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\Dropbox\XAV coffee works\XAV Revenue\Excels\1403\تابستان 1403\05 - مرداد\"/>
    </mc:Choice>
  </mc:AlternateContent>
  <xr:revisionPtr revIDLastSave="0" documentId="13_ncr:1_{9DA7012F-4BC2-41A2-BBCC-18DA0BE0CAFD}" xr6:coauthVersionLast="47" xr6:coauthVersionMax="47" xr10:uidLastSave="{00000000-0000-0000-0000-000000000000}"/>
  <bookViews>
    <workbookView xWindow="11424" yWindow="0" windowWidth="11712" windowHeight="12336" tabRatio="952" firstSheet="14" activeTab="26" xr2:uid="{ED2740A9-639D-4FDA-88AC-A58D479AA582}"/>
  </bookViews>
  <sheets>
    <sheet name="1" sheetId="1" r:id="rId1"/>
    <sheet name="2" sheetId="2" r:id="rId2"/>
    <sheet name="3" sheetId="3" r:id="rId3"/>
    <sheet name="4" sheetId="4" r:id="rId4"/>
    <sheet name="6" sheetId="5" r:id="rId5"/>
    <sheet name="7" sheetId="6" r:id="rId6"/>
    <sheet name="8" sheetId="7" r:id="rId7"/>
    <sheet name="9" sheetId="8" r:id="rId8"/>
    <sheet name="10" sheetId="9" r:id="rId9"/>
    <sheet name="11" sheetId="10" r:id="rId10"/>
    <sheet name="13" sheetId="11" r:id="rId11"/>
    <sheet name="14" sheetId="12" r:id="rId12"/>
    <sheet name="15" sheetId="13" r:id="rId13"/>
    <sheet name="16" sheetId="14" r:id="rId14"/>
    <sheet name="17" sheetId="15" r:id="rId15"/>
    <sheet name="18" sheetId="16" r:id="rId16"/>
    <sheet name="20" sheetId="17" r:id="rId17"/>
    <sheet name="21" sheetId="18" r:id="rId18"/>
    <sheet name="22" sheetId="19" r:id="rId19"/>
    <sheet name="23" sheetId="20" r:id="rId20"/>
    <sheet name="24" sheetId="21" r:id="rId21"/>
    <sheet name="25" sheetId="22" r:id="rId22"/>
    <sheet name="27" sheetId="23" r:id="rId23"/>
    <sheet name="28" sheetId="24" r:id="rId24"/>
    <sheet name="29" sheetId="25" r:id="rId25"/>
    <sheet name="30" sheetId="26" r:id="rId26"/>
    <sheet name="31" sheetId="27" r:id="rId27"/>
  </sheets>
  <externalReferences>
    <externalReference r:id="rId28"/>
    <externalReference r:id="rId29"/>
    <externalReference r:id="rId30"/>
  </externalReferences>
  <definedNames>
    <definedName name="_xlnm._FilterDatabase" localSheetId="2" hidden="1">'3'!$I$1:$I$267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8" i="27" l="1"/>
  <c r="AH29" i="27"/>
  <c r="AH30" i="27"/>
  <c r="AH31" i="27"/>
  <c r="AH32" i="27"/>
  <c r="AH33" i="27"/>
  <c r="AH34" i="27"/>
  <c r="AH35" i="27"/>
  <c r="AH36" i="27"/>
  <c r="AH37" i="27"/>
  <c r="AH38" i="27"/>
  <c r="AH39" i="27"/>
  <c r="AH40" i="27"/>
  <c r="AH41" i="27"/>
  <c r="AH42" i="27"/>
  <c r="AH43" i="27"/>
  <c r="AH44" i="27"/>
  <c r="AH45" i="27"/>
  <c r="AH46" i="27"/>
  <c r="AH47" i="27"/>
  <c r="AH48" i="27"/>
  <c r="AH49" i="27"/>
  <c r="AH50" i="27"/>
  <c r="AH51" i="27"/>
  <c r="AH52" i="27"/>
  <c r="AH53" i="27"/>
  <c r="AH54" i="27"/>
  <c r="AH55" i="27"/>
  <c r="AH56" i="27"/>
  <c r="AH57" i="27"/>
  <c r="AH58" i="27"/>
  <c r="AH59" i="27"/>
  <c r="AH60" i="27"/>
  <c r="AH61" i="27"/>
  <c r="AH62" i="27"/>
  <c r="AH63" i="27"/>
  <c r="AH64" i="27"/>
  <c r="AH65" i="27"/>
  <c r="AH66" i="27"/>
  <c r="AH67" i="27"/>
  <c r="AH68" i="27"/>
  <c r="AH69" i="27"/>
  <c r="AH70" i="27"/>
  <c r="AH71" i="27"/>
  <c r="AH72" i="27"/>
  <c r="AH73" i="27"/>
  <c r="AH74" i="27"/>
  <c r="AH75" i="27"/>
  <c r="AH76" i="27"/>
  <c r="AH77" i="27"/>
  <c r="AH78" i="27"/>
  <c r="AH79" i="27"/>
  <c r="AH80" i="27"/>
  <c r="AH81" i="27"/>
  <c r="AH82" i="27"/>
  <c r="AH83" i="27"/>
  <c r="AH84" i="27"/>
  <c r="AH85" i="27"/>
  <c r="AH86" i="27"/>
  <c r="AH87" i="27"/>
  <c r="AH88" i="27"/>
  <c r="AH89" i="27"/>
  <c r="AH90" i="27"/>
  <c r="AH91" i="27"/>
  <c r="AH92" i="27"/>
  <c r="AH93" i="27"/>
  <c r="AH94" i="27"/>
  <c r="AH95" i="27"/>
  <c r="AH96" i="27"/>
  <c r="AH97" i="27"/>
  <c r="AH98" i="27"/>
  <c r="AH99" i="27"/>
  <c r="AH100" i="27"/>
  <c r="AH101" i="27"/>
  <c r="AH102" i="27"/>
  <c r="AH103" i="27"/>
  <c r="AH104" i="27"/>
  <c r="AH105" i="27"/>
  <c r="AH106" i="27"/>
  <c r="AH107" i="27"/>
  <c r="AH108" i="27"/>
  <c r="AH109" i="27"/>
  <c r="AH110" i="27"/>
  <c r="AH111" i="27"/>
  <c r="AH112" i="27"/>
  <c r="AH113" i="27"/>
  <c r="AH114" i="27"/>
  <c r="AH115" i="27"/>
  <c r="AH116" i="27"/>
  <c r="AH117" i="27"/>
  <c r="AH118" i="27"/>
  <c r="AH119" i="27"/>
  <c r="AH120" i="27"/>
  <c r="AH121" i="27"/>
  <c r="AH122" i="27"/>
  <c r="AH123" i="27"/>
  <c r="AH124" i="27"/>
  <c r="AH125" i="27"/>
  <c r="AH126" i="27"/>
  <c r="AH127" i="27"/>
  <c r="AH128" i="27"/>
  <c r="AH129" i="27"/>
  <c r="AH130" i="27"/>
  <c r="AH131" i="27"/>
  <c r="AH132" i="27"/>
  <c r="AH133" i="27"/>
  <c r="AH134" i="27"/>
  <c r="AH135" i="27"/>
  <c r="AH136" i="27"/>
  <c r="AH137" i="27"/>
  <c r="AH138" i="27"/>
  <c r="AH139" i="27"/>
  <c r="AH140" i="27"/>
  <c r="AH141" i="27"/>
  <c r="AH142" i="27"/>
  <c r="AH143" i="27"/>
  <c r="AH144" i="27"/>
  <c r="AH145" i="27"/>
  <c r="AH146" i="27"/>
  <c r="AH147" i="27"/>
  <c r="AH148" i="27"/>
  <c r="AH149" i="27"/>
  <c r="AH150" i="27"/>
  <c r="AH151" i="27"/>
  <c r="AH152" i="27"/>
  <c r="AH153" i="27"/>
  <c r="AH154" i="27"/>
  <c r="AH155" i="27"/>
  <c r="AH156" i="27"/>
  <c r="AH157" i="27"/>
  <c r="AH158" i="27"/>
  <c r="AH159" i="27"/>
  <c r="AH160" i="27"/>
  <c r="AH161" i="27"/>
  <c r="AH162" i="27"/>
  <c r="AH163" i="27"/>
  <c r="AH164" i="27"/>
  <c r="AH165" i="27"/>
  <c r="AH166" i="27"/>
  <c r="AH167" i="27"/>
  <c r="AH168" i="27"/>
  <c r="AH169" i="27"/>
  <c r="AH170" i="27"/>
  <c r="AH171" i="27"/>
  <c r="AH172" i="27"/>
  <c r="AH173" i="27"/>
  <c r="AH174" i="27"/>
  <c r="AH175" i="27"/>
  <c r="AH176" i="27"/>
  <c r="AH177" i="27"/>
  <c r="AH178" i="27"/>
  <c r="AH179" i="27"/>
  <c r="AH180" i="27"/>
  <c r="AH181" i="27"/>
  <c r="AH182" i="27"/>
  <c r="AH183" i="27"/>
  <c r="AH184" i="27"/>
  <c r="AH185" i="27"/>
  <c r="AH186" i="27"/>
  <c r="AH187" i="27"/>
  <c r="AH188" i="27"/>
  <c r="AH189" i="27"/>
  <c r="AH190" i="27"/>
  <c r="AH191" i="27"/>
  <c r="AH192" i="27"/>
  <c r="AH193" i="27"/>
  <c r="AH194" i="27"/>
  <c r="AH195" i="27"/>
  <c r="AH196" i="27"/>
  <c r="AH197" i="27"/>
  <c r="AH198" i="27"/>
  <c r="AH199" i="27"/>
  <c r="AH200" i="27"/>
  <c r="AL267" i="27" l="1"/>
  <c r="AN267" i="27" s="1"/>
  <c r="AI267" i="27"/>
  <c r="AH267" i="27"/>
  <c r="AK267" i="27" s="1"/>
  <c r="AL266" i="27"/>
  <c r="AN266" i="27" s="1"/>
  <c r="AI266" i="27"/>
  <c r="AH266" i="27"/>
  <c r="AK266" i="27" s="1"/>
  <c r="AL265" i="27"/>
  <c r="AN265" i="27" s="1"/>
  <c r="AI265" i="27"/>
  <c r="AH265" i="27"/>
  <c r="AK265" i="27" s="1"/>
  <c r="AL264" i="27"/>
  <c r="AN264" i="27" s="1"/>
  <c r="AI264" i="27"/>
  <c r="AH264" i="27"/>
  <c r="AL263" i="27"/>
  <c r="AN263" i="27" s="1"/>
  <c r="AI263" i="27"/>
  <c r="AH263" i="27"/>
  <c r="AL262" i="27"/>
  <c r="AN262" i="27" s="1"/>
  <c r="AI262" i="27"/>
  <c r="AH262" i="27"/>
  <c r="AL261" i="27"/>
  <c r="AN261" i="27" s="1"/>
  <c r="AI261" i="27"/>
  <c r="AH261" i="27"/>
  <c r="AL260" i="27"/>
  <c r="AN260" i="27" s="1"/>
  <c r="AI260" i="27"/>
  <c r="AH260" i="27"/>
  <c r="AL259" i="27"/>
  <c r="AN259" i="27" s="1"/>
  <c r="AI259" i="27"/>
  <c r="AH259" i="27"/>
  <c r="AL258" i="27"/>
  <c r="AN258" i="27" s="1"/>
  <c r="AI258" i="27"/>
  <c r="AH258" i="27"/>
  <c r="AL257" i="27"/>
  <c r="AN257" i="27" s="1"/>
  <c r="AI257" i="27"/>
  <c r="AH257" i="27"/>
  <c r="AL256" i="27"/>
  <c r="AN256" i="27" s="1"/>
  <c r="AI256" i="27"/>
  <c r="AH256" i="27"/>
  <c r="AL255" i="27"/>
  <c r="AN255" i="27" s="1"/>
  <c r="AI255" i="27"/>
  <c r="AH255" i="27"/>
  <c r="AL254" i="27"/>
  <c r="AN254" i="27" s="1"/>
  <c r="AI254" i="27"/>
  <c r="AH254" i="27"/>
  <c r="AL253" i="27"/>
  <c r="AN253" i="27" s="1"/>
  <c r="AI253" i="27"/>
  <c r="AH253" i="27"/>
  <c r="AL252" i="27"/>
  <c r="AN252" i="27" s="1"/>
  <c r="AH252" i="27"/>
  <c r="AN251" i="27"/>
  <c r="AL251" i="27"/>
  <c r="AH251" i="27"/>
  <c r="AL250" i="27"/>
  <c r="AN250" i="27" s="1"/>
  <c r="AI250" i="27"/>
  <c r="AH250" i="27"/>
  <c r="AL249" i="27"/>
  <c r="AN249" i="27" s="1"/>
  <c r="AI249" i="27"/>
  <c r="AH249" i="27"/>
  <c r="AL248" i="27"/>
  <c r="AN248" i="27" s="1"/>
  <c r="AI248" i="27"/>
  <c r="AH248" i="27"/>
  <c r="AL247" i="27"/>
  <c r="AN247" i="27" s="1"/>
  <c r="AI247" i="27"/>
  <c r="AH247" i="27"/>
  <c r="AL246" i="27"/>
  <c r="AN246" i="27" s="1"/>
  <c r="AI246" i="27"/>
  <c r="AH246" i="27"/>
  <c r="AL245" i="27"/>
  <c r="AN245" i="27" s="1"/>
  <c r="AI245" i="27"/>
  <c r="AH245" i="27"/>
  <c r="AL244" i="27"/>
  <c r="AN244" i="27" s="1"/>
  <c r="AI244" i="27"/>
  <c r="AH244" i="27"/>
  <c r="AL243" i="27"/>
  <c r="AN243" i="27" s="1"/>
  <c r="AI243" i="27"/>
  <c r="AH243" i="27"/>
  <c r="AL242" i="27"/>
  <c r="AN242" i="27" s="1"/>
  <c r="AI242" i="27"/>
  <c r="AH242" i="27"/>
  <c r="AL241" i="27"/>
  <c r="AN241" i="27" s="1"/>
  <c r="AH241" i="27"/>
  <c r="AN240" i="27"/>
  <c r="AL240" i="27"/>
  <c r="AH240" i="27"/>
  <c r="AL239" i="27"/>
  <c r="AN239" i="27" s="1"/>
  <c r="AI239" i="27"/>
  <c r="AH239" i="27"/>
  <c r="AL238" i="27"/>
  <c r="AN238" i="27" s="1"/>
  <c r="AI238" i="27"/>
  <c r="AH238" i="27"/>
  <c r="AL237" i="27"/>
  <c r="AN237" i="27" s="1"/>
  <c r="AI237" i="27"/>
  <c r="AH237" i="27"/>
  <c r="AL236" i="27"/>
  <c r="AN236" i="27" s="1"/>
  <c r="AI236" i="27"/>
  <c r="AH236" i="27"/>
  <c r="AL235" i="27"/>
  <c r="AN235" i="27" s="1"/>
  <c r="AI235" i="27"/>
  <c r="AH235" i="27"/>
  <c r="AL234" i="27"/>
  <c r="AN234" i="27" s="1"/>
  <c r="AI234" i="27"/>
  <c r="AH234" i="27"/>
  <c r="AL233" i="27"/>
  <c r="AN233" i="27" s="1"/>
  <c r="AI233" i="27"/>
  <c r="AH233" i="27"/>
  <c r="AL232" i="27"/>
  <c r="AN232" i="27" s="1"/>
  <c r="AI232" i="27"/>
  <c r="AH232" i="27"/>
  <c r="AL231" i="27"/>
  <c r="AN231" i="27" s="1"/>
  <c r="AI231" i="27"/>
  <c r="AH231" i="27"/>
  <c r="AL230" i="27"/>
  <c r="AN230" i="27" s="1"/>
  <c r="AI230" i="27"/>
  <c r="AH230" i="27"/>
  <c r="AL229" i="27"/>
  <c r="AN229" i="27" s="1"/>
  <c r="AI229" i="27"/>
  <c r="AH229" i="27"/>
  <c r="AL228" i="27"/>
  <c r="AN228" i="27" s="1"/>
  <c r="AI228" i="27"/>
  <c r="AH228" i="27"/>
  <c r="AL227" i="27"/>
  <c r="AN227" i="27" s="1"/>
  <c r="AI227" i="27"/>
  <c r="AH227" i="27"/>
  <c r="AL226" i="27"/>
  <c r="AN226" i="27" s="1"/>
  <c r="AI226" i="27"/>
  <c r="AH226" i="27"/>
  <c r="AL225" i="27"/>
  <c r="AN225" i="27" s="1"/>
  <c r="AI225" i="27"/>
  <c r="AH225" i="27"/>
  <c r="AL224" i="27"/>
  <c r="AN224" i="27" s="1"/>
  <c r="AI224" i="27"/>
  <c r="AH224" i="27"/>
  <c r="AL223" i="27"/>
  <c r="AN223" i="27" s="1"/>
  <c r="AI223" i="27"/>
  <c r="AH223" i="27"/>
  <c r="AL222" i="27"/>
  <c r="AN222" i="27" s="1"/>
  <c r="AI222" i="27"/>
  <c r="AH222" i="27"/>
  <c r="AL221" i="27"/>
  <c r="AN221" i="27" s="1"/>
  <c r="AI221" i="27"/>
  <c r="AH221" i="27"/>
  <c r="AL220" i="27"/>
  <c r="AN220" i="27" s="1"/>
  <c r="AI220" i="27"/>
  <c r="AH220" i="27"/>
  <c r="AL219" i="27"/>
  <c r="AN219" i="27" s="1"/>
  <c r="AI219" i="27"/>
  <c r="AH219" i="27"/>
  <c r="AK219" i="27" s="1"/>
  <c r="AL218" i="27"/>
  <c r="AN218" i="27" s="1"/>
  <c r="AI218" i="27"/>
  <c r="AH218" i="27"/>
  <c r="AL217" i="27"/>
  <c r="AN217" i="27" s="1"/>
  <c r="AI217" i="27"/>
  <c r="AH217" i="27"/>
  <c r="AL216" i="27"/>
  <c r="AN216" i="27" s="1"/>
  <c r="AI216" i="27"/>
  <c r="AH216" i="27"/>
  <c r="AL215" i="27"/>
  <c r="AN215" i="27" s="1"/>
  <c r="AI215" i="27"/>
  <c r="AH215" i="27"/>
  <c r="AK215" i="27" s="1"/>
  <c r="AL214" i="27"/>
  <c r="AN214" i="27" s="1"/>
  <c r="AI214" i="27"/>
  <c r="AH214" i="27"/>
  <c r="AL213" i="27"/>
  <c r="AN213" i="27" s="1"/>
  <c r="AI213" i="27"/>
  <c r="AH213" i="27"/>
  <c r="AL212" i="27"/>
  <c r="AN212" i="27" s="1"/>
  <c r="AI212" i="27"/>
  <c r="AH212" i="27"/>
  <c r="AL211" i="27"/>
  <c r="AN211" i="27" s="1"/>
  <c r="AI211" i="27"/>
  <c r="AH211" i="27"/>
  <c r="AK211" i="27" s="1"/>
  <c r="AL210" i="27"/>
  <c r="AN210" i="27" s="1"/>
  <c r="AI210" i="27"/>
  <c r="AH210" i="27"/>
  <c r="AL209" i="27"/>
  <c r="AN209" i="27" s="1"/>
  <c r="AI209" i="27"/>
  <c r="AH209" i="27"/>
  <c r="AL208" i="27"/>
  <c r="AN208" i="27" s="1"/>
  <c r="AI208" i="27"/>
  <c r="AH208" i="27"/>
  <c r="AL207" i="27"/>
  <c r="AN207" i="27" s="1"/>
  <c r="AI207" i="27"/>
  <c r="AH207" i="27"/>
  <c r="AK207" i="27" s="1"/>
  <c r="AB207" i="27"/>
  <c r="AL206" i="27"/>
  <c r="AN206" i="27" s="1"/>
  <c r="AI206" i="27"/>
  <c r="AH206" i="27"/>
  <c r="AK206" i="27" s="1"/>
  <c r="AP205" i="27"/>
  <c r="AN205" i="27"/>
  <c r="AI205" i="27"/>
  <c r="AH205" i="27"/>
  <c r="AK205" i="27" s="1"/>
  <c r="AL204" i="27"/>
  <c r="AN204" i="27" s="1"/>
  <c r="AI204" i="27"/>
  <c r="AH204" i="27"/>
  <c r="AK204" i="27" s="1"/>
  <c r="AL203" i="27"/>
  <c r="AN203" i="27" s="1"/>
  <c r="AI203" i="27"/>
  <c r="AH203" i="27"/>
  <c r="AK203" i="27" s="1"/>
  <c r="AG200" i="27"/>
  <c r="W200" i="27"/>
  <c r="V200" i="27"/>
  <c r="T200" i="27"/>
  <c r="X200" i="27" s="1"/>
  <c r="Z200" i="27" s="1"/>
  <c r="S200" i="27"/>
  <c r="Q200" i="27"/>
  <c r="K200" i="27"/>
  <c r="W199" i="27"/>
  <c r="V199" i="27"/>
  <c r="T199" i="27"/>
  <c r="X199" i="27" s="1"/>
  <c r="Z199" i="27" s="1"/>
  <c r="S199" i="27"/>
  <c r="Q199" i="27"/>
  <c r="X198" i="27"/>
  <c r="Z198" i="27" s="1"/>
  <c r="W198" i="27"/>
  <c r="V198" i="27"/>
  <c r="T198" i="27"/>
  <c r="S198" i="27"/>
  <c r="Q198" i="27"/>
  <c r="W197" i="27"/>
  <c r="V197" i="27"/>
  <c r="T197" i="27"/>
  <c r="X197" i="27" s="1"/>
  <c r="Z197" i="27" s="1"/>
  <c r="S197" i="27"/>
  <c r="Q197" i="27"/>
  <c r="W196" i="27"/>
  <c r="V196" i="27"/>
  <c r="T196" i="27"/>
  <c r="X196" i="27" s="1"/>
  <c r="Z196" i="27" s="1"/>
  <c r="S196" i="27"/>
  <c r="Q196" i="27"/>
  <c r="W195" i="27"/>
  <c r="V195" i="27"/>
  <c r="T195" i="27"/>
  <c r="X195" i="27" s="1"/>
  <c r="Z195" i="27" s="1"/>
  <c r="S195" i="27"/>
  <c r="Q195" i="27"/>
  <c r="W194" i="27"/>
  <c r="V194" i="27"/>
  <c r="T194" i="27"/>
  <c r="X194" i="27" s="1"/>
  <c r="Z194" i="27" s="1"/>
  <c r="S194" i="27"/>
  <c r="Q194" i="27"/>
  <c r="W193" i="27"/>
  <c r="V193" i="27"/>
  <c r="T193" i="27"/>
  <c r="X193" i="27" s="1"/>
  <c r="Z193" i="27" s="1"/>
  <c r="S193" i="27"/>
  <c r="Q193" i="27"/>
  <c r="W192" i="27"/>
  <c r="V192" i="27"/>
  <c r="T192" i="27"/>
  <c r="X192" i="27" s="1"/>
  <c r="Z192" i="27" s="1"/>
  <c r="S192" i="27"/>
  <c r="Q192" i="27"/>
  <c r="W191" i="27"/>
  <c r="V191" i="27"/>
  <c r="T191" i="27"/>
  <c r="X191" i="27" s="1"/>
  <c r="Z191" i="27" s="1"/>
  <c r="S191" i="27"/>
  <c r="Q191" i="27"/>
  <c r="W190" i="27"/>
  <c r="V190" i="27"/>
  <c r="T190" i="27"/>
  <c r="X190" i="27" s="1"/>
  <c r="Z190" i="27" s="1"/>
  <c r="S190" i="27"/>
  <c r="Q190" i="27"/>
  <c r="W189" i="27"/>
  <c r="V189" i="27"/>
  <c r="T189" i="27"/>
  <c r="X189" i="27" s="1"/>
  <c r="Z189" i="27" s="1"/>
  <c r="S189" i="27"/>
  <c r="Q189" i="27"/>
  <c r="W188" i="27"/>
  <c r="V188" i="27"/>
  <c r="T188" i="27"/>
  <c r="X188" i="27" s="1"/>
  <c r="Z188" i="27" s="1"/>
  <c r="S188" i="27"/>
  <c r="Q188" i="27"/>
  <c r="W187" i="27"/>
  <c r="V187" i="27"/>
  <c r="T187" i="27"/>
  <c r="X187" i="27" s="1"/>
  <c r="Z187" i="27" s="1"/>
  <c r="S187" i="27"/>
  <c r="Q187" i="27"/>
  <c r="W186" i="27"/>
  <c r="V186" i="27"/>
  <c r="T186" i="27"/>
  <c r="X186" i="27" s="1"/>
  <c r="Z186" i="27" s="1"/>
  <c r="S186" i="27"/>
  <c r="Q186" i="27"/>
  <c r="W185" i="27"/>
  <c r="V185" i="27"/>
  <c r="T185" i="27"/>
  <c r="X185" i="27" s="1"/>
  <c r="Z185" i="27" s="1"/>
  <c r="S185" i="27"/>
  <c r="Q185" i="27"/>
  <c r="W184" i="27"/>
  <c r="V184" i="27"/>
  <c r="T184" i="27"/>
  <c r="X184" i="27" s="1"/>
  <c r="Z184" i="27" s="1"/>
  <c r="S184" i="27"/>
  <c r="Q184" i="27"/>
  <c r="W183" i="27"/>
  <c r="V183" i="27"/>
  <c r="T183" i="27"/>
  <c r="X183" i="27" s="1"/>
  <c r="Z183" i="27" s="1"/>
  <c r="S183" i="27"/>
  <c r="Q183" i="27"/>
  <c r="X182" i="27"/>
  <c r="Z182" i="27" s="1"/>
  <c r="W182" i="27"/>
  <c r="V182" i="27"/>
  <c r="T182" i="27"/>
  <c r="S182" i="27"/>
  <c r="Q182" i="27"/>
  <c r="W181" i="27"/>
  <c r="V181" i="27"/>
  <c r="T181" i="27"/>
  <c r="X181" i="27" s="1"/>
  <c r="Z181" i="27" s="1"/>
  <c r="S181" i="27"/>
  <c r="Q181" i="27"/>
  <c r="W180" i="27"/>
  <c r="V180" i="27"/>
  <c r="T180" i="27"/>
  <c r="X180" i="27" s="1"/>
  <c r="Z180" i="27" s="1"/>
  <c r="S180" i="27"/>
  <c r="Q180" i="27"/>
  <c r="X179" i="27"/>
  <c r="Z179" i="27" s="1"/>
  <c r="W179" i="27"/>
  <c r="V179" i="27"/>
  <c r="T179" i="27"/>
  <c r="S179" i="27"/>
  <c r="Q179" i="27"/>
  <c r="W178" i="27"/>
  <c r="V178" i="27"/>
  <c r="T178" i="27"/>
  <c r="X178" i="27" s="1"/>
  <c r="Z178" i="27" s="1"/>
  <c r="S178" i="27"/>
  <c r="Q178" i="27"/>
  <c r="W177" i="27"/>
  <c r="V177" i="27"/>
  <c r="T177" i="27"/>
  <c r="X177" i="27" s="1"/>
  <c r="Z177" i="27" s="1"/>
  <c r="S177" i="27"/>
  <c r="Q177" i="27"/>
  <c r="W176" i="27"/>
  <c r="V176" i="27"/>
  <c r="T176" i="27"/>
  <c r="X176" i="27" s="1"/>
  <c r="Z176" i="27" s="1"/>
  <c r="S176" i="27"/>
  <c r="Q176" i="27"/>
  <c r="W175" i="27"/>
  <c r="V175" i="27"/>
  <c r="T175" i="27"/>
  <c r="X175" i="27" s="1"/>
  <c r="Z175" i="27" s="1"/>
  <c r="S175" i="27"/>
  <c r="Q175" i="27"/>
  <c r="W174" i="27"/>
  <c r="V174" i="27"/>
  <c r="T174" i="27"/>
  <c r="X174" i="27" s="1"/>
  <c r="Z174" i="27" s="1"/>
  <c r="S174" i="27"/>
  <c r="Q174" i="27"/>
  <c r="W173" i="27"/>
  <c r="V173" i="27"/>
  <c r="T173" i="27"/>
  <c r="X173" i="27" s="1"/>
  <c r="Z173" i="27" s="1"/>
  <c r="S173" i="27"/>
  <c r="Q173" i="27"/>
  <c r="X172" i="27"/>
  <c r="Z172" i="27" s="1"/>
  <c r="W172" i="27"/>
  <c r="V172" i="27"/>
  <c r="T172" i="27"/>
  <c r="S172" i="27"/>
  <c r="Q172" i="27"/>
  <c r="W171" i="27"/>
  <c r="V171" i="27"/>
  <c r="T171" i="27"/>
  <c r="X171" i="27" s="1"/>
  <c r="Z171" i="27" s="1"/>
  <c r="S171" i="27"/>
  <c r="Q171" i="27"/>
  <c r="X170" i="27"/>
  <c r="Z170" i="27" s="1"/>
  <c r="W170" i="27"/>
  <c r="V170" i="27"/>
  <c r="T170" i="27"/>
  <c r="S170" i="27"/>
  <c r="Q170" i="27"/>
  <c r="W169" i="27"/>
  <c r="V169" i="27"/>
  <c r="T169" i="27"/>
  <c r="X169" i="27" s="1"/>
  <c r="Z169" i="27" s="1"/>
  <c r="S169" i="27"/>
  <c r="Q169" i="27"/>
  <c r="W168" i="27"/>
  <c r="V168" i="27"/>
  <c r="T168" i="27"/>
  <c r="X168" i="27" s="1"/>
  <c r="Z168" i="27" s="1"/>
  <c r="S168" i="27"/>
  <c r="Q168" i="27"/>
  <c r="W167" i="27"/>
  <c r="V167" i="27"/>
  <c r="T167" i="27"/>
  <c r="X167" i="27" s="1"/>
  <c r="Z167" i="27" s="1"/>
  <c r="S167" i="27"/>
  <c r="Q167" i="27"/>
  <c r="W166" i="27"/>
  <c r="V166" i="27"/>
  <c r="T166" i="27"/>
  <c r="X166" i="27" s="1"/>
  <c r="Z166" i="27" s="1"/>
  <c r="S166" i="27"/>
  <c r="Q166" i="27"/>
  <c r="W165" i="27"/>
  <c r="V165" i="27"/>
  <c r="T165" i="27"/>
  <c r="X165" i="27" s="1"/>
  <c r="Z165" i="27" s="1"/>
  <c r="S165" i="27"/>
  <c r="Q165" i="27"/>
  <c r="W164" i="27"/>
  <c r="V164" i="27"/>
  <c r="T164" i="27"/>
  <c r="X164" i="27" s="1"/>
  <c r="Z164" i="27" s="1"/>
  <c r="S164" i="27"/>
  <c r="Q164" i="27"/>
  <c r="W163" i="27"/>
  <c r="V163" i="27"/>
  <c r="T163" i="27"/>
  <c r="X163" i="27" s="1"/>
  <c r="Z163" i="27" s="1"/>
  <c r="S163" i="27"/>
  <c r="Q163" i="27"/>
  <c r="W162" i="27"/>
  <c r="V162" i="27"/>
  <c r="T162" i="27"/>
  <c r="X162" i="27" s="1"/>
  <c r="Z162" i="27" s="1"/>
  <c r="S162" i="27"/>
  <c r="Q162" i="27"/>
  <c r="W161" i="27"/>
  <c r="V161" i="27"/>
  <c r="T161" i="27"/>
  <c r="X161" i="27" s="1"/>
  <c r="Z161" i="27" s="1"/>
  <c r="S161" i="27"/>
  <c r="Q161" i="27"/>
  <c r="W160" i="27"/>
  <c r="V160" i="27"/>
  <c r="T160" i="27"/>
  <c r="X160" i="27" s="1"/>
  <c r="Z160" i="27" s="1"/>
  <c r="S160" i="27"/>
  <c r="Q160" i="27"/>
  <c r="W159" i="27"/>
  <c r="V159" i="27"/>
  <c r="T159" i="27"/>
  <c r="X159" i="27" s="1"/>
  <c r="Z159" i="27" s="1"/>
  <c r="S159" i="27"/>
  <c r="Q159" i="27"/>
  <c r="W158" i="27"/>
  <c r="V158" i="27"/>
  <c r="T158" i="27"/>
  <c r="X158" i="27" s="1"/>
  <c r="Z158" i="27" s="1"/>
  <c r="S158" i="27"/>
  <c r="Q158" i="27"/>
  <c r="W157" i="27"/>
  <c r="V157" i="27"/>
  <c r="T157" i="27"/>
  <c r="X157" i="27" s="1"/>
  <c r="Z157" i="27" s="1"/>
  <c r="S157" i="27"/>
  <c r="Q157" i="27"/>
  <c r="W156" i="27"/>
  <c r="V156" i="27"/>
  <c r="T156" i="27"/>
  <c r="X156" i="27" s="1"/>
  <c r="Z156" i="27" s="1"/>
  <c r="S156" i="27"/>
  <c r="Q156" i="27"/>
  <c r="W155" i="27"/>
  <c r="V155" i="27"/>
  <c r="T155" i="27"/>
  <c r="X155" i="27" s="1"/>
  <c r="Z155" i="27" s="1"/>
  <c r="S155" i="27"/>
  <c r="Q155" i="27"/>
  <c r="W154" i="27"/>
  <c r="V154" i="27"/>
  <c r="T154" i="27"/>
  <c r="X154" i="27" s="1"/>
  <c r="Z154" i="27" s="1"/>
  <c r="S154" i="27"/>
  <c r="Q154" i="27"/>
  <c r="W153" i="27"/>
  <c r="V153" i="27"/>
  <c r="T153" i="27"/>
  <c r="X153" i="27" s="1"/>
  <c r="Z153" i="27" s="1"/>
  <c r="S153" i="27"/>
  <c r="Q153" i="27"/>
  <c r="W152" i="27"/>
  <c r="V152" i="27"/>
  <c r="T152" i="27"/>
  <c r="X152" i="27" s="1"/>
  <c r="Z152" i="27" s="1"/>
  <c r="S152" i="27"/>
  <c r="Q152" i="27"/>
  <c r="W151" i="27"/>
  <c r="V151" i="27"/>
  <c r="T151" i="27"/>
  <c r="X151" i="27" s="1"/>
  <c r="Z151" i="27" s="1"/>
  <c r="S151" i="27"/>
  <c r="Q151" i="27"/>
  <c r="W150" i="27"/>
  <c r="V150" i="27"/>
  <c r="T150" i="27"/>
  <c r="X150" i="27" s="1"/>
  <c r="Z150" i="27" s="1"/>
  <c r="S150" i="27"/>
  <c r="Q150" i="27"/>
  <c r="W149" i="27"/>
  <c r="V149" i="27"/>
  <c r="T149" i="27"/>
  <c r="X149" i="27" s="1"/>
  <c r="Z149" i="27" s="1"/>
  <c r="S149" i="27"/>
  <c r="Q149" i="27"/>
  <c r="W148" i="27"/>
  <c r="V148" i="27"/>
  <c r="T148" i="27"/>
  <c r="X148" i="27" s="1"/>
  <c r="Z148" i="27" s="1"/>
  <c r="S148" i="27"/>
  <c r="Q148" i="27"/>
  <c r="W147" i="27"/>
  <c r="V147" i="27"/>
  <c r="T147" i="27"/>
  <c r="X147" i="27" s="1"/>
  <c r="Z147" i="27" s="1"/>
  <c r="S147" i="27"/>
  <c r="Q147" i="27"/>
  <c r="W146" i="27"/>
  <c r="V146" i="27"/>
  <c r="T146" i="27"/>
  <c r="X146" i="27" s="1"/>
  <c r="Z146" i="27" s="1"/>
  <c r="S146" i="27"/>
  <c r="Q146" i="27"/>
  <c r="W145" i="27"/>
  <c r="V145" i="27"/>
  <c r="T145" i="27"/>
  <c r="X145" i="27" s="1"/>
  <c r="Z145" i="27" s="1"/>
  <c r="S145" i="27"/>
  <c r="Q145" i="27"/>
  <c r="W144" i="27"/>
  <c r="V144" i="27"/>
  <c r="T144" i="27"/>
  <c r="X144" i="27" s="1"/>
  <c r="Z144" i="27" s="1"/>
  <c r="S144" i="27"/>
  <c r="Q144" i="27"/>
  <c r="W143" i="27"/>
  <c r="V143" i="27"/>
  <c r="T143" i="27"/>
  <c r="X143" i="27" s="1"/>
  <c r="Z143" i="27" s="1"/>
  <c r="S143" i="27"/>
  <c r="Q143" i="27"/>
  <c r="W142" i="27"/>
  <c r="V142" i="27"/>
  <c r="T142" i="27"/>
  <c r="X142" i="27" s="1"/>
  <c r="Z142" i="27" s="1"/>
  <c r="S142" i="27"/>
  <c r="Q142" i="27"/>
  <c r="W141" i="27"/>
  <c r="V141" i="27"/>
  <c r="T141" i="27"/>
  <c r="X141" i="27" s="1"/>
  <c r="Z141" i="27" s="1"/>
  <c r="S141" i="27"/>
  <c r="Q141" i="27"/>
  <c r="W140" i="27"/>
  <c r="V140" i="27"/>
  <c r="T140" i="27"/>
  <c r="X140" i="27" s="1"/>
  <c r="Z140" i="27" s="1"/>
  <c r="S140" i="27"/>
  <c r="Q140" i="27"/>
  <c r="W139" i="27"/>
  <c r="V139" i="27"/>
  <c r="T139" i="27"/>
  <c r="X139" i="27" s="1"/>
  <c r="Z139" i="27" s="1"/>
  <c r="S139" i="27"/>
  <c r="Q139" i="27"/>
  <c r="W138" i="27"/>
  <c r="V138" i="27"/>
  <c r="T138" i="27"/>
  <c r="X138" i="27" s="1"/>
  <c r="Z138" i="27" s="1"/>
  <c r="S138" i="27"/>
  <c r="Q138" i="27"/>
  <c r="W137" i="27"/>
  <c r="V137" i="27"/>
  <c r="T137" i="27"/>
  <c r="X137" i="27" s="1"/>
  <c r="Z137" i="27" s="1"/>
  <c r="S137" i="27"/>
  <c r="Q137" i="27"/>
  <c r="W136" i="27"/>
  <c r="V136" i="27"/>
  <c r="T136" i="27"/>
  <c r="X136" i="27" s="1"/>
  <c r="Z136" i="27" s="1"/>
  <c r="S136" i="27"/>
  <c r="Q136" i="27"/>
  <c r="W135" i="27"/>
  <c r="V135" i="27"/>
  <c r="T135" i="27"/>
  <c r="X135" i="27" s="1"/>
  <c r="Z135" i="27" s="1"/>
  <c r="S135" i="27"/>
  <c r="Q135" i="27"/>
  <c r="W134" i="27"/>
  <c r="V134" i="27"/>
  <c r="T134" i="27"/>
  <c r="X134" i="27" s="1"/>
  <c r="Z134" i="27" s="1"/>
  <c r="S134" i="27"/>
  <c r="Q134" i="27"/>
  <c r="W133" i="27"/>
  <c r="V133" i="27"/>
  <c r="T133" i="27"/>
  <c r="X133" i="27" s="1"/>
  <c r="Z133" i="27" s="1"/>
  <c r="S133" i="27"/>
  <c r="Q133" i="27"/>
  <c r="W132" i="27"/>
  <c r="V132" i="27"/>
  <c r="T132" i="27"/>
  <c r="X132" i="27" s="1"/>
  <c r="Z132" i="27" s="1"/>
  <c r="S132" i="27"/>
  <c r="Q132" i="27"/>
  <c r="W131" i="27"/>
  <c r="V131" i="27"/>
  <c r="T131" i="27"/>
  <c r="X131" i="27" s="1"/>
  <c r="Z131" i="27" s="1"/>
  <c r="S131" i="27"/>
  <c r="Q131" i="27"/>
  <c r="Z130" i="27"/>
  <c r="W130" i="27"/>
  <c r="V130" i="27"/>
  <c r="T130" i="27"/>
  <c r="X130" i="27" s="1"/>
  <c r="S130" i="27"/>
  <c r="Q130" i="27"/>
  <c r="W129" i="27"/>
  <c r="V129" i="27"/>
  <c r="T129" i="27"/>
  <c r="X129" i="27" s="1"/>
  <c r="Z129" i="27" s="1"/>
  <c r="S129" i="27"/>
  <c r="Q129" i="27"/>
  <c r="W128" i="27"/>
  <c r="V128" i="27"/>
  <c r="T128" i="27"/>
  <c r="X128" i="27" s="1"/>
  <c r="Z128" i="27" s="1"/>
  <c r="S128" i="27"/>
  <c r="Q128" i="27"/>
  <c r="W127" i="27"/>
  <c r="V127" i="27"/>
  <c r="T127" i="27"/>
  <c r="X127" i="27" s="1"/>
  <c r="Z127" i="27" s="1"/>
  <c r="S127" i="27"/>
  <c r="Q127" i="27"/>
  <c r="W126" i="27"/>
  <c r="V126" i="27"/>
  <c r="T126" i="27"/>
  <c r="X126" i="27" s="1"/>
  <c r="Z126" i="27" s="1"/>
  <c r="S126" i="27"/>
  <c r="Q126" i="27"/>
  <c r="Z125" i="27"/>
  <c r="W125" i="27"/>
  <c r="V125" i="27"/>
  <c r="T125" i="27"/>
  <c r="X125" i="27" s="1"/>
  <c r="S125" i="27"/>
  <c r="Q125" i="27"/>
  <c r="W124" i="27"/>
  <c r="V124" i="27"/>
  <c r="T124" i="27"/>
  <c r="X124" i="27" s="1"/>
  <c r="Z124" i="27" s="1"/>
  <c r="S124" i="27"/>
  <c r="Q124" i="27"/>
  <c r="W123" i="27"/>
  <c r="V123" i="27"/>
  <c r="T123" i="27"/>
  <c r="X123" i="27" s="1"/>
  <c r="Z123" i="27" s="1"/>
  <c r="S123" i="27"/>
  <c r="Q123" i="27"/>
  <c r="Z122" i="27"/>
  <c r="W122" i="27"/>
  <c r="V122" i="27"/>
  <c r="T122" i="27"/>
  <c r="X122" i="27" s="1"/>
  <c r="S122" i="27"/>
  <c r="Q122" i="27"/>
  <c r="Z121" i="27"/>
  <c r="W121" i="27"/>
  <c r="V121" i="27"/>
  <c r="T121" i="27"/>
  <c r="X121" i="27" s="1"/>
  <c r="S121" i="27"/>
  <c r="Q121" i="27"/>
  <c r="W120" i="27"/>
  <c r="V120" i="27"/>
  <c r="T120" i="27"/>
  <c r="X120" i="27" s="1"/>
  <c r="Z120" i="27" s="1"/>
  <c r="S120" i="27"/>
  <c r="Q120" i="27"/>
  <c r="W119" i="27"/>
  <c r="V119" i="27"/>
  <c r="T119" i="27"/>
  <c r="X119" i="27" s="1"/>
  <c r="Z119" i="27" s="1"/>
  <c r="S119" i="27"/>
  <c r="Q119" i="27"/>
  <c r="W118" i="27"/>
  <c r="V118" i="27"/>
  <c r="T118" i="27"/>
  <c r="X118" i="27" s="1"/>
  <c r="Z118" i="27" s="1"/>
  <c r="S118" i="27"/>
  <c r="Q118" i="27"/>
  <c r="W117" i="27"/>
  <c r="V117" i="27"/>
  <c r="T117" i="27"/>
  <c r="X117" i="27" s="1"/>
  <c r="Z117" i="27" s="1"/>
  <c r="S117" i="27"/>
  <c r="Q117" i="27"/>
  <c r="W116" i="27"/>
  <c r="V116" i="27"/>
  <c r="T116" i="27"/>
  <c r="X116" i="27" s="1"/>
  <c r="Z116" i="27" s="1"/>
  <c r="S116" i="27"/>
  <c r="Q116" i="27"/>
  <c r="W115" i="27"/>
  <c r="V115" i="27"/>
  <c r="T115" i="27"/>
  <c r="X115" i="27" s="1"/>
  <c r="Z115" i="27" s="1"/>
  <c r="S115" i="27"/>
  <c r="Q115" i="27"/>
  <c r="W114" i="27"/>
  <c r="V114" i="27"/>
  <c r="T114" i="27"/>
  <c r="X114" i="27" s="1"/>
  <c r="Z114" i="27" s="1"/>
  <c r="S114" i="27"/>
  <c r="Q114" i="27"/>
  <c r="W113" i="27"/>
  <c r="V113" i="27"/>
  <c r="T113" i="27"/>
  <c r="X113" i="27" s="1"/>
  <c r="Z113" i="27" s="1"/>
  <c r="S113" i="27"/>
  <c r="Q113" i="27"/>
  <c r="W112" i="27"/>
  <c r="V112" i="27"/>
  <c r="T112" i="27"/>
  <c r="X112" i="27" s="1"/>
  <c r="Z112" i="27" s="1"/>
  <c r="S112" i="27"/>
  <c r="Q112" i="27"/>
  <c r="W111" i="27"/>
  <c r="V111" i="27"/>
  <c r="T111" i="27"/>
  <c r="X111" i="27" s="1"/>
  <c r="Z111" i="27" s="1"/>
  <c r="S111" i="27"/>
  <c r="Q111" i="27"/>
  <c r="W110" i="27"/>
  <c r="V110" i="27"/>
  <c r="T110" i="27"/>
  <c r="X110" i="27" s="1"/>
  <c r="Z110" i="27" s="1"/>
  <c r="S110" i="27"/>
  <c r="Q110" i="27"/>
  <c r="W109" i="27"/>
  <c r="V109" i="27"/>
  <c r="T109" i="27"/>
  <c r="X109" i="27" s="1"/>
  <c r="Z109" i="27" s="1"/>
  <c r="S109" i="27"/>
  <c r="Q109" i="27"/>
  <c r="W108" i="27"/>
  <c r="V108" i="27"/>
  <c r="T108" i="27"/>
  <c r="X108" i="27" s="1"/>
  <c r="Z108" i="27" s="1"/>
  <c r="S108" i="27"/>
  <c r="Q108" i="27"/>
  <c r="W107" i="27"/>
  <c r="V107" i="27"/>
  <c r="T107" i="27"/>
  <c r="X107" i="27" s="1"/>
  <c r="Z107" i="27" s="1"/>
  <c r="S107" i="27"/>
  <c r="Q107" i="27"/>
  <c r="W106" i="27"/>
  <c r="V106" i="27"/>
  <c r="T106" i="27"/>
  <c r="X106" i="27" s="1"/>
  <c r="Z106" i="27" s="1"/>
  <c r="S106" i="27"/>
  <c r="Q106" i="27"/>
  <c r="W105" i="27"/>
  <c r="V105" i="27"/>
  <c r="T105" i="27"/>
  <c r="X105" i="27" s="1"/>
  <c r="Z105" i="27" s="1"/>
  <c r="S105" i="27"/>
  <c r="Q105" i="27"/>
  <c r="W104" i="27"/>
  <c r="V104" i="27"/>
  <c r="T104" i="27"/>
  <c r="X104" i="27" s="1"/>
  <c r="Z104" i="27" s="1"/>
  <c r="S104" i="27"/>
  <c r="Q104" i="27"/>
  <c r="W103" i="27"/>
  <c r="V103" i="27"/>
  <c r="T103" i="27"/>
  <c r="X103" i="27" s="1"/>
  <c r="Z103" i="27" s="1"/>
  <c r="S103" i="27"/>
  <c r="Q103" i="27"/>
  <c r="W102" i="27"/>
  <c r="V102" i="27"/>
  <c r="T102" i="27"/>
  <c r="X102" i="27" s="1"/>
  <c r="Z102" i="27" s="1"/>
  <c r="S102" i="27"/>
  <c r="Q102" i="27"/>
  <c r="W101" i="27"/>
  <c r="V101" i="27"/>
  <c r="T101" i="27"/>
  <c r="X101" i="27" s="1"/>
  <c r="Z101" i="27" s="1"/>
  <c r="S101" i="27"/>
  <c r="Q101" i="27"/>
  <c r="W100" i="27"/>
  <c r="V100" i="27"/>
  <c r="T100" i="27"/>
  <c r="X100" i="27" s="1"/>
  <c r="Z100" i="27" s="1"/>
  <c r="S100" i="27"/>
  <c r="Q100" i="27"/>
  <c r="W99" i="27"/>
  <c r="V99" i="27"/>
  <c r="T99" i="27"/>
  <c r="X99" i="27" s="1"/>
  <c r="Z99" i="27" s="1"/>
  <c r="S99" i="27"/>
  <c r="Q99" i="27"/>
  <c r="W98" i="27"/>
  <c r="V98" i="27"/>
  <c r="T98" i="27"/>
  <c r="X98" i="27" s="1"/>
  <c r="Z98" i="27" s="1"/>
  <c r="S98" i="27"/>
  <c r="Q98" i="27"/>
  <c r="W97" i="27"/>
  <c r="V97" i="27"/>
  <c r="T97" i="27"/>
  <c r="X97" i="27" s="1"/>
  <c r="Z97" i="27" s="1"/>
  <c r="S97" i="27"/>
  <c r="Q97" i="27"/>
  <c r="W96" i="27"/>
  <c r="V96" i="27"/>
  <c r="T96" i="27"/>
  <c r="X96" i="27" s="1"/>
  <c r="Z96" i="27" s="1"/>
  <c r="S96" i="27"/>
  <c r="Q96" i="27"/>
  <c r="W95" i="27"/>
  <c r="V95" i="27"/>
  <c r="T95" i="27"/>
  <c r="X95" i="27" s="1"/>
  <c r="Z95" i="27" s="1"/>
  <c r="S95" i="27"/>
  <c r="Q95" i="27"/>
  <c r="W94" i="27"/>
  <c r="V94" i="27"/>
  <c r="T94" i="27"/>
  <c r="X94" i="27" s="1"/>
  <c r="Z94" i="27" s="1"/>
  <c r="S94" i="27"/>
  <c r="Q94" i="27"/>
  <c r="W93" i="27"/>
  <c r="V93" i="27"/>
  <c r="T93" i="27"/>
  <c r="X93" i="27" s="1"/>
  <c r="Z93" i="27" s="1"/>
  <c r="S93" i="27"/>
  <c r="Q93" i="27"/>
  <c r="W92" i="27"/>
  <c r="V92" i="27"/>
  <c r="T92" i="27"/>
  <c r="X92" i="27" s="1"/>
  <c r="Z92" i="27" s="1"/>
  <c r="S92" i="27"/>
  <c r="Q92" i="27"/>
  <c r="W91" i="27"/>
  <c r="V91" i="27"/>
  <c r="T91" i="27"/>
  <c r="X91" i="27" s="1"/>
  <c r="Z91" i="27" s="1"/>
  <c r="S91" i="27"/>
  <c r="Q91" i="27"/>
  <c r="W90" i="27"/>
  <c r="V90" i="27"/>
  <c r="T90" i="27"/>
  <c r="X90" i="27" s="1"/>
  <c r="Z90" i="27" s="1"/>
  <c r="S90" i="27"/>
  <c r="Q90" i="27"/>
  <c r="W89" i="27"/>
  <c r="V89" i="27"/>
  <c r="T89" i="27"/>
  <c r="X89" i="27" s="1"/>
  <c r="Z89" i="27" s="1"/>
  <c r="S89" i="27"/>
  <c r="Q89" i="27"/>
  <c r="W88" i="27"/>
  <c r="V88" i="27"/>
  <c r="T88" i="27"/>
  <c r="X88" i="27" s="1"/>
  <c r="Z88" i="27" s="1"/>
  <c r="S88" i="27"/>
  <c r="Q88" i="27"/>
  <c r="V87" i="27"/>
  <c r="W87" i="27" s="1"/>
  <c r="T87" i="27"/>
  <c r="X87" i="27" s="1"/>
  <c r="Z87" i="27" s="1"/>
  <c r="S87" i="27"/>
  <c r="Q87" i="27"/>
  <c r="K87" i="27"/>
  <c r="AG86" i="27"/>
  <c r="W86" i="27"/>
  <c r="V86" i="27"/>
  <c r="T86" i="27"/>
  <c r="X86" i="27" s="1"/>
  <c r="Z86" i="27" s="1"/>
  <c r="S86" i="27"/>
  <c r="Q86" i="27"/>
  <c r="K86" i="27"/>
  <c r="V85" i="27"/>
  <c r="W85" i="27" s="1"/>
  <c r="T85" i="27"/>
  <c r="X85" i="27" s="1"/>
  <c r="Z85" i="27" s="1"/>
  <c r="S85" i="27"/>
  <c r="Q85" i="27"/>
  <c r="K85" i="27"/>
  <c r="AG84" i="27"/>
  <c r="X84" i="27"/>
  <c r="Z84" i="27" s="1"/>
  <c r="W84" i="27"/>
  <c r="V84" i="27"/>
  <c r="T84" i="27"/>
  <c r="S84" i="27"/>
  <c r="Q84" i="27"/>
  <c r="K84" i="27"/>
  <c r="V83" i="27"/>
  <c r="W83" i="27" s="1"/>
  <c r="T83" i="27"/>
  <c r="X83" i="27" s="1"/>
  <c r="Z83" i="27" s="1"/>
  <c r="S83" i="27"/>
  <c r="Q83" i="27"/>
  <c r="K83" i="27"/>
  <c r="AG82" i="27"/>
  <c r="W82" i="27"/>
  <c r="V82" i="27"/>
  <c r="T82" i="27"/>
  <c r="X82" i="27" s="1"/>
  <c r="Z82" i="27" s="1"/>
  <c r="S82" i="27"/>
  <c r="Q82" i="27"/>
  <c r="K82" i="27"/>
  <c r="V81" i="27"/>
  <c r="W81" i="27" s="1"/>
  <c r="T81" i="27"/>
  <c r="X81" i="27" s="1"/>
  <c r="Z81" i="27" s="1"/>
  <c r="S81" i="27"/>
  <c r="Q81" i="27"/>
  <c r="K81" i="27"/>
  <c r="AG80" i="27"/>
  <c r="W80" i="27"/>
  <c r="V80" i="27"/>
  <c r="T80" i="27"/>
  <c r="X80" i="27" s="1"/>
  <c r="Z80" i="27" s="1"/>
  <c r="S80" i="27"/>
  <c r="Q80" i="27"/>
  <c r="K80" i="27"/>
  <c r="AG79" i="27"/>
  <c r="V79" i="27"/>
  <c r="W79" i="27" s="1"/>
  <c r="T79" i="27"/>
  <c r="X79" i="27" s="1"/>
  <c r="Z79" i="27" s="1"/>
  <c r="S79" i="27"/>
  <c r="Q79" i="27"/>
  <c r="K79" i="27"/>
  <c r="AG78" i="27"/>
  <c r="W78" i="27"/>
  <c r="V78" i="27"/>
  <c r="T78" i="27"/>
  <c r="X78" i="27" s="1"/>
  <c r="Z78" i="27" s="1"/>
  <c r="S78" i="27"/>
  <c r="Q78" i="27"/>
  <c r="K78" i="27"/>
  <c r="AG77" i="27"/>
  <c r="V77" i="27"/>
  <c r="W77" i="27" s="1"/>
  <c r="T77" i="27"/>
  <c r="X77" i="27" s="1"/>
  <c r="Z77" i="27" s="1"/>
  <c r="S77" i="27"/>
  <c r="Q77" i="27"/>
  <c r="K77" i="27"/>
  <c r="AG76" i="27"/>
  <c r="W76" i="27"/>
  <c r="V76" i="27"/>
  <c r="T76" i="27"/>
  <c r="X76" i="27" s="1"/>
  <c r="Z76" i="27" s="1"/>
  <c r="S76" i="27"/>
  <c r="Q76" i="27"/>
  <c r="K76" i="27"/>
  <c r="AG75" i="27"/>
  <c r="V75" i="27"/>
  <c r="W75" i="27" s="1"/>
  <c r="T75" i="27"/>
  <c r="X75" i="27" s="1"/>
  <c r="Z75" i="27" s="1"/>
  <c r="S75" i="27"/>
  <c r="Q75" i="27"/>
  <c r="K75" i="27"/>
  <c r="AG74" i="27"/>
  <c r="X74" i="27"/>
  <c r="Z74" i="27" s="1"/>
  <c r="W74" i="27"/>
  <c r="V74" i="27"/>
  <c r="T74" i="27"/>
  <c r="S74" i="27"/>
  <c r="Q74" i="27"/>
  <c r="K74" i="27"/>
  <c r="AG73" i="27"/>
  <c r="V73" i="27"/>
  <c r="W73" i="27" s="1"/>
  <c r="T73" i="27"/>
  <c r="X73" i="27" s="1"/>
  <c r="Z73" i="27" s="1"/>
  <c r="S73" i="27"/>
  <c r="Q73" i="27"/>
  <c r="K73" i="27"/>
  <c r="AG72" i="27"/>
  <c r="W72" i="27"/>
  <c r="V72" i="27"/>
  <c r="T72" i="27"/>
  <c r="X72" i="27" s="1"/>
  <c r="Z72" i="27" s="1"/>
  <c r="S72" i="27"/>
  <c r="Q72" i="27"/>
  <c r="K72" i="27"/>
  <c r="AG71" i="27"/>
  <c r="V71" i="27"/>
  <c r="W71" i="27" s="1"/>
  <c r="T71" i="27"/>
  <c r="X71" i="27" s="1"/>
  <c r="Z71" i="27" s="1"/>
  <c r="S71" i="27"/>
  <c r="Q71" i="27"/>
  <c r="K71" i="27"/>
  <c r="AG70" i="27"/>
  <c r="W70" i="27"/>
  <c r="V70" i="27"/>
  <c r="T70" i="27"/>
  <c r="X70" i="27" s="1"/>
  <c r="Z70" i="27" s="1"/>
  <c r="S70" i="27"/>
  <c r="Q70" i="27"/>
  <c r="K70" i="27"/>
  <c r="AG69" i="27"/>
  <c r="V69" i="27"/>
  <c r="W69" i="27" s="1"/>
  <c r="T69" i="27"/>
  <c r="X69" i="27" s="1"/>
  <c r="Z69" i="27" s="1"/>
  <c r="S69" i="27"/>
  <c r="Q69" i="27"/>
  <c r="K69" i="27"/>
  <c r="AG68" i="27"/>
  <c r="W68" i="27"/>
  <c r="V68" i="27"/>
  <c r="T68" i="27"/>
  <c r="X68" i="27" s="1"/>
  <c r="Z68" i="27" s="1"/>
  <c r="S68" i="27"/>
  <c r="Q68" i="27"/>
  <c r="K68" i="27"/>
  <c r="AG67" i="27"/>
  <c r="V67" i="27"/>
  <c r="W67" i="27" s="1"/>
  <c r="T67" i="27"/>
  <c r="X67" i="27" s="1"/>
  <c r="Z67" i="27" s="1"/>
  <c r="S67" i="27"/>
  <c r="Q67" i="27"/>
  <c r="K67" i="27"/>
  <c r="AG66" i="27"/>
  <c r="X66" i="27"/>
  <c r="Z66" i="27" s="1"/>
  <c r="W66" i="27"/>
  <c r="V66" i="27"/>
  <c r="T66" i="27"/>
  <c r="S66" i="27"/>
  <c r="Q66" i="27"/>
  <c r="K66" i="27"/>
  <c r="AG65" i="27"/>
  <c r="V65" i="27"/>
  <c r="W65" i="27" s="1"/>
  <c r="T65" i="27"/>
  <c r="X65" i="27" s="1"/>
  <c r="Z65" i="27" s="1"/>
  <c r="S65" i="27"/>
  <c r="Q65" i="27"/>
  <c r="K65" i="27"/>
  <c r="AG64" i="27"/>
  <c r="W64" i="27"/>
  <c r="V64" i="27"/>
  <c r="T64" i="27"/>
  <c r="X64" i="27" s="1"/>
  <c r="Z64" i="27" s="1"/>
  <c r="S64" i="27"/>
  <c r="Q64" i="27"/>
  <c r="K64" i="27"/>
  <c r="AG63" i="27"/>
  <c r="V63" i="27"/>
  <c r="W63" i="27" s="1"/>
  <c r="T63" i="27"/>
  <c r="X63" i="27" s="1"/>
  <c r="Z63" i="27" s="1"/>
  <c r="S63" i="27"/>
  <c r="Q63" i="27"/>
  <c r="K63" i="27"/>
  <c r="AG62" i="27"/>
  <c r="W62" i="27"/>
  <c r="V62" i="27"/>
  <c r="T62" i="27"/>
  <c r="X62" i="27" s="1"/>
  <c r="Z62" i="27" s="1"/>
  <c r="S62" i="27"/>
  <c r="Q62" i="27"/>
  <c r="K62" i="27"/>
  <c r="AG61" i="27"/>
  <c r="V61" i="27"/>
  <c r="W61" i="27" s="1"/>
  <c r="T61" i="27"/>
  <c r="X61" i="27" s="1"/>
  <c r="Z61" i="27" s="1"/>
  <c r="S61" i="27"/>
  <c r="Q61" i="27"/>
  <c r="K61" i="27"/>
  <c r="X60" i="27"/>
  <c r="Z60" i="27" s="1"/>
  <c r="W60" i="27"/>
  <c r="V60" i="27"/>
  <c r="AG60" i="27" s="1"/>
  <c r="T60" i="27"/>
  <c r="S60" i="27"/>
  <c r="Q60" i="27"/>
  <c r="K60" i="27"/>
  <c r="V59" i="27"/>
  <c r="W59" i="27" s="1"/>
  <c r="T59" i="27"/>
  <c r="X59" i="27" s="1"/>
  <c r="Z59" i="27" s="1"/>
  <c r="S59" i="27"/>
  <c r="Q59" i="27"/>
  <c r="K59" i="27"/>
  <c r="X58" i="27"/>
  <c r="Z58" i="27" s="1"/>
  <c r="W58" i="27"/>
  <c r="V58" i="27"/>
  <c r="AG58" i="27" s="1"/>
  <c r="T58" i="27"/>
  <c r="S58" i="27"/>
  <c r="Q58" i="27"/>
  <c r="K58" i="27"/>
  <c r="AG57" i="27"/>
  <c r="V57" i="27"/>
  <c r="W57" i="27" s="1"/>
  <c r="T57" i="27"/>
  <c r="X57" i="27" s="1"/>
  <c r="Z57" i="27" s="1"/>
  <c r="S57" i="27"/>
  <c r="Q57" i="27"/>
  <c r="K57" i="27"/>
  <c r="W56" i="27"/>
  <c r="V56" i="27"/>
  <c r="AG56" i="27" s="1"/>
  <c r="T56" i="27"/>
  <c r="X56" i="27" s="1"/>
  <c r="Z56" i="27" s="1"/>
  <c r="S56" i="27"/>
  <c r="Q56" i="27"/>
  <c r="K56" i="27"/>
  <c r="AG55" i="27"/>
  <c r="V55" i="27"/>
  <c r="W55" i="27" s="1"/>
  <c r="T55" i="27"/>
  <c r="X55" i="27" s="1"/>
  <c r="Z55" i="27" s="1"/>
  <c r="S55" i="27"/>
  <c r="Q55" i="27"/>
  <c r="K55" i="27"/>
  <c r="W54" i="27"/>
  <c r="V54" i="27"/>
  <c r="AG54" i="27" s="1"/>
  <c r="T54" i="27"/>
  <c r="X54" i="27" s="1"/>
  <c r="Z54" i="27" s="1"/>
  <c r="S54" i="27"/>
  <c r="Q54" i="27"/>
  <c r="K54" i="27"/>
  <c r="AG53" i="27"/>
  <c r="V53" i="27"/>
  <c r="W53" i="27" s="1"/>
  <c r="T53" i="27"/>
  <c r="X53" i="27" s="1"/>
  <c r="Z53" i="27" s="1"/>
  <c r="S53" i="27"/>
  <c r="Q53" i="27"/>
  <c r="K53" i="27"/>
  <c r="X52" i="27"/>
  <c r="Z52" i="27" s="1"/>
  <c r="W52" i="27"/>
  <c r="V52" i="27"/>
  <c r="AG52" i="27" s="1"/>
  <c r="T52" i="27"/>
  <c r="S52" i="27"/>
  <c r="Q52" i="27"/>
  <c r="K52" i="27"/>
  <c r="V51" i="27"/>
  <c r="W51" i="27" s="1"/>
  <c r="T51" i="27"/>
  <c r="X51" i="27" s="1"/>
  <c r="Z51" i="27" s="1"/>
  <c r="S51" i="27"/>
  <c r="Q51" i="27"/>
  <c r="K51" i="27"/>
  <c r="V50" i="27"/>
  <c r="AG50" i="27" s="1"/>
  <c r="T50" i="27"/>
  <c r="X50" i="27" s="1"/>
  <c r="Z50" i="27" s="1"/>
  <c r="S50" i="27"/>
  <c r="Q50" i="27"/>
  <c r="K50" i="27"/>
  <c r="V49" i="27"/>
  <c r="W49" i="27" s="1"/>
  <c r="T49" i="27"/>
  <c r="X49" i="27" s="1"/>
  <c r="Z49" i="27" s="1"/>
  <c r="S49" i="27"/>
  <c r="Q49" i="27"/>
  <c r="K49" i="27"/>
  <c r="V48" i="27"/>
  <c r="AG48" i="27" s="1"/>
  <c r="T48" i="27"/>
  <c r="X48" i="27" s="1"/>
  <c r="Z48" i="27" s="1"/>
  <c r="S48" i="27"/>
  <c r="Q48" i="27"/>
  <c r="K48" i="27"/>
  <c r="AG47" i="27"/>
  <c r="V47" i="27"/>
  <c r="W47" i="27" s="1"/>
  <c r="T47" i="27"/>
  <c r="X47" i="27" s="1"/>
  <c r="Z47" i="27" s="1"/>
  <c r="S47" i="27"/>
  <c r="Q47" i="27"/>
  <c r="K47" i="27"/>
  <c r="V46" i="27"/>
  <c r="AG46" i="27" s="1"/>
  <c r="T46" i="27"/>
  <c r="X46" i="27" s="1"/>
  <c r="Z46" i="27" s="1"/>
  <c r="S46" i="27"/>
  <c r="Q46" i="27"/>
  <c r="K46" i="27"/>
  <c r="V45" i="27"/>
  <c r="W45" i="27" s="1"/>
  <c r="T45" i="27"/>
  <c r="X45" i="27" s="1"/>
  <c r="Z45" i="27" s="1"/>
  <c r="S45" i="27"/>
  <c r="Q45" i="27"/>
  <c r="K45" i="27"/>
  <c r="W44" i="27"/>
  <c r="V44" i="27"/>
  <c r="T44" i="27"/>
  <c r="X44" i="27" s="1"/>
  <c r="Z44" i="27" s="1"/>
  <c r="S44" i="27"/>
  <c r="Q44" i="27"/>
  <c r="K44" i="27"/>
  <c r="V43" i="27"/>
  <c r="W43" i="27" s="1"/>
  <c r="T43" i="27"/>
  <c r="X43" i="27" s="1"/>
  <c r="Z43" i="27" s="1"/>
  <c r="S43" i="27"/>
  <c r="Q43" i="27"/>
  <c r="K43" i="27"/>
  <c r="V42" i="27"/>
  <c r="AG42" i="27" s="1"/>
  <c r="T42" i="27"/>
  <c r="X42" i="27" s="1"/>
  <c r="Z42" i="27" s="1"/>
  <c r="S42" i="27"/>
  <c r="Q42" i="27"/>
  <c r="K42" i="27"/>
  <c r="V41" i="27"/>
  <c r="W41" i="27" s="1"/>
  <c r="T41" i="27"/>
  <c r="X41" i="27" s="1"/>
  <c r="Z41" i="27" s="1"/>
  <c r="S41" i="27"/>
  <c r="Q41" i="27"/>
  <c r="K41" i="27"/>
  <c r="V40" i="27"/>
  <c r="AG40" i="27" s="1"/>
  <c r="T40" i="27"/>
  <c r="X40" i="27" s="1"/>
  <c r="Z40" i="27" s="1"/>
  <c r="S40" i="27"/>
  <c r="Q40" i="27"/>
  <c r="K40" i="27"/>
  <c r="V39" i="27"/>
  <c r="AG39" i="27" s="1"/>
  <c r="T39" i="27"/>
  <c r="X39" i="27" s="1"/>
  <c r="Z39" i="27" s="1"/>
  <c r="S39" i="27"/>
  <c r="Q39" i="27"/>
  <c r="K39" i="27"/>
  <c r="V38" i="27"/>
  <c r="AG38" i="27" s="1"/>
  <c r="T38" i="27"/>
  <c r="X38" i="27" s="1"/>
  <c r="Z38" i="27" s="1"/>
  <c r="S38" i="27"/>
  <c r="Q38" i="27"/>
  <c r="K38" i="27"/>
  <c r="V37" i="27"/>
  <c r="AG37" i="27" s="1"/>
  <c r="T37" i="27"/>
  <c r="X37" i="27" s="1"/>
  <c r="Z37" i="27" s="1"/>
  <c r="S37" i="27"/>
  <c r="Q37" i="27"/>
  <c r="K37" i="27"/>
  <c r="V36" i="27"/>
  <c r="AG36" i="27" s="1"/>
  <c r="T36" i="27"/>
  <c r="X36" i="27" s="1"/>
  <c r="Z36" i="27" s="1"/>
  <c r="S36" i="27"/>
  <c r="Q36" i="27"/>
  <c r="K36" i="27"/>
  <c r="AG35" i="27"/>
  <c r="V35" i="27"/>
  <c r="W35" i="27" s="1"/>
  <c r="T35" i="27"/>
  <c r="X35" i="27" s="1"/>
  <c r="Z35" i="27" s="1"/>
  <c r="S35" i="27"/>
  <c r="Q35" i="27"/>
  <c r="K35" i="27"/>
  <c r="V34" i="27"/>
  <c r="AG34" i="27" s="1"/>
  <c r="T34" i="27"/>
  <c r="X34" i="27" s="1"/>
  <c r="Z34" i="27" s="1"/>
  <c r="S34" i="27"/>
  <c r="Q34" i="27"/>
  <c r="K34" i="27"/>
  <c r="AG33" i="27"/>
  <c r="W33" i="27"/>
  <c r="V33" i="27"/>
  <c r="T33" i="27"/>
  <c r="X33" i="27" s="1"/>
  <c r="Z33" i="27" s="1"/>
  <c r="S33" i="27"/>
  <c r="Q33" i="27"/>
  <c r="V32" i="27"/>
  <c r="AG32" i="27" s="1"/>
  <c r="T32" i="27"/>
  <c r="X32" i="27" s="1"/>
  <c r="Z32" i="27" s="1"/>
  <c r="S32" i="27"/>
  <c r="Q32" i="27"/>
  <c r="K32" i="27"/>
  <c r="V31" i="27"/>
  <c r="AG31" i="27" s="1"/>
  <c r="T31" i="27"/>
  <c r="X31" i="27" s="1"/>
  <c r="Z31" i="27" s="1"/>
  <c r="S31" i="27"/>
  <c r="Q31" i="27"/>
  <c r="K33" i="27"/>
  <c r="V30" i="27"/>
  <c r="AG30" i="27" s="1"/>
  <c r="X30" i="27"/>
  <c r="Z30" i="27" s="1"/>
  <c r="S30" i="27"/>
  <c r="Q30" i="27"/>
  <c r="K30" i="27"/>
  <c r="W29" i="27"/>
  <c r="V29" i="27"/>
  <c r="AG29" i="27" s="1"/>
  <c r="T29" i="27"/>
  <c r="X29" i="27" s="1"/>
  <c r="Z29" i="27" s="1"/>
  <c r="S29" i="27"/>
  <c r="Q29" i="27"/>
  <c r="K29" i="27"/>
  <c r="V28" i="27"/>
  <c r="AG28" i="27" s="1"/>
  <c r="T28" i="27"/>
  <c r="X28" i="27" s="1"/>
  <c r="Z28" i="27" s="1"/>
  <c r="S28" i="27"/>
  <c r="Q28" i="27"/>
  <c r="K28" i="27"/>
  <c r="AH27" i="27"/>
  <c r="V27" i="27"/>
  <c r="AG27" i="27" s="1"/>
  <c r="X27" i="27"/>
  <c r="Z27" i="27" s="1"/>
  <c r="S27" i="27"/>
  <c r="Q27" i="27"/>
  <c r="K27" i="27"/>
  <c r="AH26" i="27"/>
  <c r="W26" i="27"/>
  <c r="V26" i="27"/>
  <c r="AG26" i="27" s="1"/>
  <c r="X26" i="27"/>
  <c r="Z26" i="27" s="1"/>
  <c r="S26" i="27"/>
  <c r="Q26" i="27"/>
  <c r="K26" i="27"/>
  <c r="AH25" i="27"/>
  <c r="V25" i="27"/>
  <c r="AG25" i="27" s="1"/>
  <c r="T25" i="27"/>
  <c r="X25" i="27" s="1"/>
  <c r="Z25" i="27" s="1"/>
  <c r="S25" i="27"/>
  <c r="Q25" i="27"/>
  <c r="K25" i="27"/>
  <c r="AH24" i="27"/>
  <c r="V24" i="27"/>
  <c r="AG24" i="27" s="1"/>
  <c r="X24" i="27"/>
  <c r="Z24" i="27" s="1"/>
  <c r="S24" i="27"/>
  <c r="Q24" i="27"/>
  <c r="K24" i="27"/>
  <c r="AH23" i="27"/>
  <c r="V23" i="27"/>
  <c r="AG23" i="27" s="1"/>
  <c r="T23" i="27"/>
  <c r="X23" i="27" s="1"/>
  <c r="Z23" i="27" s="1"/>
  <c r="S23" i="27"/>
  <c r="Q23" i="27"/>
  <c r="K23" i="27"/>
  <c r="AH22" i="27"/>
  <c r="W22" i="27"/>
  <c r="V22" i="27"/>
  <c r="AG22" i="27" s="1"/>
  <c r="T22" i="27"/>
  <c r="X22" i="27" s="1"/>
  <c r="Z22" i="27" s="1"/>
  <c r="S22" i="27"/>
  <c r="Q22" i="27"/>
  <c r="K22" i="27"/>
  <c r="AH21" i="27"/>
  <c r="W21" i="27"/>
  <c r="V21" i="27"/>
  <c r="AG21" i="27" s="1"/>
  <c r="T21" i="27"/>
  <c r="X21" i="27" s="1"/>
  <c r="Z21" i="27" s="1"/>
  <c r="S21" i="27"/>
  <c r="Q21" i="27"/>
  <c r="K21" i="27"/>
  <c r="AH20" i="27"/>
  <c r="V20" i="27"/>
  <c r="AG20" i="27" s="1"/>
  <c r="T20" i="27"/>
  <c r="X20" i="27" s="1"/>
  <c r="Z20" i="27" s="1"/>
  <c r="S20" i="27"/>
  <c r="Q20" i="27"/>
  <c r="K20" i="27"/>
  <c r="AH19" i="27"/>
  <c r="V19" i="27"/>
  <c r="AG19" i="27" s="1"/>
  <c r="X19" i="27"/>
  <c r="Z19" i="27" s="1"/>
  <c r="S19" i="27"/>
  <c r="Q19" i="27"/>
  <c r="K19" i="27"/>
  <c r="AH18" i="27"/>
  <c r="W18" i="27"/>
  <c r="V18" i="27"/>
  <c r="AG18" i="27" s="1"/>
  <c r="X18" i="27"/>
  <c r="Z18" i="27" s="1"/>
  <c r="S18" i="27"/>
  <c r="Q18" i="27"/>
  <c r="K18" i="27"/>
  <c r="AH17" i="27"/>
  <c r="W17" i="27"/>
  <c r="V17" i="27"/>
  <c r="AG17" i="27" s="1"/>
  <c r="X17" i="27"/>
  <c r="Z17" i="27" s="1"/>
  <c r="S17" i="27"/>
  <c r="Q17" i="27"/>
  <c r="K17" i="27"/>
  <c r="AH16" i="27"/>
  <c r="V16" i="27"/>
  <c r="AG16" i="27" s="1"/>
  <c r="X16" i="27"/>
  <c r="Z16" i="27" s="1"/>
  <c r="S16" i="27"/>
  <c r="Q16" i="27"/>
  <c r="K16" i="27"/>
  <c r="AH15" i="27"/>
  <c r="V15" i="27"/>
  <c r="AG15" i="27" s="1"/>
  <c r="T15" i="27"/>
  <c r="X15" i="27" s="1"/>
  <c r="Z15" i="27" s="1"/>
  <c r="S15" i="27"/>
  <c r="Q15" i="27"/>
  <c r="K15" i="27"/>
  <c r="AH14" i="27"/>
  <c r="V14" i="27"/>
  <c r="AG14" i="27" s="1"/>
  <c r="T14" i="27"/>
  <c r="X14" i="27" s="1"/>
  <c r="Z14" i="27" s="1"/>
  <c r="S14" i="27"/>
  <c r="Q14" i="27"/>
  <c r="K14" i="27"/>
  <c r="AH13" i="27"/>
  <c r="W13" i="27"/>
  <c r="V13" i="27"/>
  <c r="AG13" i="27" s="1"/>
  <c r="T13" i="27"/>
  <c r="X13" i="27" s="1"/>
  <c r="Z13" i="27" s="1"/>
  <c r="S13" i="27"/>
  <c r="Q13" i="27"/>
  <c r="K13" i="27"/>
  <c r="AH12" i="27"/>
  <c r="V12" i="27"/>
  <c r="AG12" i="27" s="1"/>
  <c r="T12" i="27"/>
  <c r="X12" i="27" s="1"/>
  <c r="Z12" i="27" s="1"/>
  <c r="S12" i="27"/>
  <c r="Q12" i="27"/>
  <c r="K12" i="27"/>
  <c r="AH11" i="27"/>
  <c r="V11" i="27"/>
  <c r="AG11" i="27" s="1"/>
  <c r="T11" i="27"/>
  <c r="X11" i="27" s="1"/>
  <c r="Z11" i="27" s="1"/>
  <c r="S11" i="27"/>
  <c r="Q11" i="27"/>
  <c r="K11" i="27"/>
  <c r="AH10" i="27"/>
  <c r="V10" i="27"/>
  <c r="AG10" i="27" s="1"/>
  <c r="T10" i="27"/>
  <c r="X10" i="27" s="1"/>
  <c r="Z10" i="27" s="1"/>
  <c r="S10" i="27"/>
  <c r="Q10" i="27"/>
  <c r="K10" i="27"/>
  <c r="AH9" i="27"/>
  <c r="W9" i="27"/>
  <c r="V9" i="27"/>
  <c r="AG9" i="27" s="1"/>
  <c r="X9" i="27"/>
  <c r="Z9" i="27" s="1"/>
  <c r="S9" i="27"/>
  <c r="Q9" i="27"/>
  <c r="K9" i="27"/>
  <c r="AH8" i="27"/>
  <c r="W8" i="27"/>
  <c r="V8" i="27"/>
  <c r="AG8" i="27" s="1"/>
  <c r="X8" i="27"/>
  <c r="Z8" i="27" s="1"/>
  <c r="S8" i="27"/>
  <c r="Q8" i="27"/>
  <c r="K8" i="27"/>
  <c r="AH7" i="27"/>
  <c r="V7" i="27"/>
  <c r="AG7" i="27" s="1"/>
  <c r="T7" i="27"/>
  <c r="X7" i="27" s="1"/>
  <c r="Z7" i="27" s="1"/>
  <c r="S7" i="27"/>
  <c r="Q7" i="27"/>
  <c r="K7" i="27"/>
  <c r="AH6" i="27"/>
  <c r="V6" i="27"/>
  <c r="AG6" i="27" s="1"/>
  <c r="T6" i="27"/>
  <c r="X6" i="27" s="1"/>
  <c r="Z6" i="27" s="1"/>
  <c r="S6" i="27"/>
  <c r="Q6" i="27"/>
  <c r="K6" i="27"/>
  <c r="AH5" i="27"/>
  <c r="W5" i="27"/>
  <c r="V5" i="27"/>
  <c r="AG5" i="27" s="1"/>
  <c r="T5" i="27"/>
  <c r="X5" i="27" s="1"/>
  <c r="Z5" i="27" s="1"/>
  <c r="S5" i="27"/>
  <c r="Q5" i="27"/>
  <c r="K5" i="27"/>
  <c r="AH4" i="27"/>
  <c r="V4" i="27"/>
  <c r="AG4" i="27" s="1"/>
  <c r="T4" i="27"/>
  <c r="X4" i="27" s="1"/>
  <c r="Z4" i="27" s="1"/>
  <c r="S4" i="27"/>
  <c r="Q4" i="27"/>
  <c r="K4" i="27"/>
  <c r="AH3" i="27"/>
  <c r="V3" i="27"/>
  <c r="AG3" i="27" s="1"/>
  <c r="T3" i="27"/>
  <c r="X3" i="27" s="1"/>
  <c r="Z3" i="27" s="1"/>
  <c r="S3" i="27"/>
  <c r="Q3" i="27"/>
  <c r="K3" i="27"/>
  <c r="AH2" i="27"/>
  <c r="V2" i="27"/>
  <c r="AG2" i="27" s="1"/>
  <c r="X2" i="27"/>
  <c r="Z2" i="27" s="1"/>
  <c r="S2" i="27"/>
  <c r="Q2" i="27"/>
  <c r="K2" i="27"/>
  <c r="W50" i="27" l="1"/>
  <c r="AG49" i="27"/>
  <c r="W48" i="27"/>
  <c r="W46" i="27"/>
  <c r="AG45" i="27"/>
  <c r="W42" i="27"/>
  <c r="AG41" i="27"/>
  <c r="W40" i="27"/>
  <c r="W38" i="27"/>
  <c r="AM265" i="27"/>
  <c r="AP265" i="27" s="1"/>
  <c r="AM267" i="27"/>
  <c r="AP267" i="27" s="1"/>
  <c r="AM266" i="27"/>
  <c r="AP266" i="27" s="1"/>
  <c r="W37" i="27"/>
  <c r="W36" i="27"/>
  <c r="W34" i="27"/>
  <c r="W32" i="27"/>
  <c r="W31" i="27"/>
  <c r="W30" i="27"/>
  <c r="W28" i="27"/>
  <c r="W27" i="27"/>
  <c r="AI252" i="27"/>
  <c r="AJ252" i="27" s="1"/>
  <c r="AM252" i="27" s="1"/>
  <c r="AP252" i="27" s="1"/>
  <c r="W25" i="27"/>
  <c r="W24" i="27"/>
  <c r="AI251" i="27"/>
  <c r="AJ251" i="27" s="1"/>
  <c r="AM251" i="27" s="1"/>
  <c r="AP251" i="27" s="1"/>
  <c r="W23" i="27"/>
  <c r="W20" i="27"/>
  <c r="W19" i="27"/>
  <c r="W16" i="27"/>
  <c r="W15" i="27"/>
  <c r="W14" i="27"/>
  <c r="W12" i="27"/>
  <c r="W11" i="27"/>
  <c r="W10" i="27"/>
  <c r="AI240" i="27"/>
  <c r="AJ240" i="27" s="1"/>
  <c r="AM240" i="27" s="1"/>
  <c r="AP240" i="27" s="1"/>
  <c r="W7" i="27"/>
  <c r="W6" i="27"/>
  <c r="AJ208" i="27"/>
  <c r="AM208" i="27" s="1"/>
  <c r="AP208" i="27" s="1"/>
  <c r="AJ212" i="27"/>
  <c r="AM212" i="27" s="1"/>
  <c r="AP212" i="27" s="1"/>
  <c r="AJ213" i="27"/>
  <c r="AM213" i="27" s="1"/>
  <c r="AP213" i="27" s="1"/>
  <c r="AJ214" i="27"/>
  <c r="AM214" i="27" s="1"/>
  <c r="AP214" i="27" s="1"/>
  <c r="AJ216" i="27"/>
  <c r="AM216" i="27" s="1"/>
  <c r="AP216" i="27" s="1"/>
  <c r="AJ220" i="27"/>
  <c r="AM220" i="27" s="1"/>
  <c r="AP220" i="27" s="1"/>
  <c r="AJ221" i="27"/>
  <c r="AM221" i="27" s="1"/>
  <c r="AP221" i="27" s="1"/>
  <c r="W4" i="27"/>
  <c r="AJ222" i="27"/>
  <c r="AM222" i="27" s="1"/>
  <c r="AP222" i="27" s="1"/>
  <c r="W3" i="27"/>
  <c r="AI241" i="27"/>
  <c r="AJ241" i="27" s="1"/>
  <c r="AM241" i="27" s="1"/>
  <c r="AP241" i="27" s="1"/>
  <c r="AJ205" i="27"/>
  <c r="AK216" i="27"/>
  <c r="AK208" i="27"/>
  <c r="W2" i="27"/>
  <c r="AJ204" i="27"/>
  <c r="AM204" i="27" s="1"/>
  <c r="AP204" i="27" s="1"/>
  <c r="AK220" i="27"/>
  <c r="AK212" i="27"/>
  <c r="AJ209" i="27"/>
  <c r="AM209" i="27" s="1"/>
  <c r="AP209" i="27" s="1"/>
  <c r="AJ210" i="27"/>
  <c r="AM210" i="27" s="1"/>
  <c r="AP210" i="27" s="1"/>
  <c r="AJ217" i="27"/>
  <c r="AM217" i="27" s="1"/>
  <c r="AP217" i="27" s="1"/>
  <c r="AJ218" i="27"/>
  <c r="AM218" i="27" s="1"/>
  <c r="AP218" i="27" s="1"/>
  <c r="AK225" i="27"/>
  <c r="AJ225" i="27"/>
  <c r="AM225" i="27" s="1"/>
  <c r="AP225" i="27" s="1"/>
  <c r="AK229" i="27"/>
  <c r="AJ229" i="27"/>
  <c r="AM229" i="27" s="1"/>
  <c r="AP229" i="27" s="1"/>
  <c r="AK233" i="27"/>
  <c r="AJ233" i="27"/>
  <c r="AM233" i="27" s="1"/>
  <c r="AP233" i="27" s="1"/>
  <c r="AK235" i="27"/>
  <c r="AJ235" i="27"/>
  <c r="AM235" i="27" s="1"/>
  <c r="AP235" i="27" s="1"/>
  <c r="AK237" i="27"/>
  <c r="AJ237" i="27"/>
  <c r="AM237" i="27" s="1"/>
  <c r="AP237" i="27" s="1"/>
  <c r="AK239" i="27"/>
  <c r="AJ239" i="27"/>
  <c r="AM239" i="27" s="1"/>
  <c r="AP239" i="27" s="1"/>
  <c r="AK241" i="27"/>
  <c r="AK243" i="27"/>
  <c r="AJ243" i="27"/>
  <c r="AM243" i="27" s="1"/>
  <c r="AP243" i="27" s="1"/>
  <c r="AK245" i="27"/>
  <c r="AJ245" i="27"/>
  <c r="AM245" i="27" s="1"/>
  <c r="AP245" i="27" s="1"/>
  <c r="AK247" i="27"/>
  <c r="AJ247" i="27"/>
  <c r="AM247" i="27" s="1"/>
  <c r="AP247" i="27" s="1"/>
  <c r="AK249" i="27"/>
  <c r="AJ249" i="27"/>
  <c r="AM249" i="27" s="1"/>
  <c r="AP249" i="27" s="1"/>
  <c r="AK251" i="27"/>
  <c r="AK253" i="27"/>
  <c r="AJ253" i="27"/>
  <c r="AM253" i="27" s="1"/>
  <c r="AP253" i="27" s="1"/>
  <c r="AK256" i="27"/>
  <c r="AJ256" i="27"/>
  <c r="AM256" i="27" s="1"/>
  <c r="AP256" i="27" s="1"/>
  <c r="AJ206" i="27"/>
  <c r="AM206" i="27" s="1"/>
  <c r="AP206" i="27" s="1"/>
  <c r="AK210" i="27"/>
  <c r="AK214" i="27"/>
  <c r="AK218" i="27"/>
  <c r="AK222" i="27"/>
  <c r="AK227" i="27"/>
  <c r="AJ227" i="27"/>
  <c r="AM227" i="27" s="1"/>
  <c r="AP227" i="27" s="1"/>
  <c r="AK231" i="27"/>
  <c r="AJ231" i="27"/>
  <c r="AM231" i="27" s="1"/>
  <c r="AP231" i="27" s="1"/>
  <c r="AK226" i="27"/>
  <c r="AJ226" i="27"/>
  <c r="AM226" i="27" s="1"/>
  <c r="AP226" i="27" s="1"/>
  <c r="AK230" i="27"/>
  <c r="AJ230" i="27"/>
  <c r="AM230" i="27" s="1"/>
  <c r="AP230" i="27" s="1"/>
  <c r="AK234" i="27"/>
  <c r="AJ234" i="27"/>
  <c r="AM234" i="27" s="1"/>
  <c r="AP234" i="27" s="1"/>
  <c r="AK236" i="27"/>
  <c r="AJ236" i="27"/>
  <c r="AM236" i="27" s="1"/>
  <c r="AP236" i="27" s="1"/>
  <c r="AK238" i="27"/>
  <c r="AJ238" i="27"/>
  <c r="AM238" i="27" s="1"/>
  <c r="AP238" i="27" s="1"/>
  <c r="AK240" i="27"/>
  <c r="AK242" i="27"/>
  <c r="AJ242" i="27"/>
  <c r="AM242" i="27" s="1"/>
  <c r="AP242" i="27" s="1"/>
  <c r="AK244" i="27"/>
  <c r="AJ244" i="27"/>
  <c r="AM244" i="27" s="1"/>
  <c r="AP244" i="27" s="1"/>
  <c r="AK246" i="27"/>
  <c r="AJ246" i="27"/>
  <c r="AM246" i="27" s="1"/>
  <c r="AP246" i="27" s="1"/>
  <c r="AK248" i="27"/>
  <c r="AJ248" i="27"/>
  <c r="AM248" i="27" s="1"/>
  <c r="AP248" i="27" s="1"/>
  <c r="AK250" i="27"/>
  <c r="AJ250" i="27"/>
  <c r="AM250" i="27" s="1"/>
  <c r="AP250" i="27" s="1"/>
  <c r="AK252" i="27"/>
  <c r="AK254" i="27"/>
  <c r="AJ254" i="27"/>
  <c r="AM254" i="27" s="1"/>
  <c r="AP254" i="27" s="1"/>
  <c r="AK255" i="27"/>
  <c r="AJ255" i="27"/>
  <c r="AM255" i="27" s="1"/>
  <c r="AP255" i="27" s="1"/>
  <c r="AK257" i="27"/>
  <c r="AJ257" i="27"/>
  <c r="AM257" i="27" s="1"/>
  <c r="AP257" i="27" s="1"/>
  <c r="AK258" i="27"/>
  <c r="AJ258" i="27"/>
  <c r="AM258" i="27" s="1"/>
  <c r="AP258" i="27" s="1"/>
  <c r="AK259" i="27"/>
  <c r="AJ259" i="27"/>
  <c r="AM259" i="27" s="1"/>
  <c r="AP259" i="27" s="1"/>
  <c r="AK260" i="27"/>
  <c r="AJ260" i="27"/>
  <c r="AM260" i="27" s="1"/>
  <c r="AP260" i="27" s="1"/>
  <c r="AK261" i="27"/>
  <c r="AJ261" i="27"/>
  <c r="AM261" i="27" s="1"/>
  <c r="AP261" i="27" s="1"/>
  <c r="AK262" i="27"/>
  <c r="AJ262" i="27"/>
  <c r="AM262" i="27" s="1"/>
  <c r="AP262" i="27" s="1"/>
  <c r="AK263" i="27"/>
  <c r="AJ263" i="27"/>
  <c r="AM263" i="27" s="1"/>
  <c r="AP263" i="27" s="1"/>
  <c r="AK264" i="27"/>
  <c r="AJ264" i="27"/>
  <c r="AM264" i="27" s="1"/>
  <c r="AP264" i="27" s="1"/>
  <c r="AJ203" i="27"/>
  <c r="AM203" i="27" s="1"/>
  <c r="AP203" i="27" s="1"/>
  <c r="AK223" i="27"/>
  <c r="AJ223" i="27"/>
  <c r="AM223" i="27" s="1"/>
  <c r="AP223" i="27" s="1"/>
  <c r="AJ207" i="27"/>
  <c r="AM207" i="27" s="1"/>
  <c r="AP207" i="27" s="1"/>
  <c r="AK209" i="27"/>
  <c r="AJ211" i="27"/>
  <c r="AM211" i="27" s="1"/>
  <c r="AP211" i="27" s="1"/>
  <c r="AK213" i="27"/>
  <c r="AJ215" i="27"/>
  <c r="AM215" i="27" s="1"/>
  <c r="AP215" i="27" s="1"/>
  <c r="AK217" i="27"/>
  <c r="AJ219" i="27"/>
  <c r="AM219" i="27" s="1"/>
  <c r="AP219" i="27" s="1"/>
  <c r="AK221" i="27"/>
  <c r="AK224" i="27"/>
  <c r="AJ224" i="27"/>
  <c r="AM224" i="27" s="1"/>
  <c r="AP224" i="27" s="1"/>
  <c r="AK228" i="27"/>
  <c r="AJ228" i="27"/>
  <c r="AM228" i="27" s="1"/>
  <c r="AP228" i="27" s="1"/>
  <c r="AK232" i="27"/>
  <c r="AJ232" i="27"/>
  <c r="AM232" i="27" s="1"/>
  <c r="AP232" i="27" s="1"/>
  <c r="AG81" i="27"/>
  <c r="AG83" i="27"/>
  <c r="AG85" i="27"/>
  <c r="AG87" i="27"/>
  <c r="W39" i="27"/>
  <c r="AG43" i="27"/>
  <c r="AG51" i="27"/>
  <c r="AG59" i="27"/>
  <c r="AH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3" i="25"/>
  <c r="AH4" i="25"/>
  <c r="AH5" i="25"/>
  <c r="AH6" i="25"/>
  <c r="AH7" i="25"/>
  <c r="AH8" i="25"/>
  <c r="AH9" i="25"/>
  <c r="AH10" i="25"/>
  <c r="AH11" i="25"/>
  <c r="AH12" i="25"/>
  <c r="AH13" i="25"/>
  <c r="AH14" i="25"/>
  <c r="AH15" i="25"/>
  <c r="AH16" i="25"/>
  <c r="AH17" i="25"/>
  <c r="AH18" i="25"/>
  <c r="AH19" i="25"/>
  <c r="AH20" i="25"/>
  <c r="AH21" i="25"/>
  <c r="AH22" i="25"/>
  <c r="AH23" i="25"/>
  <c r="AH24" i="25"/>
  <c r="AH25" i="25"/>
  <c r="AH26" i="25"/>
  <c r="AH27" i="25"/>
  <c r="AH28" i="25"/>
  <c r="AH29" i="25"/>
  <c r="AH30" i="25"/>
  <c r="AH31" i="25"/>
  <c r="AH32" i="25"/>
  <c r="AH33" i="25"/>
  <c r="AH34" i="25"/>
  <c r="AH35" i="25"/>
  <c r="AH36" i="25"/>
  <c r="AH37" i="25"/>
  <c r="AH38" i="25"/>
  <c r="AH39" i="25"/>
  <c r="AH40" i="25"/>
  <c r="AH41" i="25"/>
  <c r="AH42" i="25"/>
  <c r="AH43" i="25"/>
  <c r="AH44" i="25"/>
  <c r="AH45" i="25"/>
  <c r="AH46" i="25"/>
  <c r="AH47" i="25"/>
  <c r="AH48" i="25"/>
  <c r="AH49" i="25"/>
  <c r="AH50" i="25"/>
  <c r="AH51" i="25"/>
  <c r="AH52" i="25"/>
  <c r="AH53" i="25"/>
  <c r="AH54" i="25"/>
  <c r="AH55" i="25"/>
  <c r="AH56" i="25"/>
  <c r="AH57" i="25"/>
  <c r="AH58" i="25"/>
  <c r="AH59" i="25"/>
  <c r="AH60" i="25"/>
  <c r="AH61" i="25"/>
  <c r="AH62" i="25"/>
  <c r="AH63" i="25"/>
  <c r="AH64" i="25"/>
  <c r="AH65" i="25"/>
  <c r="AH66" i="25"/>
  <c r="AH67" i="25"/>
  <c r="AH68" i="25"/>
  <c r="AH69" i="25"/>
  <c r="AH70" i="25"/>
  <c r="AH71" i="25"/>
  <c r="AH72" i="25"/>
  <c r="AH73" i="25"/>
  <c r="AH74" i="25"/>
  <c r="AH75" i="25"/>
  <c r="AH76" i="25"/>
  <c r="AH77" i="25"/>
  <c r="AH78" i="25"/>
  <c r="AH79" i="25"/>
  <c r="AH80" i="25"/>
  <c r="AH81" i="25"/>
  <c r="AH82" i="25"/>
  <c r="AH83" i="25"/>
  <c r="AH84" i="25"/>
  <c r="AH85" i="25"/>
  <c r="AH86" i="25"/>
  <c r="AH87" i="25"/>
  <c r="AH88" i="25"/>
  <c r="AH89" i="25"/>
  <c r="AH90" i="25"/>
  <c r="AH91" i="25"/>
  <c r="AH92" i="25"/>
  <c r="AH93" i="25"/>
  <c r="AH94" i="25"/>
  <c r="AH95" i="25"/>
  <c r="AH96" i="25"/>
  <c r="AH97" i="25"/>
  <c r="AH98" i="25"/>
  <c r="AH99" i="25"/>
  <c r="AH100" i="25"/>
  <c r="AH101" i="25"/>
  <c r="AH102" i="25"/>
  <c r="AH103" i="25"/>
  <c r="AH104" i="25"/>
  <c r="AH105" i="25"/>
  <c r="AH106" i="25"/>
  <c r="AH107" i="25"/>
  <c r="AH108" i="25"/>
  <c r="AH109" i="25"/>
  <c r="AH110" i="25"/>
  <c r="AH111" i="25"/>
  <c r="AH112" i="25"/>
  <c r="AH113" i="25"/>
  <c r="AH114" i="25"/>
  <c r="AH115" i="25"/>
  <c r="AH116" i="25"/>
  <c r="AH117" i="25"/>
  <c r="AH118" i="25"/>
  <c r="AH119" i="25"/>
  <c r="AH120" i="25"/>
  <c r="AH121" i="25"/>
  <c r="AH122" i="25"/>
  <c r="AH123" i="25"/>
  <c r="AH124" i="25"/>
  <c r="AH125" i="25"/>
  <c r="AH126" i="25"/>
  <c r="AH127" i="25"/>
  <c r="AH128" i="25"/>
  <c r="AH129" i="25"/>
  <c r="AH130" i="25"/>
  <c r="AH131" i="25"/>
  <c r="AH132" i="25"/>
  <c r="AH133" i="25"/>
  <c r="AH134" i="25"/>
  <c r="AH135" i="25"/>
  <c r="AH136" i="25"/>
  <c r="AH137" i="25"/>
  <c r="AH138" i="25"/>
  <c r="AH139" i="25"/>
  <c r="AH140" i="25"/>
  <c r="AH141" i="25"/>
  <c r="AH142" i="25"/>
  <c r="AH143" i="25"/>
  <c r="AH144" i="25"/>
  <c r="AH145" i="25"/>
  <c r="AH146" i="25"/>
  <c r="AH147" i="25"/>
  <c r="AH148" i="25"/>
  <c r="AH149" i="25"/>
  <c r="AH150" i="25"/>
  <c r="AH151" i="25"/>
  <c r="AH152" i="25"/>
  <c r="AH153" i="25"/>
  <c r="AH154" i="25"/>
  <c r="AH155" i="25"/>
  <c r="AH156" i="25"/>
  <c r="AH157" i="25"/>
  <c r="AH158" i="25"/>
  <c r="AH159" i="25"/>
  <c r="AH160" i="25"/>
  <c r="AH161" i="25"/>
  <c r="AH162" i="25"/>
  <c r="AH163" i="25"/>
  <c r="AH164" i="25"/>
  <c r="AH165" i="25"/>
  <c r="AH166" i="25"/>
  <c r="AH167" i="25"/>
  <c r="AH168" i="25"/>
  <c r="AH169" i="25"/>
  <c r="AH170" i="25"/>
  <c r="AH171" i="25"/>
  <c r="AH172" i="25"/>
  <c r="AH173" i="25"/>
  <c r="AH174" i="25"/>
  <c r="AH175" i="25"/>
  <c r="AH176" i="25"/>
  <c r="AH177" i="25"/>
  <c r="AH178" i="25"/>
  <c r="AH179" i="25"/>
  <c r="AH180" i="25"/>
  <c r="AH181" i="25"/>
  <c r="AH182" i="25"/>
  <c r="AH183" i="25"/>
  <c r="AH184" i="25"/>
  <c r="AH185" i="25"/>
  <c r="AH186" i="25"/>
  <c r="AH187" i="25"/>
  <c r="AH188" i="25"/>
  <c r="AH189" i="25"/>
  <c r="AH190" i="25"/>
  <c r="AH191" i="25"/>
  <c r="AH192" i="25"/>
  <c r="AH193" i="25"/>
  <c r="AH194" i="25"/>
  <c r="AH195" i="25"/>
  <c r="AH196" i="25"/>
  <c r="AH197" i="25"/>
  <c r="AH198" i="25"/>
  <c r="AH199" i="25"/>
  <c r="AH200" i="25"/>
  <c r="AH3" i="24"/>
  <c r="AH4" i="24"/>
  <c r="AH5" i="24"/>
  <c r="AH6" i="24"/>
  <c r="AH7" i="24"/>
  <c r="AH8" i="24"/>
  <c r="AH9" i="24"/>
  <c r="AH10" i="24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H25" i="24"/>
  <c r="AH26" i="24"/>
  <c r="AH27" i="24"/>
  <c r="AH28" i="24"/>
  <c r="AH29" i="24"/>
  <c r="AH30" i="24"/>
  <c r="AH31" i="24"/>
  <c r="AH32" i="24"/>
  <c r="AH33" i="24"/>
  <c r="AH34" i="24"/>
  <c r="AH35" i="24"/>
  <c r="AH36" i="24"/>
  <c r="AH37" i="24"/>
  <c r="AH38" i="24"/>
  <c r="AH39" i="24"/>
  <c r="AH40" i="24"/>
  <c r="AH41" i="24"/>
  <c r="AH42" i="24"/>
  <c r="AH43" i="24"/>
  <c r="AH44" i="24"/>
  <c r="AH45" i="24"/>
  <c r="AH46" i="24"/>
  <c r="AH47" i="24"/>
  <c r="AH48" i="24"/>
  <c r="AH49" i="24"/>
  <c r="AH50" i="24"/>
  <c r="AH51" i="24"/>
  <c r="AH52" i="24"/>
  <c r="AH53" i="24"/>
  <c r="AH54" i="24"/>
  <c r="AH55" i="24"/>
  <c r="AH56" i="24"/>
  <c r="AH57" i="24"/>
  <c r="AH58" i="24"/>
  <c r="AH59" i="24"/>
  <c r="AH60" i="24"/>
  <c r="AH61" i="24"/>
  <c r="AH62" i="24"/>
  <c r="AH63" i="24"/>
  <c r="AH64" i="24"/>
  <c r="AH65" i="24"/>
  <c r="AH66" i="24"/>
  <c r="AH67" i="24"/>
  <c r="AH68" i="24"/>
  <c r="AH69" i="24"/>
  <c r="AH70" i="24"/>
  <c r="AH71" i="24"/>
  <c r="AH72" i="24"/>
  <c r="AH73" i="24"/>
  <c r="AH74" i="24"/>
  <c r="AH75" i="24"/>
  <c r="AH76" i="24"/>
  <c r="AH77" i="24"/>
  <c r="AH78" i="24"/>
  <c r="AH79" i="24"/>
  <c r="AH80" i="24"/>
  <c r="AH81" i="24"/>
  <c r="AH82" i="24"/>
  <c r="AH83" i="24"/>
  <c r="AH84" i="24"/>
  <c r="AH85" i="24"/>
  <c r="AH86" i="24"/>
  <c r="AH87" i="24"/>
  <c r="AH88" i="24"/>
  <c r="AH89" i="24"/>
  <c r="AH90" i="24"/>
  <c r="AH91" i="24"/>
  <c r="AH92" i="24"/>
  <c r="AH93" i="24"/>
  <c r="AH94" i="24"/>
  <c r="AH95" i="24"/>
  <c r="AH96" i="24"/>
  <c r="AH97" i="24"/>
  <c r="AH98" i="24"/>
  <c r="AH99" i="24"/>
  <c r="AH100" i="24"/>
  <c r="AH101" i="24"/>
  <c r="AH102" i="24"/>
  <c r="AH103" i="24"/>
  <c r="AH104" i="24"/>
  <c r="AH105" i="24"/>
  <c r="AH106" i="24"/>
  <c r="AH107" i="24"/>
  <c r="AH108" i="24"/>
  <c r="AH109" i="24"/>
  <c r="AH110" i="24"/>
  <c r="AH111" i="24"/>
  <c r="AH112" i="24"/>
  <c r="AH113" i="24"/>
  <c r="AH114" i="24"/>
  <c r="AH115" i="24"/>
  <c r="AH116" i="24"/>
  <c r="AH117" i="24"/>
  <c r="AH118" i="24"/>
  <c r="AH119" i="24"/>
  <c r="AH120" i="24"/>
  <c r="AH121" i="24"/>
  <c r="AH122" i="24"/>
  <c r="AH123" i="24"/>
  <c r="AH124" i="24"/>
  <c r="AH125" i="24"/>
  <c r="AH126" i="24"/>
  <c r="AH127" i="24"/>
  <c r="AH128" i="24"/>
  <c r="AH129" i="24"/>
  <c r="AH130" i="24"/>
  <c r="AH131" i="24"/>
  <c r="AH132" i="24"/>
  <c r="AH133" i="24"/>
  <c r="AH134" i="24"/>
  <c r="AH135" i="24"/>
  <c r="AH136" i="24"/>
  <c r="AH137" i="24"/>
  <c r="AH138" i="24"/>
  <c r="AH139" i="24"/>
  <c r="AH140" i="24"/>
  <c r="AH141" i="24"/>
  <c r="AH142" i="24"/>
  <c r="AH143" i="24"/>
  <c r="AH144" i="24"/>
  <c r="AH145" i="24"/>
  <c r="AH146" i="24"/>
  <c r="AH147" i="24"/>
  <c r="AH148" i="24"/>
  <c r="AH149" i="24"/>
  <c r="AH150" i="24"/>
  <c r="AH151" i="24"/>
  <c r="AH152" i="24"/>
  <c r="AH153" i="24"/>
  <c r="AH154" i="24"/>
  <c r="AH155" i="24"/>
  <c r="AH156" i="24"/>
  <c r="AH157" i="24"/>
  <c r="AH158" i="24"/>
  <c r="AH159" i="24"/>
  <c r="AH160" i="24"/>
  <c r="AH161" i="24"/>
  <c r="AH162" i="24"/>
  <c r="AH163" i="24"/>
  <c r="AH164" i="24"/>
  <c r="AH165" i="24"/>
  <c r="AH166" i="24"/>
  <c r="AH167" i="24"/>
  <c r="AH168" i="24"/>
  <c r="AH169" i="24"/>
  <c r="AH170" i="24"/>
  <c r="AH171" i="24"/>
  <c r="AH172" i="24"/>
  <c r="AH173" i="24"/>
  <c r="AH174" i="24"/>
  <c r="AH175" i="24"/>
  <c r="AH176" i="24"/>
  <c r="AH177" i="24"/>
  <c r="AH178" i="24"/>
  <c r="AH179" i="24"/>
  <c r="AH180" i="24"/>
  <c r="AH181" i="24"/>
  <c r="AH182" i="24"/>
  <c r="AH183" i="24"/>
  <c r="AH184" i="24"/>
  <c r="AH185" i="24"/>
  <c r="AH186" i="24"/>
  <c r="AH187" i="24"/>
  <c r="AH188" i="24"/>
  <c r="AH189" i="24"/>
  <c r="AH190" i="24"/>
  <c r="AH191" i="24"/>
  <c r="AH192" i="24"/>
  <c r="AH193" i="24"/>
  <c r="AH194" i="24"/>
  <c r="AH195" i="24"/>
  <c r="AH196" i="24"/>
  <c r="AH197" i="24"/>
  <c r="AH198" i="24"/>
  <c r="AH199" i="24"/>
  <c r="AH200" i="24"/>
  <c r="T200" i="26"/>
  <c r="X200" i="26" s="1"/>
  <c r="Z200" i="26" s="1"/>
  <c r="S200" i="26"/>
  <c r="Q200" i="26"/>
  <c r="T199" i="26"/>
  <c r="X199" i="26" s="1"/>
  <c r="Z199" i="26" s="1"/>
  <c r="S199" i="26"/>
  <c r="Q199" i="26"/>
  <c r="T198" i="26"/>
  <c r="X198" i="26" s="1"/>
  <c r="Z198" i="26" s="1"/>
  <c r="S198" i="26"/>
  <c r="Q198" i="26"/>
  <c r="T197" i="26"/>
  <c r="S197" i="26"/>
  <c r="Q197" i="26"/>
  <c r="T196" i="26"/>
  <c r="X196" i="26" s="1"/>
  <c r="Z196" i="26" s="1"/>
  <c r="S196" i="26"/>
  <c r="Q196" i="26"/>
  <c r="T195" i="26"/>
  <c r="X195" i="26" s="1"/>
  <c r="Z195" i="26" s="1"/>
  <c r="S195" i="26"/>
  <c r="Q195" i="26"/>
  <c r="T194" i="26"/>
  <c r="X194" i="26" s="1"/>
  <c r="Z194" i="26" s="1"/>
  <c r="S194" i="26"/>
  <c r="Q194" i="26"/>
  <c r="T193" i="26"/>
  <c r="X193" i="26" s="1"/>
  <c r="Z193" i="26" s="1"/>
  <c r="S193" i="26"/>
  <c r="Q193" i="26"/>
  <c r="T192" i="26"/>
  <c r="X192" i="26" s="1"/>
  <c r="Z192" i="26" s="1"/>
  <c r="S192" i="26"/>
  <c r="Q192" i="26"/>
  <c r="T191" i="26"/>
  <c r="X191" i="26" s="1"/>
  <c r="Z191" i="26" s="1"/>
  <c r="S191" i="26"/>
  <c r="Q191" i="26"/>
  <c r="T190" i="26"/>
  <c r="X190" i="26" s="1"/>
  <c r="Z190" i="26" s="1"/>
  <c r="S190" i="26"/>
  <c r="Q190" i="26"/>
  <c r="T189" i="26"/>
  <c r="X189" i="26" s="1"/>
  <c r="Z189" i="26" s="1"/>
  <c r="S189" i="26"/>
  <c r="Q189" i="26"/>
  <c r="T188" i="26"/>
  <c r="X188" i="26" s="1"/>
  <c r="Z188" i="26" s="1"/>
  <c r="S188" i="26"/>
  <c r="Q188" i="26"/>
  <c r="T187" i="26"/>
  <c r="X187" i="26" s="1"/>
  <c r="Z187" i="26" s="1"/>
  <c r="S187" i="26"/>
  <c r="Q187" i="26"/>
  <c r="T186" i="26"/>
  <c r="X186" i="26" s="1"/>
  <c r="Z186" i="26" s="1"/>
  <c r="S186" i="26"/>
  <c r="Q186" i="26"/>
  <c r="T185" i="26"/>
  <c r="X185" i="26" s="1"/>
  <c r="Z185" i="26" s="1"/>
  <c r="S185" i="26"/>
  <c r="Q185" i="26"/>
  <c r="T184" i="26"/>
  <c r="X184" i="26" s="1"/>
  <c r="Z184" i="26" s="1"/>
  <c r="S184" i="26"/>
  <c r="Q184" i="26"/>
  <c r="T183" i="26"/>
  <c r="X183" i="26" s="1"/>
  <c r="Z183" i="26" s="1"/>
  <c r="S183" i="26"/>
  <c r="Q183" i="26"/>
  <c r="T182" i="26"/>
  <c r="X182" i="26" s="1"/>
  <c r="Z182" i="26" s="1"/>
  <c r="S182" i="26"/>
  <c r="Q182" i="26"/>
  <c r="T181" i="26"/>
  <c r="X181" i="26" s="1"/>
  <c r="Z181" i="26" s="1"/>
  <c r="S181" i="26"/>
  <c r="Q181" i="26"/>
  <c r="T180" i="26"/>
  <c r="X180" i="26" s="1"/>
  <c r="Z180" i="26" s="1"/>
  <c r="S180" i="26"/>
  <c r="Q180" i="26"/>
  <c r="T179" i="26"/>
  <c r="X179" i="26" s="1"/>
  <c r="Z179" i="26" s="1"/>
  <c r="S179" i="26"/>
  <c r="Q179" i="26"/>
  <c r="T178" i="26"/>
  <c r="X178" i="26" s="1"/>
  <c r="Z178" i="26" s="1"/>
  <c r="S178" i="26"/>
  <c r="Q178" i="26"/>
  <c r="T177" i="26"/>
  <c r="X177" i="26" s="1"/>
  <c r="Z177" i="26" s="1"/>
  <c r="S177" i="26"/>
  <c r="Q177" i="26"/>
  <c r="T176" i="26"/>
  <c r="X176" i="26" s="1"/>
  <c r="Z176" i="26" s="1"/>
  <c r="S176" i="26"/>
  <c r="Q176" i="26"/>
  <c r="T175" i="26"/>
  <c r="X175" i="26" s="1"/>
  <c r="Z175" i="26" s="1"/>
  <c r="S175" i="26"/>
  <c r="Q175" i="26"/>
  <c r="T174" i="26"/>
  <c r="X174" i="26" s="1"/>
  <c r="Z174" i="26" s="1"/>
  <c r="S174" i="26"/>
  <c r="Q174" i="26"/>
  <c r="T173" i="26"/>
  <c r="S173" i="26"/>
  <c r="Q173" i="26"/>
  <c r="T172" i="26"/>
  <c r="X172" i="26" s="1"/>
  <c r="Z172" i="26" s="1"/>
  <c r="S172" i="26"/>
  <c r="Q172" i="26"/>
  <c r="T171" i="26"/>
  <c r="X171" i="26" s="1"/>
  <c r="Z171" i="26" s="1"/>
  <c r="S171" i="26"/>
  <c r="Q171" i="26"/>
  <c r="T170" i="26"/>
  <c r="X170" i="26" s="1"/>
  <c r="Z170" i="26" s="1"/>
  <c r="S170" i="26"/>
  <c r="Q170" i="26"/>
  <c r="T169" i="26"/>
  <c r="X169" i="26" s="1"/>
  <c r="Z169" i="26" s="1"/>
  <c r="S169" i="26"/>
  <c r="Q169" i="26"/>
  <c r="T168" i="26"/>
  <c r="X168" i="26" s="1"/>
  <c r="Z168" i="26" s="1"/>
  <c r="S168" i="26"/>
  <c r="Q168" i="26"/>
  <c r="T167" i="26"/>
  <c r="X167" i="26" s="1"/>
  <c r="Z167" i="26" s="1"/>
  <c r="S167" i="26"/>
  <c r="Q167" i="26"/>
  <c r="T166" i="26"/>
  <c r="X166" i="26" s="1"/>
  <c r="Z166" i="26" s="1"/>
  <c r="S166" i="26"/>
  <c r="Q166" i="26"/>
  <c r="T165" i="26"/>
  <c r="S165" i="26"/>
  <c r="Q165" i="26"/>
  <c r="T164" i="26"/>
  <c r="X164" i="26" s="1"/>
  <c r="Z164" i="26" s="1"/>
  <c r="S164" i="26"/>
  <c r="Q164" i="26"/>
  <c r="T163" i="26"/>
  <c r="X163" i="26" s="1"/>
  <c r="Z163" i="26" s="1"/>
  <c r="S163" i="26"/>
  <c r="Q163" i="26"/>
  <c r="T162" i="26"/>
  <c r="X162" i="26" s="1"/>
  <c r="Z162" i="26" s="1"/>
  <c r="S162" i="26"/>
  <c r="Q162" i="26"/>
  <c r="T161" i="26"/>
  <c r="X161" i="26" s="1"/>
  <c r="Z161" i="26" s="1"/>
  <c r="S161" i="26"/>
  <c r="Q161" i="26"/>
  <c r="T160" i="26"/>
  <c r="X160" i="26" s="1"/>
  <c r="Z160" i="26" s="1"/>
  <c r="S160" i="26"/>
  <c r="Q160" i="26"/>
  <c r="T159" i="26"/>
  <c r="X159" i="26" s="1"/>
  <c r="Z159" i="26" s="1"/>
  <c r="S159" i="26"/>
  <c r="Q159" i="26"/>
  <c r="T158" i="26"/>
  <c r="X158" i="26" s="1"/>
  <c r="Z158" i="26" s="1"/>
  <c r="S158" i="26"/>
  <c r="Q158" i="26"/>
  <c r="T157" i="26"/>
  <c r="X157" i="26" s="1"/>
  <c r="Z157" i="26" s="1"/>
  <c r="S157" i="26"/>
  <c r="Q157" i="26"/>
  <c r="T156" i="26"/>
  <c r="X156" i="26" s="1"/>
  <c r="Z156" i="26" s="1"/>
  <c r="S156" i="26"/>
  <c r="Q156" i="26"/>
  <c r="T155" i="26"/>
  <c r="X155" i="26" s="1"/>
  <c r="Z155" i="26" s="1"/>
  <c r="S155" i="26"/>
  <c r="Q155" i="26"/>
  <c r="T154" i="26"/>
  <c r="S154" i="26"/>
  <c r="Q154" i="26"/>
  <c r="T153" i="26"/>
  <c r="S153" i="26"/>
  <c r="Q153" i="26"/>
  <c r="T152" i="26"/>
  <c r="X152" i="26" s="1"/>
  <c r="Z152" i="26" s="1"/>
  <c r="S152" i="26"/>
  <c r="Q152" i="26"/>
  <c r="T151" i="26"/>
  <c r="X151" i="26" s="1"/>
  <c r="Z151" i="26" s="1"/>
  <c r="S151" i="26"/>
  <c r="Q151" i="26"/>
  <c r="T150" i="26"/>
  <c r="X150" i="26" s="1"/>
  <c r="Z150" i="26" s="1"/>
  <c r="S150" i="26"/>
  <c r="Q150" i="26"/>
  <c r="T149" i="26"/>
  <c r="X149" i="26" s="1"/>
  <c r="Z149" i="26" s="1"/>
  <c r="S149" i="26"/>
  <c r="Q149" i="26"/>
  <c r="T148" i="26"/>
  <c r="X148" i="26" s="1"/>
  <c r="Z148" i="26" s="1"/>
  <c r="S148" i="26"/>
  <c r="Q148" i="26"/>
  <c r="T147" i="26"/>
  <c r="X147" i="26" s="1"/>
  <c r="Z147" i="26" s="1"/>
  <c r="S147" i="26"/>
  <c r="Q147" i="26"/>
  <c r="T146" i="26"/>
  <c r="X146" i="26" s="1"/>
  <c r="Z146" i="26" s="1"/>
  <c r="S146" i="26"/>
  <c r="Q146" i="26"/>
  <c r="T145" i="26"/>
  <c r="X145" i="26" s="1"/>
  <c r="Z145" i="26" s="1"/>
  <c r="S145" i="26"/>
  <c r="Q145" i="26"/>
  <c r="T144" i="26"/>
  <c r="X144" i="26" s="1"/>
  <c r="Z144" i="26" s="1"/>
  <c r="S144" i="26"/>
  <c r="Q144" i="26"/>
  <c r="T143" i="26"/>
  <c r="X143" i="26" s="1"/>
  <c r="Z143" i="26" s="1"/>
  <c r="S143" i="26"/>
  <c r="Q143" i="26"/>
  <c r="T142" i="26"/>
  <c r="X142" i="26" s="1"/>
  <c r="Z142" i="26" s="1"/>
  <c r="S142" i="26"/>
  <c r="Q142" i="26"/>
  <c r="T141" i="26"/>
  <c r="X141" i="26" s="1"/>
  <c r="Z141" i="26" s="1"/>
  <c r="S141" i="26"/>
  <c r="Q141" i="26"/>
  <c r="T140" i="26"/>
  <c r="X140" i="26" s="1"/>
  <c r="Z140" i="26" s="1"/>
  <c r="S140" i="26"/>
  <c r="Q140" i="26"/>
  <c r="T139" i="26"/>
  <c r="S139" i="26"/>
  <c r="Q139" i="26"/>
  <c r="T138" i="26"/>
  <c r="X138" i="26" s="1"/>
  <c r="Z138" i="26" s="1"/>
  <c r="S138" i="26"/>
  <c r="Q138" i="26"/>
  <c r="T137" i="26"/>
  <c r="X137" i="26" s="1"/>
  <c r="Z137" i="26" s="1"/>
  <c r="S137" i="26"/>
  <c r="Q137" i="26"/>
  <c r="T136" i="26"/>
  <c r="X136" i="26" s="1"/>
  <c r="Z136" i="26" s="1"/>
  <c r="S136" i="26"/>
  <c r="Q136" i="26"/>
  <c r="T135" i="26"/>
  <c r="X135" i="26" s="1"/>
  <c r="Z135" i="26" s="1"/>
  <c r="S135" i="26"/>
  <c r="Q135" i="26"/>
  <c r="T134" i="26"/>
  <c r="X134" i="26" s="1"/>
  <c r="Z134" i="26" s="1"/>
  <c r="S134" i="26"/>
  <c r="Q134" i="26"/>
  <c r="T133" i="26"/>
  <c r="S133" i="26"/>
  <c r="Q133" i="26"/>
  <c r="T132" i="26"/>
  <c r="X132" i="26" s="1"/>
  <c r="Z132" i="26" s="1"/>
  <c r="S132" i="26"/>
  <c r="Q132" i="26"/>
  <c r="T131" i="26"/>
  <c r="X131" i="26" s="1"/>
  <c r="Z131" i="26" s="1"/>
  <c r="S131" i="26"/>
  <c r="Q131" i="26"/>
  <c r="T130" i="26"/>
  <c r="X130" i="26" s="1"/>
  <c r="Z130" i="26" s="1"/>
  <c r="S130" i="26"/>
  <c r="Q130" i="26"/>
  <c r="T129" i="26"/>
  <c r="X129" i="26" s="1"/>
  <c r="Z129" i="26" s="1"/>
  <c r="S129" i="26"/>
  <c r="Q129" i="26"/>
  <c r="T128" i="26"/>
  <c r="X128" i="26" s="1"/>
  <c r="Z128" i="26" s="1"/>
  <c r="S128" i="26"/>
  <c r="Q128" i="26"/>
  <c r="T127" i="26"/>
  <c r="X127" i="26" s="1"/>
  <c r="Z127" i="26" s="1"/>
  <c r="S127" i="26"/>
  <c r="Q127" i="26"/>
  <c r="T126" i="26"/>
  <c r="X126" i="26" s="1"/>
  <c r="Z126" i="26" s="1"/>
  <c r="S126" i="26"/>
  <c r="Q126" i="26"/>
  <c r="T125" i="26"/>
  <c r="X125" i="26" s="1"/>
  <c r="Z125" i="26" s="1"/>
  <c r="S125" i="26"/>
  <c r="Q125" i="26"/>
  <c r="T124" i="26"/>
  <c r="X124" i="26" s="1"/>
  <c r="Z124" i="26" s="1"/>
  <c r="S124" i="26"/>
  <c r="Q124" i="26"/>
  <c r="T123" i="26"/>
  <c r="X123" i="26" s="1"/>
  <c r="Z123" i="26" s="1"/>
  <c r="S123" i="26"/>
  <c r="Q123" i="26"/>
  <c r="T122" i="26"/>
  <c r="X122" i="26" s="1"/>
  <c r="Z122" i="26" s="1"/>
  <c r="S122" i="26"/>
  <c r="Q122" i="26"/>
  <c r="T121" i="26"/>
  <c r="S121" i="26"/>
  <c r="Q121" i="26"/>
  <c r="T120" i="26"/>
  <c r="X120" i="26" s="1"/>
  <c r="Z120" i="26" s="1"/>
  <c r="S120" i="26"/>
  <c r="Q120" i="26"/>
  <c r="T119" i="26"/>
  <c r="X119" i="26" s="1"/>
  <c r="Z119" i="26" s="1"/>
  <c r="S119" i="26"/>
  <c r="Q119" i="26"/>
  <c r="T118" i="26"/>
  <c r="X118" i="26" s="1"/>
  <c r="Z118" i="26" s="1"/>
  <c r="S118" i="26"/>
  <c r="Q118" i="26"/>
  <c r="T117" i="26"/>
  <c r="X117" i="26" s="1"/>
  <c r="Z117" i="26" s="1"/>
  <c r="S117" i="26"/>
  <c r="Q117" i="26"/>
  <c r="T116" i="26"/>
  <c r="X116" i="26" s="1"/>
  <c r="Z116" i="26" s="1"/>
  <c r="S116" i="26"/>
  <c r="Q116" i="26"/>
  <c r="T115" i="26"/>
  <c r="X115" i="26" s="1"/>
  <c r="Z115" i="26" s="1"/>
  <c r="S115" i="26"/>
  <c r="Q115" i="26"/>
  <c r="T114" i="26"/>
  <c r="X114" i="26" s="1"/>
  <c r="Z114" i="26" s="1"/>
  <c r="S114" i="26"/>
  <c r="Q114" i="26"/>
  <c r="T113" i="26"/>
  <c r="X113" i="26" s="1"/>
  <c r="Z113" i="26" s="1"/>
  <c r="S113" i="26"/>
  <c r="Q113" i="26"/>
  <c r="T112" i="26"/>
  <c r="X112" i="26" s="1"/>
  <c r="Z112" i="26" s="1"/>
  <c r="S112" i="26"/>
  <c r="Q112" i="26"/>
  <c r="T111" i="26"/>
  <c r="X111" i="26" s="1"/>
  <c r="Z111" i="26" s="1"/>
  <c r="S111" i="26"/>
  <c r="Q111" i="26"/>
  <c r="T110" i="26"/>
  <c r="X110" i="26" s="1"/>
  <c r="Z110" i="26" s="1"/>
  <c r="S110" i="26"/>
  <c r="Q110" i="26"/>
  <c r="T109" i="26"/>
  <c r="X109" i="26" s="1"/>
  <c r="Z109" i="26" s="1"/>
  <c r="S109" i="26"/>
  <c r="Q109" i="26"/>
  <c r="T108" i="26"/>
  <c r="X108" i="26" s="1"/>
  <c r="Z108" i="26" s="1"/>
  <c r="S108" i="26"/>
  <c r="Q108" i="26"/>
  <c r="T107" i="26"/>
  <c r="X107" i="26" s="1"/>
  <c r="Z107" i="26" s="1"/>
  <c r="S107" i="26"/>
  <c r="Q107" i="26"/>
  <c r="T106" i="26"/>
  <c r="X106" i="26" s="1"/>
  <c r="Z106" i="26" s="1"/>
  <c r="S106" i="26"/>
  <c r="Q106" i="26"/>
  <c r="T105" i="26"/>
  <c r="S105" i="26"/>
  <c r="Q105" i="26"/>
  <c r="T104" i="26"/>
  <c r="X104" i="26" s="1"/>
  <c r="Z104" i="26" s="1"/>
  <c r="S104" i="26"/>
  <c r="Q104" i="26"/>
  <c r="T103" i="26"/>
  <c r="X103" i="26" s="1"/>
  <c r="Z103" i="26" s="1"/>
  <c r="S103" i="26"/>
  <c r="Q103" i="26"/>
  <c r="T102" i="26"/>
  <c r="X102" i="26" s="1"/>
  <c r="Z102" i="26" s="1"/>
  <c r="S102" i="26"/>
  <c r="Q102" i="26"/>
  <c r="T101" i="26"/>
  <c r="X101" i="26" s="1"/>
  <c r="Z101" i="26" s="1"/>
  <c r="S101" i="26"/>
  <c r="Q101" i="26"/>
  <c r="T100" i="26"/>
  <c r="X100" i="26" s="1"/>
  <c r="Z100" i="26" s="1"/>
  <c r="S100" i="26"/>
  <c r="Q100" i="26"/>
  <c r="T99" i="26"/>
  <c r="X99" i="26" s="1"/>
  <c r="Z99" i="26" s="1"/>
  <c r="S99" i="26"/>
  <c r="Q99" i="26"/>
  <c r="T98" i="26"/>
  <c r="X98" i="26" s="1"/>
  <c r="Z98" i="26" s="1"/>
  <c r="S98" i="26"/>
  <c r="Q98" i="26"/>
  <c r="T97" i="26"/>
  <c r="X97" i="26" s="1"/>
  <c r="Z97" i="26" s="1"/>
  <c r="S97" i="26"/>
  <c r="Q97" i="26"/>
  <c r="T96" i="26"/>
  <c r="X96" i="26" s="1"/>
  <c r="Z96" i="26" s="1"/>
  <c r="S96" i="26"/>
  <c r="Q96" i="26"/>
  <c r="T95" i="26"/>
  <c r="X95" i="26" s="1"/>
  <c r="Z95" i="26" s="1"/>
  <c r="S95" i="26"/>
  <c r="Q95" i="26"/>
  <c r="T94" i="26"/>
  <c r="X94" i="26" s="1"/>
  <c r="Z94" i="26" s="1"/>
  <c r="S94" i="26"/>
  <c r="Q94" i="26"/>
  <c r="T93" i="26"/>
  <c r="S93" i="26"/>
  <c r="Q93" i="26"/>
  <c r="T92" i="26"/>
  <c r="X92" i="26" s="1"/>
  <c r="Z92" i="26" s="1"/>
  <c r="S92" i="26"/>
  <c r="Q92" i="26"/>
  <c r="T91" i="26"/>
  <c r="X91" i="26" s="1"/>
  <c r="Z91" i="26" s="1"/>
  <c r="S91" i="26"/>
  <c r="Q91" i="26"/>
  <c r="T90" i="26"/>
  <c r="X90" i="26" s="1"/>
  <c r="Z90" i="26" s="1"/>
  <c r="S90" i="26"/>
  <c r="Q90" i="26"/>
  <c r="T89" i="26"/>
  <c r="X89" i="26" s="1"/>
  <c r="Z89" i="26" s="1"/>
  <c r="S89" i="26"/>
  <c r="Q89" i="26"/>
  <c r="T88" i="26"/>
  <c r="X88" i="26" s="1"/>
  <c r="Z88" i="26" s="1"/>
  <c r="S88" i="26"/>
  <c r="Q88" i="26"/>
  <c r="T87" i="26"/>
  <c r="X87" i="26" s="1"/>
  <c r="Z87" i="26" s="1"/>
  <c r="S87" i="26"/>
  <c r="Q87" i="26"/>
  <c r="T86" i="26"/>
  <c r="X86" i="26" s="1"/>
  <c r="Z86" i="26" s="1"/>
  <c r="S86" i="26"/>
  <c r="Q86" i="26"/>
  <c r="T85" i="26"/>
  <c r="X85" i="26" s="1"/>
  <c r="Z85" i="26" s="1"/>
  <c r="S85" i="26"/>
  <c r="Q85" i="26"/>
  <c r="T84" i="26"/>
  <c r="X84" i="26" s="1"/>
  <c r="Z84" i="26" s="1"/>
  <c r="S84" i="26"/>
  <c r="Q84" i="26"/>
  <c r="T83" i="26"/>
  <c r="X83" i="26" s="1"/>
  <c r="Z83" i="26" s="1"/>
  <c r="S83" i="26"/>
  <c r="Q83" i="26"/>
  <c r="T82" i="26"/>
  <c r="X82" i="26" s="1"/>
  <c r="Z82" i="26" s="1"/>
  <c r="S82" i="26"/>
  <c r="Q82" i="26"/>
  <c r="T81" i="26"/>
  <c r="X81" i="26" s="1"/>
  <c r="Z81" i="26" s="1"/>
  <c r="S81" i="26"/>
  <c r="Q81" i="26"/>
  <c r="T80" i="26"/>
  <c r="X80" i="26" s="1"/>
  <c r="Z80" i="26" s="1"/>
  <c r="S80" i="26"/>
  <c r="Q80" i="26"/>
  <c r="T79" i="26"/>
  <c r="X79" i="26" s="1"/>
  <c r="Z79" i="26" s="1"/>
  <c r="S79" i="26"/>
  <c r="Q79" i="26"/>
  <c r="T78" i="26"/>
  <c r="X78" i="26" s="1"/>
  <c r="Z78" i="26" s="1"/>
  <c r="S78" i="26"/>
  <c r="Q78" i="26"/>
  <c r="T77" i="26"/>
  <c r="X77" i="26" s="1"/>
  <c r="Z77" i="26" s="1"/>
  <c r="S77" i="26"/>
  <c r="Q77" i="26"/>
  <c r="T76" i="26"/>
  <c r="X76" i="26" s="1"/>
  <c r="Z76" i="26" s="1"/>
  <c r="S76" i="26"/>
  <c r="Q76" i="26"/>
  <c r="T75" i="26"/>
  <c r="X75" i="26" s="1"/>
  <c r="Z75" i="26" s="1"/>
  <c r="S75" i="26"/>
  <c r="Q75" i="26"/>
  <c r="T74" i="26"/>
  <c r="X74" i="26" s="1"/>
  <c r="Z74" i="26" s="1"/>
  <c r="S74" i="26"/>
  <c r="Q74" i="26"/>
  <c r="T73" i="26"/>
  <c r="X73" i="26" s="1"/>
  <c r="Z73" i="26" s="1"/>
  <c r="S73" i="26"/>
  <c r="Q73" i="26"/>
  <c r="T72" i="26"/>
  <c r="X72" i="26" s="1"/>
  <c r="Z72" i="26" s="1"/>
  <c r="S72" i="26"/>
  <c r="Q72" i="26"/>
  <c r="T71" i="26"/>
  <c r="X71" i="26" s="1"/>
  <c r="Z71" i="26" s="1"/>
  <c r="S71" i="26"/>
  <c r="Q71" i="26"/>
  <c r="T70" i="26"/>
  <c r="X70" i="26" s="1"/>
  <c r="Z70" i="26" s="1"/>
  <c r="S70" i="26"/>
  <c r="Q70" i="26"/>
  <c r="T69" i="26"/>
  <c r="X69" i="26" s="1"/>
  <c r="Z69" i="26" s="1"/>
  <c r="S69" i="26"/>
  <c r="Q69" i="26"/>
  <c r="T68" i="26"/>
  <c r="X68" i="26" s="1"/>
  <c r="Z68" i="26" s="1"/>
  <c r="S68" i="26"/>
  <c r="Q68" i="26"/>
  <c r="T67" i="26"/>
  <c r="X67" i="26" s="1"/>
  <c r="Z67" i="26" s="1"/>
  <c r="S67" i="26"/>
  <c r="Q67" i="26"/>
  <c r="T66" i="26"/>
  <c r="X66" i="26" s="1"/>
  <c r="Z66" i="26" s="1"/>
  <c r="S66" i="26"/>
  <c r="Q66" i="26"/>
  <c r="T65" i="26"/>
  <c r="X65" i="26" s="1"/>
  <c r="Z65" i="26" s="1"/>
  <c r="S65" i="26"/>
  <c r="Q65" i="26"/>
  <c r="T64" i="26"/>
  <c r="X64" i="26" s="1"/>
  <c r="Z64" i="26" s="1"/>
  <c r="S64" i="26"/>
  <c r="Q64" i="26"/>
  <c r="T63" i="26"/>
  <c r="X63" i="26" s="1"/>
  <c r="Z63" i="26" s="1"/>
  <c r="S63" i="26"/>
  <c r="Q63" i="26"/>
  <c r="T62" i="26"/>
  <c r="X62" i="26" s="1"/>
  <c r="Z62" i="26" s="1"/>
  <c r="S62" i="26"/>
  <c r="Q62" i="26"/>
  <c r="T61" i="26"/>
  <c r="X61" i="26" s="1"/>
  <c r="Z61" i="26" s="1"/>
  <c r="S61" i="26"/>
  <c r="Q61" i="26"/>
  <c r="T60" i="26"/>
  <c r="X60" i="26" s="1"/>
  <c r="Z60" i="26" s="1"/>
  <c r="S60" i="26"/>
  <c r="Q60" i="26"/>
  <c r="T59" i="26"/>
  <c r="X59" i="26" s="1"/>
  <c r="Z59" i="26" s="1"/>
  <c r="S59" i="26"/>
  <c r="Q59" i="26"/>
  <c r="T58" i="26"/>
  <c r="X58" i="26" s="1"/>
  <c r="Z58" i="26" s="1"/>
  <c r="S58" i="26"/>
  <c r="Q58" i="26"/>
  <c r="T57" i="26"/>
  <c r="X57" i="26" s="1"/>
  <c r="Z57" i="26" s="1"/>
  <c r="S57" i="26"/>
  <c r="Q57" i="26"/>
  <c r="T56" i="26"/>
  <c r="X56" i="26" s="1"/>
  <c r="Z56" i="26" s="1"/>
  <c r="S56" i="26"/>
  <c r="Q56" i="26"/>
  <c r="T55" i="26"/>
  <c r="X55" i="26" s="1"/>
  <c r="Z55" i="26" s="1"/>
  <c r="S55" i="26"/>
  <c r="Q55" i="26"/>
  <c r="T54" i="26"/>
  <c r="X54" i="26" s="1"/>
  <c r="Z54" i="26" s="1"/>
  <c r="S54" i="26"/>
  <c r="Q54" i="26"/>
  <c r="T53" i="26"/>
  <c r="X53" i="26" s="1"/>
  <c r="Z53" i="26" s="1"/>
  <c r="S53" i="26"/>
  <c r="Q53" i="26"/>
  <c r="T52" i="26"/>
  <c r="X52" i="26" s="1"/>
  <c r="Z52" i="26" s="1"/>
  <c r="S52" i="26"/>
  <c r="Q52" i="26"/>
  <c r="T51" i="26"/>
  <c r="X51" i="26" s="1"/>
  <c r="Z51" i="26" s="1"/>
  <c r="S51" i="26"/>
  <c r="Q51" i="26"/>
  <c r="T50" i="26"/>
  <c r="X50" i="26" s="1"/>
  <c r="Z50" i="26" s="1"/>
  <c r="S50" i="26"/>
  <c r="Q50" i="26"/>
  <c r="T49" i="26"/>
  <c r="X49" i="26" s="1"/>
  <c r="Z49" i="26" s="1"/>
  <c r="S49" i="26"/>
  <c r="Q49" i="26"/>
  <c r="T48" i="26"/>
  <c r="X48" i="26" s="1"/>
  <c r="Z48" i="26" s="1"/>
  <c r="S48" i="26"/>
  <c r="Q48" i="26"/>
  <c r="T47" i="26"/>
  <c r="X47" i="26" s="1"/>
  <c r="Z47" i="26" s="1"/>
  <c r="S47" i="26"/>
  <c r="Q47" i="26"/>
  <c r="T46" i="26"/>
  <c r="X46" i="26" s="1"/>
  <c r="Z46" i="26" s="1"/>
  <c r="S46" i="26"/>
  <c r="Q46" i="26"/>
  <c r="T45" i="26"/>
  <c r="S45" i="26"/>
  <c r="Q45" i="26"/>
  <c r="T44" i="26"/>
  <c r="X44" i="26" s="1"/>
  <c r="Z44" i="26" s="1"/>
  <c r="S44" i="26"/>
  <c r="Q44" i="26"/>
  <c r="T43" i="26"/>
  <c r="X43" i="26" s="1"/>
  <c r="Z43" i="26" s="1"/>
  <c r="S43" i="26"/>
  <c r="Q43" i="26"/>
  <c r="T42" i="26"/>
  <c r="X42" i="26" s="1"/>
  <c r="Z42" i="26" s="1"/>
  <c r="S42" i="26"/>
  <c r="Q42" i="26"/>
  <c r="T41" i="26"/>
  <c r="X41" i="26" s="1"/>
  <c r="Z41" i="26" s="1"/>
  <c r="S41" i="26"/>
  <c r="Q41" i="26"/>
  <c r="T40" i="26"/>
  <c r="X40" i="26" s="1"/>
  <c r="Z40" i="26" s="1"/>
  <c r="S40" i="26"/>
  <c r="Q40" i="26"/>
  <c r="T39" i="26"/>
  <c r="X39" i="26" s="1"/>
  <c r="Z39" i="26" s="1"/>
  <c r="S39" i="26"/>
  <c r="Q39" i="26"/>
  <c r="T38" i="26"/>
  <c r="X38" i="26" s="1"/>
  <c r="Z38" i="26" s="1"/>
  <c r="S38" i="26"/>
  <c r="Q38" i="26"/>
  <c r="T37" i="26"/>
  <c r="X37" i="26" s="1"/>
  <c r="Z37" i="26" s="1"/>
  <c r="S37" i="26"/>
  <c r="Q37" i="26"/>
  <c r="T36" i="26"/>
  <c r="X36" i="26" s="1"/>
  <c r="Z36" i="26" s="1"/>
  <c r="S36" i="26"/>
  <c r="Q36" i="26"/>
  <c r="T35" i="26"/>
  <c r="X35" i="26" s="1"/>
  <c r="Z35" i="26" s="1"/>
  <c r="S35" i="26"/>
  <c r="Q35" i="26"/>
  <c r="T34" i="26"/>
  <c r="X34" i="26" s="1"/>
  <c r="Z34" i="26" s="1"/>
  <c r="S34" i="26"/>
  <c r="Q34" i="26"/>
  <c r="T33" i="26"/>
  <c r="X33" i="26" s="1"/>
  <c r="Z33" i="26" s="1"/>
  <c r="S33" i="26"/>
  <c r="Q33" i="26"/>
  <c r="T32" i="26"/>
  <c r="X32" i="26" s="1"/>
  <c r="Z32" i="26" s="1"/>
  <c r="S32" i="26"/>
  <c r="Q32" i="26"/>
  <c r="T31" i="26"/>
  <c r="X31" i="26" s="1"/>
  <c r="Z31" i="26" s="1"/>
  <c r="S31" i="26"/>
  <c r="Q31" i="26"/>
  <c r="T30" i="26"/>
  <c r="X30" i="26" s="1"/>
  <c r="Z30" i="26" s="1"/>
  <c r="S30" i="26"/>
  <c r="Q30" i="26"/>
  <c r="T29" i="26"/>
  <c r="X29" i="26" s="1"/>
  <c r="Z29" i="26" s="1"/>
  <c r="S29" i="26"/>
  <c r="Q29" i="26"/>
  <c r="T28" i="26"/>
  <c r="X28" i="26" s="1"/>
  <c r="Z28" i="26" s="1"/>
  <c r="S28" i="26"/>
  <c r="Q28" i="26"/>
  <c r="T27" i="26"/>
  <c r="X27" i="26" s="1"/>
  <c r="Z27" i="26" s="1"/>
  <c r="S27" i="26"/>
  <c r="Q27" i="26"/>
  <c r="T26" i="26"/>
  <c r="X26" i="26" s="1"/>
  <c r="Z26" i="26" s="1"/>
  <c r="S26" i="26"/>
  <c r="Q26" i="26"/>
  <c r="T25" i="26"/>
  <c r="X25" i="26" s="1"/>
  <c r="Z25" i="26" s="1"/>
  <c r="S25" i="26"/>
  <c r="Q25" i="26"/>
  <c r="T24" i="26"/>
  <c r="X24" i="26" s="1"/>
  <c r="Z24" i="26" s="1"/>
  <c r="S24" i="26"/>
  <c r="Q24" i="26"/>
  <c r="T23" i="26"/>
  <c r="X23" i="26" s="1"/>
  <c r="Z23" i="26" s="1"/>
  <c r="S23" i="26"/>
  <c r="Q23" i="26"/>
  <c r="T22" i="26"/>
  <c r="X22" i="26" s="1"/>
  <c r="Z22" i="26" s="1"/>
  <c r="S22" i="26"/>
  <c r="Q22" i="26"/>
  <c r="T21" i="26"/>
  <c r="X21" i="26" s="1"/>
  <c r="Z21" i="26" s="1"/>
  <c r="S21" i="26"/>
  <c r="Q21" i="26"/>
  <c r="T20" i="26"/>
  <c r="X20" i="26" s="1"/>
  <c r="Z20" i="26" s="1"/>
  <c r="S20" i="26"/>
  <c r="Q20" i="26"/>
  <c r="T19" i="26"/>
  <c r="X19" i="26" s="1"/>
  <c r="Z19" i="26" s="1"/>
  <c r="S19" i="26"/>
  <c r="Q19" i="26"/>
  <c r="T18" i="26"/>
  <c r="X18" i="26" s="1"/>
  <c r="Z18" i="26" s="1"/>
  <c r="S18" i="26"/>
  <c r="Q18" i="26"/>
  <c r="T17" i="26"/>
  <c r="X17" i="26" s="1"/>
  <c r="Z17" i="26" s="1"/>
  <c r="S17" i="26"/>
  <c r="Q17" i="26"/>
  <c r="T16" i="26"/>
  <c r="X16" i="26" s="1"/>
  <c r="Z16" i="26" s="1"/>
  <c r="S16" i="26"/>
  <c r="Q16" i="26"/>
  <c r="T15" i="26"/>
  <c r="X15" i="26" s="1"/>
  <c r="Z15" i="26" s="1"/>
  <c r="S15" i="26"/>
  <c r="Q15" i="26"/>
  <c r="T14" i="26"/>
  <c r="X14" i="26" s="1"/>
  <c r="Z14" i="26" s="1"/>
  <c r="S14" i="26"/>
  <c r="Q14" i="26"/>
  <c r="T13" i="26"/>
  <c r="X13" i="26" s="1"/>
  <c r="Z13" i="26" s="1"/>
  <c r="S13" i="26"/>
  <c r="Q13" i="26"/>
  <c r="T12" i="26"/>
  <c r="X12" i="26" s="1"/>
  <c r="Z12" i="26" s="1"/>
  <c r="S12" i="26"/>
  <c r="Q12" i="26"/>
  <c r="T11" i="26"/>
  <c r="X11" i="26" s="1"/>
  <c r="Z11" i="26" s="1"/>
  <c r="S11" i="26"/>
  <c r="Q11" i="26"/>
  <c r="T10" i="26"/>
  <c r="X10" i="26" s="1"/>
  <c r="Z10" i="26" s="1"/>
  <c r="S10" i="26"/>
  <c r="Q10" i="26"/>
  <c r="T9" i="26"/>
  <c r="X9" i="26" s="1"/>
  <c r="Z9" i="26" s="1"/>
  <c r="S9" i="26"/>
  <c r="Q9" i="26"/>
  <c r="T8" i="26"/>
  <c r="X8" i="26" s="1"/>
  <c r="Z8" i="26" s="1"/>
  <c r="S8" i="26"/>
  <c r="Q8" i="26"/>
  <c r="T7" i="26"/>
  <c r="X7" i="26" s="1"/>
  <c r="Z7" i="26" s="1"/>
  <c r="S7" i="26"/>
  <c r="Q7" i="26"/>
  <c r="T6" i="26"/>
  <c r="X6" i="26" s="1"/>
  <c r="Z6" i="26" s="1"/>
  <c r="S6" i="26"/>
  <c r="Q6" i="26"/>
  <c r="T5" i="26"/>
  <c r="X5" i="26" s="1"/>
  <c r="Z5" i="26" s="1"/>
  <c r="S5" i="26"/>
  <c r="Q5" i="26"/>
  <c r="T4" i="26"/>
  <c r="X4" i="26" s="1"/>
  <c r="Z4" i="26" s="1"/>
  <c r="S4" i="26"/>
  <c r="Q4" i="26"/>
  <c r="T3" i="26"/>
  <c r="X3" i="26" s="1"/>
  <c r="Z3" i="26" s="1"/>
  <c r="S3" i="26"/>
  <c r="Q3" i="26"/>
  <c r="T2" i="26"/>
  <c r="X2" i="26" s="1"/>
  <c r="Z2" i="26" s="1"/>
  <c r="S2" i="26"/>
  <c r="Q2" i="26"/>
  <c r="T200" i="25"/>
  <c r="X200" i="25" s="1"/>
  <c r="Z200" i="25" s="1"/>
  <c r="S200" i="25"/>
  <c r="Q200" i="25"/>
  <c r="T199" i="25"/>
  <c r="X199" i="25" s="1"/>
  <c r="Z199" i="25" s="1"/>
  <c r="S199" i="25"/>
  <c r="Q199" i="25"/>
  <c r="T198" i="25"/>
  <c r="X198" i="25" s="1"/>
  <c r="Z198" i="25" s="1"/>
  <c r="S198" i="25"/>
  <c r="Q198" i="25"/>
  <c r="T197" i="25"/>
  <c r="X197" i="25" s="1"/>
  <c r="Z197" i="25" s="1"/>
  <c r="S197" i="25"/>
  <c r="Q197" i="25"/>
  <c r="T196" i="25"/>
  <c r="X196" i="25" s="1"/>
  <c r="Z196" i="25" s="1"/>
  <c r="S196" i="25"/>
  <c r="Q196" i="25"/>
  <c r="T195" i="25"/>
  <c r="X195" i="25" s="1"/>
  <c r="Z195" i="25" s="1"/>
  <c r="S195" i="25"/>
  <c r="Q195" i="25"/>
  <c r="T194" i="25"/>
  <c r="X194" i="25" s="1"/>
  <c r="Z194" i="25" s="1"/>
  <c r="S194" i="25"/>
  <c r="Q194" i="25"/>
  <c r="T193" i="25"/>
  <c r="X193" i="25" s="1"/>
  <c r="Z193" i="25" s="1"/>
  <c r="S193" i="25"/>
  <c r="Q193" i="25"/>
  <c r="T192" i="25"/>
  <c r="X192" i="25" s="1"/>
  <c r="Z192" i="25" s="1"/>
  <c r="S192" i="25"/>
  <c r="Q192" i="25"/>
  <c r="T191" i="25"/>
  <c r="X191" i="25" s="1"/>
  <c r="Z191" i="25" s="1"/>
  <c r="S191" i="25"/>
  <c r="Q191" i="25"/>
  <c r="T190" i="25"/>
  <c r="X190" i="25" s="1"/>
  <c r="Z190" i="25" s="1"/>
  <c r="S190" i="25"/>
  <c r="Q190" i="25"/>
  <c r="T189" i="25"/>
  <c r="X189" i="25" s="1"/>
  <c r="Z189" i="25" s="1"/>
  <c r="S189" i="25"/>
  <c r="Q189" i="25"/>
  <c r="T188" i="25"/>
  <c r="X188" i="25" s="1"/>
  <c r="Z188" i="25" s="1"/>
  <c r="S188" i="25"/>
  <c r="Q188" i="25"/>
  <c r="T187" i="25"/>
  <c r="X187" i="25" s="1"/>
  <c r="Z187" i="25" s="1"/>
  <c r="S187" i="25"/>
  <c r="Q187" i="25"/>
  <c r="T186" i="25"/>
  <c r="X186" i="25" s="1"/>
  <c r="Z186" i="25" s="1"/>
  <c r="S186" i="25"/>
  <c r="Q186" i="25"/>
  <c r="T185" i="25"/>
  <c r="X185" i="25" s="1"/>
  <c r="Z185" i="25" s="1"/>
  <c r="S185" i="25"/>
  <c r="Q185" i="25"/>
  <c r="T184" i="25"/>
  <c r="X184" i="25" s="1"/>
  <c r="Z184" i="25" s="1"/>
  <c r="S184" i="25"/>
  <c r="Q184" i="25"/>
  <c r="T183" i="25"/>
  <c r="X183" i="25" s="1"/>
  <c r="Z183" i="25" s="1"/>
  <c r="S183" i="25"/>
  <c r="Q183" i="25"/>
  <c r="T182" i="25"/>
  <c r="X182" i="25" s="1"/>
  <c r="Z182" i="25" s="1"/>
  <c r="S182" i="25"/>
  <c r="Q182" i="25"/>
  <c r="T181" i="25"/>
  <c r="X181" i="25" s="1"/>
  <c r="Z181" i="25" s="1"/>
  <c r="S181" i="25"/>
  <c r="Q181" i="25"/>
  <c r="T180" i="25"/>
  <c r="X180" i="25" s="1"/>
  <c r="Z180" i="25" s="1"/>
  <c r="S180" i="25"/>
  <c r="Q180" i="25"/>
  <c r="T179" i="25"/>
  <c r="X179" i="25" s="1"/>
  <c r="Z179" i="25" s="1"/>
  <c r="S179" i="25"/>
  <c r="Q179" i="25"/>
  <c r="T178" i="25"/>
  <c r="X178" i="25" s="1"/>
  <c r="Z178" i="25" s="1"/>
  <c r="S178" i="25"/>
  <c r="Q178" i="25"/>
  <c r="T177" i="25"/>
  <c r="X177" i="25" s="1"/>
  <c r="Z177" i="25" s="1"/>
  <c r="S177" i="25"/>
  <c r="Q177" i="25"/>
  <c r="T176" i="25"/>
  <c r="X176" i="25" s="1"/>
  <c r="Z176" i="25" s="1"/>
  <c r="S176" i="25"/>
  <c r="Q176" i="25"/>
  <c r="T175" i="25"/>
  <c r="X175" i="25" s="1"/>
  <c r="Z175" i="25" s="1"/>
  <c r="S175" i="25"/>
  <c r="Q175" i="25"/>
  <c r="T174" i="25"/>
  <c r="X174" i="25" s="1"/>
  <c r="Z174" i="25" s="1"/>
  <c r="S174" i="25"/>
  <c r="Q174" i="25"/>
  <c r="T173" i="25"/>
  <c r="X173" i="25" s="1"/>
  <c r="Z173" i="25" s="1"/>
  <c r="S173" i="25"/>
  <c r="Q173" i="25"/>
  <c r="T172" i="25"/>
  <c r="X172" i="25" s="1"/>
  <c r="Z172" i="25" s="1"/>
  <c r="S172" i="25"/>
  <c r="Q172" i="25"/>
  <c r="T171" i="25"/>
  <c r="X171" i="25" s="1"/>
  <c r="Z171" i="25" s="1"/>
  <c r="S171" i="25"/>
  <c r="Q171" i="25"/>
  <c r="T170" i="25"/>
  <c r="X170" i="25" s="1"/>
  <c r="Z170" i="25" s="1"/>
  <c r="S170" i="25"/>
  <c r="Q170" i="25"/>
  <c r="T169" i="25"/>
  <c r="X169" i="25" s="1"/>
  <c r="Z169" i="25" s="1"/>
  <c r="S169" i="25"/>
  <c r="Q169" i="25"/>
  <c r="T168" i="25"/>
  <c r="X168" i="25" s="1"/>
  <c r="Z168" i="25" s="1"/>
  <c r="S168" i="25"/>
  <c r="Q168" i="25"/>
  <c r="T167" i="25"/>
  <c r="X167" i="25" s="1"/>
  <c r="Z167" i="25" s="1"/>
  <c r="S167" i="25"/>
  <c r="Q167" i="25"/>
  <c r="T166" i="25"/>
  <c r="X166" i="25" s="1"/>
  <c r="Z166" i="25" s="1"/>
  <c r="S166" i="25"/>
  <c r="Q166" i="25"/>
  <c r="T165" i="25"/>
  <c r="X165" i="25" s="1"/>
  <c r="Z165" i="25" s="1"/>
  <c r="S165" i="25"/>
  <c r="Q165" i="25"/>
  <c r="T164" i="25"/>
  <c r="X164" i="25" s="1"/>
  <c r="Z164" i="25" s="1"/>
  <c r="S164" i="25"/>
  <c r="Q164" i="25"/>
  <c r="T163" i="25"/>
  <c r="X163" i="25" s="1"/>
  <c r="Z163" i="25" s="1"/>
  <c r="S163" i="25"/>
  <c r="Q163" i="25"/>
  <c r="T162" i="25"/>
  <c r="X162" i="25" s="1"/>
  <c r="Z162" i="25" s="1"/>
  <c r="S162" i="25"/>
  <c r="Q162" i="25"/>
  <c r="T161" i="25"/>
  <c r="X161" i="25" s="1"/>
  <c r="Z161" i="25" s="1"/>
  <c r="S161" i="25"/>
  <c r="Q161" i="25"/>
  <c r="T160" i="25"/>
  <c r="X160" i="25" s="1"/>
  <c r="Z160" i="25" s="1"/>
  <c r="S160" i="25"/>
  <c r="Q160" i="25"/>
  <c r="T159" i="25"/>
  <c r="X159" i="25" s="1"/>
  <c r="Z159" i="25" s="1"/>
  <c r="S159" i="25"/>
  <c r="Q159" i="25"/>
  <c r="T158" i="25"/>
  <c r="X158" i="25" s="1"/>
  <c r="Z158" i="25" s="1"/>
  <c r="S158" i="25"/>
  <c r="Q158" i="25"/>
  <c r="T157" i="25"/>
  <c r="X157" i="25" s="1"/>
  <c r="Z157" i="25" s="1"/>
  <c r="S157" i="25"/>
  <c r="Q157" i="25"/>
  <c r="T156" i="25"/>
  <c r="X156" i="25" s="1"/>
  <c r="Z156" i="25" s="1"/>
  <c r="S156" i="25"/>
  <c r="Q156" i="25"/>
  <c r="T155" i="25"/>
  <c r="X155" i="25" s="1"/>
  <c r="Z155" i="25" s="1"/>
  <c r="S155" i="25"/>
  <c r="Q155" i="25"/>
  <c r="T154" i="25"/>
  <c r="X154" i="25" s="1"/>
  <c r="Z154" i="25" s="1"/>
  <c r="S154" i="25"/>
  <c r="Q154" i="25"/>
  <c r="T153" i="25"/>
  <c r="X153" i="25" s="1"/>
  <c r="Z153" i="25" s="1"/>
  <c r="S153" i="25"/>
  <c r="Q153" i="25"/>
  <c r="T152" i="25"/>
  <c r="X152" i="25" s="1"/>
  <c r="Z152" i="25" s="1"/>
  <c r="S152" i="25"/>
  <c r="Q152" i="25"/>
  <c r="T151" i="25"/>
  <c r="X151" i="25" s="1"/>
  <c r="Z151" i="25" s="1"/>
  <c r="S151" i="25"/>
  <c r="Q151" i="25"/>
  <c r="T150" i="25"/>
  <c r="X150" i="25" s="1"/>
  <c r="Z150" i="25" s="1"/>
  <c r="S150" i="25"/>
  <c r="Q150" i="25"/>
  <c r="T149" i="25"/>
  <c r="X149" i="25" s="1"/>
  <c r="Z149" i="25" s="1"/>
  <c r="S149" i="25"/>
  <c r="Q149" i="25"/>
  <c r="T148" i="25"/>
  <c r="X148" i="25" s="1"/>
  <c r="Z148" i="25" s="1"/>
  <c r="S148" i="25"/>
  <c r="Q148" i="25"/>
  <c r="T147" i="25"/>
  <c r="X147" i="25" s="1"/>
  <c r="Z147" i="25" s="1"/>
  <c r="S147" i="25"/>
  <c r="Q147" i="25"/>
  <c r="T146" i="25"/>
  <c r="X146" i="25" s="1"/>
  <c r="Z146" i="25" s="1"/>
  <c r="S146" i="25"/>
  <c r="Q146" i="25"/>
  <c r="T145" i="25"/>
  <c r="X145" i="25" s="1"/>
  <c r="Z145" i="25" s="1"/>
  <c r="S145" i="25"/>
  <c r="Q145" i="25"/>
  <c r="T144" i="25"/>
  <c r="X144" i="25" s="1"/>
  <c r="Z144" i="25" s="1"/>
  <c r="S144" i="25"/>
  <c r="Q144" i="25"/>
  <c r="T143" i="25"/>
  <c r="S143" i="25"/>
  <c r="Q143" i="25"/>
  <c r="T142" i="25"/>
  <c r="X142" i="25" s="1"/>
  <c r="Z142" i="25" s="1"/>
  <c r="S142" i="25"/>
  <c r="Q142" i="25"/>
  <c r="T141" i="25"/>
  <c r="X141" i="25" s="1"/>
  <c r="Z141" i="25" s="1"/>
  <c r="S141" i="25"/>
  <c r="Q141" i="25"/>
  <c r="T140" i="25"/>
  <c r="X140" i="25" s="1"/>
  <c r="Z140" i="25" s="1"/>
  <c r="S140" i="25"/>
  <c r="Q140" i="25"/>
  <c r="T139" i="25"/>
  <c r="X139" i="25" s="1"/>
  <c r="Z139" i="25" s="1"/>
  <c r="S139" i="25"/>
  <c r="Q139" i="25"/>
  <c r="T138" i="25"/>
  <c r="X138" i="25" s="1"/>
  <c r="Z138" i="25" s="1"/>
  <c r="S138" i="25"/>
  <c r="Q138" i="25"/>
  <c r="T137" i="25"/>
  <c r="X137" i="25" s="1"/>
  <c r="Z137" i="25" s="1"/>
  <c r="S137" i="25"/>
  <c r="Q137" i="25"/>
  <c r="T136" i="25"/>
  <c r="X136" i="25" s="1"/>
  <c r="Z136" i="25" s="1"/>
  <c r="S136" i="25"/>
  <c r="Q136" i="25"/>
  <c r="T135" i="25"/>
  <c r="X135" i="25" s="1"/>
  <c r="Z135" i="25" s="1"/>
  <c r="S135" i="25"/>
  <c r="Q135" i="25"/>
  <c r="T134" i="25"/>
  <c r="X134" i="25" s="1"/>
  <c r="Z134" i="25" s="1"/>
  <c r="S134" i="25"/>
  <c r="Q134" i="25"/>
  <c r="T133" i="25"/>
  <c r="X133" i="25" s="1"/>
  <c r="Z133" i="25" s="1"/>
  <c r="S133" i="25"/>
  <c r="Q133" i="25"/>
  <c r="T132" i="25"/>
  <c r="X132" i="25" s="1"/>
  <c r="Z132" i="25" s="1"/>
  <c r="S132" i="25"/>
  <c r="Q132" i="25"/>
  <c r="T131" i="25"/>
  <c r="X131" i="25" s="1"/>
  <c r="Z131" i="25" s="1"/>
  <c r="S131" i="25"/>
  <c r="Q131" i="25"/>
  <c r="T130" i="25"/>
  <c r="X130" i="25" s="1"/>
  <c r="Z130" i="25" s="1"/>
  <c r="S130" i="25"/>
  <c r="Q130" i="25"/>
  <c r="T129" i="25"/>
  <c r="X129" i="25" s="1"/>
  <c r="Z129" i="25" s="1"/>
  <c r="S129" i="25"/>
  <c r="Q129" i="25"/>
  <c r="T128" i="25"/>
  <c r="X128" i="25" s="1"/>
  <c r="Z128" i="25" s="1"/>
  <c r="S128" i="25"/>
  <c r="Q128" i="25"/>
  <c r="T127" i="25"/>
  <c r="X127" i="25" s="1"/>
  <c r="Z127" i="25" s="1"/>
  <c r="S127" i="25"/>
  <c r="Q127" i="25"/>
  <c r="T126" i="25"/>
  <c r="X126" i="25" s="1"/>
  <c r="Z126" i="25" s="1"/>
  <c r="S126" i="25"/>
  <c r="Q126" i="25"/>
  <c r="T125" i="25"/>
  <c r="X125" i="25" s="1"/>
  <c r="Z125" i="25" s="1"/>
  <c r="S125" i="25"/>
  <c r="Q125" i="25"/>
  <c r="T124" i="25"/>
  <c r="X124" i="25" s="1"/>
  <c r="Z124" i="25" s="1"/>
  <c r="S124" i="25"/>
  <c r="Q124" i="25"/>
  <c r="T123" i="25"/>
  <c r="X123" i="25" s="1"/>
  <c r="Z123" i="25" s="1"/>
  <c r="S123" i="25"/>
  <c r="Q123" i="25"/>
  <c r="T122" i="25"/>
  <c r="X122" i="25" s="1"/>
  <c r="Z122" i="25" s="1"/>
  <c r="S122" i="25"/>
  <c r="Q122" i="25"/>
  <c r="T121" i="25"/>
  <c r="X121" i="25" s="1"/>
  <c r="Z121" i="25" s="1"/>
  <c r="S121" i="25"/>
  <c r="Q121" i="25"/>
  <c r="T120" i="25"/>
  <c r="X120" i="25" s="1"/>
  <c r="Z120" i="25" s="1"/>
  <c r="S120" i="25"/>
  <c r="Q120" i="25"/>
  <c r="T119" i="25"/>
  <c r="X119" i="25" s="1"/>
  <c r="Z119" i="25" s="1"/>
  <c r="S119" i="25"/>
  <c r="Q119" i="25"/>
  <c r="T118" i="25"/>
  <c r="X118" i="25" s="1"/>
  <c r="Z118" i="25" s="1"/>
  <c r="S118" i="25"/>
  <c r="Q118" i="25"/>
  <c r="T117" i="25"/>
  <c r="X117" i="25" s="1"/>
  <c r="Z117" i="25" s="1"/>
  <c r="S117" i="25"/>
  <c r="Q117" i="25"/>
  <c r="T116" i="25"/>
  <c r="X116" i="25" s="1"/>
  <c r="Z116" i="25" s="1"/>
  <c r="S116" i="25"/>
  <c r="Q116" i="25"/>
  <c r="T115" i="25"/>
  <c r="X115" i="25" s="1"/>
  <c r="Z115" i="25" s="1"/>
  <c r="S115" i="25"/>
  <c r="Q115" i="25"/>
  <c r="T114" i="25"/>
  <c r="X114" i="25" s="1"/>
  <c r="Z114" i="25" s="1"/>
  <c r="S114" i="25"/>
  <c r="Q114" i="25"/>
  <c r="T113" i="25"/>
  <c r="X113" i="25" s="1"/>
  <c r="Z113" i="25" s="1"/>
  <c r="S113" i="25"/>
  <c r="Q113" i="25"/>
  <c r="T112" i="25"/>
  <c r="X112" i="25" s="1"/>
  <c r="Z112" i="25" s="1"/>
  <c r="S112" i="25"/>
  <c r="Q112" i="25"/>
  <c r="T111" i="25"/>
  <c r="X111" i="25" s="1"/>
  <c r="Z111" i="25" s="1"/>
  <c r="S111" i="25"/>
  <c r="Q111" i="25"/>
  <c r="T110" i="25"/>
  <c r="X110" i="25" s="1"/>
  <c r="Z110" i="25" s="1"/>
  <c r="S110" i="25"/>
  <c r="Q110" i="25"/>
  <c r="T109" i="25"/>
  <c r="X109" i="25" s="1"/>
  <c r="Z109" i="25" s="1"/>
  <c r="S109" i="25"/>
  <c r="Q109" i="25"/>
  <c r="T108" i="25"/>
  <c r="X108" i="25" s="1"/>
  <c r="Z108" i="25" s="1"/>
  <c r="S108" i="25"/>
  <c r="Q108" i="25"/>
  <c r="T107" i="25"/>
  <c r="X107" i="25" s="1"/>
  <c r="Z107" i="25" s="1"/>
  <c r="S107" i="25"/>
  <c r="Q107" i="25"/>
  <c r="T106" i="25"/>
  <c r="X106" i="25" s="1"/>
  <c r="Z106" i="25" s="1"/>
  <c r="S106" i="25"/>
  <c r="Q106" i="25"/>
  <c r="T105" i="25"/>
  <c r="X105" i="25" s="1"/>
  <c r="Z105" i="25" s="1"/>
  <c r="S105" i="25"/>
  <c r="Q105" i="25"/>
  <c r="T104" i="25"/>
  <c r="X104" i="25" s="1"/>
  <c r="Z104" i="25" s="1"/>
  <c r="S104" i="25"/>
  <c r="Q104" i="25"/>
  <c r="T103" i="25"/>
  <c r="X103" i="25" s="1"/>
  <c r="Z103" i="25" s="1"/>
  <c r="S103" i="25"/>
  <c r="Q103" i="25"/>
  <c r="T102" i="25"/>
  <c r="X102" i="25" s="1"/>
  <c r="Z102" i="25" s="1"/>
  <c r="S102" i="25"/>
  <c r="Q102" i="25"/>
  <c r="T101" i="25"/>
  <c r="X101" i="25" s="1"/>
  <c r="Z101" i="25" s="1"/>
  <c r="S101" i="25"/>
  <c r="Q101" i="25"/>
  <c r="T100" i="25"/>
  <c r="X100" i="25" s="1"/>
  <c r="Z100" i="25" s="1"/>
  <c r="S100" i="25"/>
  <c r="Q100" i="25"/>
  <c r="T99" i="25"/>
  <c r="X99" i="25" s="1"/>
  <c r="Z99" i="25" s="1"/>
  <c r="S99" i="25"/>
  <c r="Q99" i="25"/>
  <c r="T98" i="25"/>
  <c r="X98" i="25" s="1"/>
  <c r="Z98" i="25" s="1"/>
  <c r="S98" i="25"/>
  <c r="Q98" i="25"/>
  <c r="T97" i="25"/>
  <c r="X97" i="25" s="1"/>
  <c r="Z97" i="25" s="1"/>
  <c r="S97" i="25"/>
  <c r="Q97" i="25"/>
  <c r="T96" i="25"/>
  <c r="X96" i="25" s="1"/>
  <c r="Z96" i="25" s="1"/>
  <c r="S96" i="25"/>
  <c r="Q96" i="25"/>
  <c r="T95" i="25"/>
  <c r="X95" i="25" s="1"/>
  <c r="Z95" i="25" s="1"/>
  <c r="S95" i="25"/>
  <c r="Q95" i="25"/>
  <c r="T94" i="25"/>
  <c r="X94" i="25" s="1"/>
  <c r="Z94" i="25" s="1"/>
  <c r="S94" i="25"/>
  <c r="Q94" i="25"/>
  <c r="T93" i="25"/>
  <c r="X93" i="25" s="1"/>
  <c r="Z93" i="25" s="1"/>
  <c r="S93" i="25"/>
  <c r="Q93" i="25"/>
  <c r="T92" i="25"/>
  <c r="X92" i="25" s="1"/>
  <c r="Z92" i="25" s="1"/>
  <c r="S92" i="25"/>
  <c r="Q92" i="25"/>
  <c r="T91" i="25"/>
  <c r="X91" i="25" s="1"/>
  <c r="Z91" i="25" s="1"/>
  <c r="S91" i="25"/>
  <c r="Q91" i="25"/>
  <c r="T90" i="25"/>
  <c r="X90" i="25" s="1"/>
  <c r="Z90" i="25" s="1"/>
  <c r="S90" i="25"/>
  <c r="Q90" i="25"/>
  <c r="T89" i="25"/>
  <c r="X89" i="25" s="1"/>
  <c r="Z89" i="25" s="1"/>
  <c r="S89" i="25"/>
  <c r="Q89" i="25"/>
  <c r="T88" i="25"/>
  <c r="X88" i="25" s="1"/>
  <c r="Z88" i="25" s="1"/>
  <c r="S88" i="25"/>
  <c r="Q88" i="25"/>
  <c r="T87" i="25"/>
  <c r="X87" i="25" s="1"/>
  <c r="Z87" i="25" s="1"/>
  <c r="S87" i="25"/>
  <c r="Q87" i="25"/>
  <c r="T86" i="25"/>
  <c r="X86" i="25" s="1"/>
  <c r="Z86" i="25" s="1"/>
  <c r="S86" i="25"/>
  <c r="Q86" i="25"/>
  <c r="T85" i="25"/>
  <c r="X85" i="25" s="1"/>
  <c r="Z85" i="25" s="1"/>
  <c r="S85" i="25"/>
  <c r="Q85" i="25"/>
  <c r="T84" i="25"/>
  <c r="X84" i="25" s="1"/>
  <c r="Z84" i="25" s="1"/>
  <c r="S84" i="25"/>
  <c r="Q84" i="25"/>
  <c r="T83" i="25"/>
  <c r="X83" i="25" s="1"/>
  <c r="Z83" i="25" s="1"/>
  <c r="S83" i="25"/>
  <c r="Q83" i="25"/>
  <c r="T82" i="25"/>
  <c r="X82" i="25" s="1"/>
  <c r="Z82" i="25" s="1"/>
  <c r="S82" i="25"/>
  <c r="Q82" i="25"/>
  <c r="T81" i="25"/>
  <c r="X81" i="25" s="1"/>
  <c r="Z81" i="25" s="1"/>
  <c r="S81" i="25"/>
  <c r="Q81" i="25"/>
  <c r="T80" i="25"/>
  <c r="X80" i="25" s="1"/>
  <c r="Z80" i="25" s="1"/>
  <c r="S80" i="25"/>
  <c r="Q80" i="25"/>
  <c r="T79" i="25"/>
  <c r="X79" i="25" s="1"/>
  <c r="Z79" i="25" s="1"/>
  <c r="S79" i="25"/>
  <c r="Q79" i="25"/>
  <c r="T78" i="25"/>
  <c r="X78" i="25" s="1"/>
  <c r="Z78" i="25" s="1"/>
  <c r="S78" i="25"/>
  <c r="Q78" i="25"/>
  <c r="T77" i="25"/>
  <c r="X77" i="25" s="1"/>
  <c r="Z77" i="25" s="1"/>
  <c r="S77" i="25"/>
  <c r="Q77" i="25"/>
  <c r="T76" i="25"/>
  <c r="X76" i="25" s="1"/>
  <c r="Z76" i="25" s="1"/>
  <c r="S76" i="25"/>
  <c r="Q76" i="25"/>
  <c r="T75" i="25"/>
  <c r="X75" i="25" s="1"/>
  <c r="Z75" i="25" s="1"/>
  <c r="S75" i="25"/>
  <c r="Q75" i="25"/>
  <c r="T74" i="25"/>
  <c r="X74" i="25" s="1"/>
  <c r="Z74" i="25" s="1"/>
  <c r="S74" i="25"/>
  <c r="Q74" i="25"/>
  <c r="T73" i="25"/>
  <c r="X73" i="25" s="1"/>
  <c r="Z73" i="25" s="1"/>
  <c r="S73" i="25"/>
  <c r="Q73" i="25"/>
  <c r="T72" i="25"/>
  <c r="X72" i="25" s="1"/>
  <c r="Z72" i="25" s="1"/>
  <c r="S72" i="25"/>
  <c r="Q72" i="25"/>
  <c r="T71" i="25"/>
  <c r="X71" i="25" s="1"/>
  <c r="Z71" i="25" s="1"/>
  <c r="S71" i="25"/>
  <c r="Q71" i="25"/>
  <c r="T70" i="25"/>
  <c r="X70" i="25" s="1"/>
  <c r="Z70" i="25" s="1"/>
  <c r="S70" i="25"/>
  <c r="Q70" i="25"/>
  <c r="T69" i="25"/>
  <c r="X69" i="25" s="1"/>
  <c r="Z69" i="25" s="1"/>
  <c r="S69" i="25"/>
  <c r="Q69" i="25"/>
  <c r="T68" i="25"/>
  <c r="X68" i="25" s="1"/>
  <c r="Z68" i="25" s="1"/>
  <c r="S68" i="25"/>
  <c r="Q68" i="25"/>
  <c r="T67" i="25"/>
  <c r="X67" i="25" s="1"/>
  <c r="Z67" i="25" s="1"/>
  <c r="S67" i="25"/>
  <c r="Q67" i="25"/>
  <c r="T66" i="25"/>
  <c r="X66" i="25" s="1"/>
  <c r="Z66" i="25" s="1"/>
  <c r="S66" i="25"/>
  <c r="Q66" i="25"/>
  <c r="T65" i="25"/>
  <c r="X65" i="25" s="1"/>
  <c r="Z65" i="25" s="1"/>
  <c r="S65" i="25"/>
  <c r="Q65" i="25"/>
  <c r="T64" i="25"/>
  <c r="X64" i="25" s="1"/>
  <c r="Z64" i="25" s="1"/>
  <c r="S64" i="25"/>
  <c r="Q64" i="25"/>
  <c r="T63" i="25"/>
  <c r="X63" i="25" s="1"/>
  <c r="Z63" i="25" s="1"/>
  <c r="S63" i="25"/>
  <c r="Q63" i="25"/>
  <c r="T62" i="25"/>
  <c r="X62" i="25" s="1"/>
  <c r="Z62" i="25" s="1"/>
  <c r="S62" i="25"/>
  <c r="Q62" i="25"/>
  <c r="T61" i="25"/>
  <c r="X61" i="25" s="1"/>
  <c r="Z61" i="25" s="1"/>
  <c r="S61" i="25"/>
  <c r="Q61" i="25"/>
  <c r="T60" i="25"/>
  <c r="X60" i="25" s="1"/>
  <c r="Z60" i="25" s="1"/>
  <c r="S60" i="25"/>
  <c r="Q60" i="25"/>
  <c r="T59" i="25"/>
  <c r="X59" i="25" s="1"/>
  <c r="Z59" i="25" s="1"/>
  <c r="S59" i="25"/>
  <c r="Q59" i="25"/>
  <c r="T58" i="25"/>
  <c r="X58" i="25" s="1"/>
  <c r="Z58" i="25" s="1"/>
  <c r="S58" i="25"/>
  <c r="Q58" i="25"/>
  <c r="T57" i="25"/>
  <c r="X57" i="25" s="1"/>
  <c r="Z57" i="25" s="1"/>
  <c r="S57" i="25"/>
  <c r="Q57" i="25"/>
  <c r="T56" i="25"/>
  <c r="X56" i="25" s="1"/>
  <c r="Z56" i="25" s="1"/>
  <c r="S56" i="25"/>
  <c r="Q56" i="25"/>
  <c r="T55" i="25"/>
  <c r="X55" i="25" s="1"/>
  <c r="Z55" i="25" s="1"/>
  <c r="S55" i="25"/>
  <c r="Q55" i="25"/>
  <c r="T54" i="25"/>
  <c r="X54" i="25" s="1"/>
  <c r="Z54" i="25" s="1"/>
  <c r="S54" i="25"/>
  <c r="Q54" i="25"/>
  <c r="T53" i="25"/>
  <c r="X53" i="25" s="1"/>
  <c r="Z53" i="25" s="1"/>
  <c r="S53" i="25"/>
  <c r="Q53" i="25"/>
  <c r="T52" i="25"/>
  <c r="X52" i="25" s="1"/>
  <c r="Z52" i="25" s="1"/>
  <c r="S52" i="25"/>
  <c r="Q52" i="25"/>
  <c r="T51" i="25"/>
  <c r="X51" i="25" s="1"/>
  <c r="Z51" i="25" s="1"/>
  <c r="S51" i="25"/>
  <c r="Q51" i="25"/>
  <c r="T50" i="25"/>
  <c r="X50" i="25" s="1"/>
  <c r="Z50" i="25" s="1"/>
  <c r="S50" i="25"/>
  <c r="Q50" i="25"/>
  <c r="T49" i="25"/>
  <c r="X49" i="25" s="1"/>
  <c r="Z49" i="25" s="1"/>
  <c r="S49" i="25"/>
  <c r="Q49" i="25"/>
  <c r="T48" i="25"/>
  <c r="X48" i="25" s="1"/>
  <c r="Z48" i="25" s="1"/>
  <c r="S48" i="25"/>
  <c r="Q48" i="25"/>
  <c r="T47" i="25"/>
  <c r="X47" i="25" s="1"/>
  <c r="Z47" i="25" s="1"/>
  <c r="S47" i="25"/>
  <c r="Q47" i="25"/>
  <c r="T46" i="25"/>
  <c r="X46" i="25" s="1"/>
  <c r="Z46" i="25" s="1"/>
  <c r="S46" i="25"/>
  <c r="Q46" i="25"/>
  <c r="T45" i="25"/>
  <c r="X45" i="25" s="1"/>
  <c r="Z45" i="25" s="1"/>
  <c r="S45" i="25"/>
  <c r="Q45" i="25"/>
  <c r="T44" i="25"/>
  <c r="X44" i="25" s="1"/>
  <c r="Z44" i="25" s="1"/>
  <c r="S44" i="25"/>
  <c r="Q44" i="25"/>
  <c r="T43" i="25"/>
  <c r="X43" i="25" s="1"/>
  <c r="Z43" i="25" s="1"/>
  <c r="S43" i="25"/>
  <c r="Q43" i="25"/>
  <c r="T42" i="25"/>
  <c r="X42" i="25" s="1"/>
  <c r="Z42" i="25" s="1"/>
  <c r="S42" i="25"/>
  <c r="Q42" i="25"/>
  <c r="T41" i="25"/>
  <c r="X41" i="25" s="1"/>
  <c r="Z41" i="25" s="1"/>
  <c r="S41" i="25"/>
  <c r="Q41" i="25"/>
  <c r="T40" i="25"/>
  <c r="S40" i="25"/>
  <c r="Q40" i="25"/>
  <c r="T39" i="25"/>
  <c r="X39" i="25" s="1"/>
  <c r="Z39" i="25" s="1"/>
  <c r="S39" i="25"/>
  <c r="Q39" i="25"/>
  <c r="T38" i="25"/>
  <c r="X38" i="25" s="1"/>
  <c r="Z38" i="25" s="1"/>
  <c r="S38" i="25"/>
  <c r="Q38" i="25"/>
  <c r="T37" i="25"/>
  <c r="X37" i="25" s="1"/>
  <c r="Z37" i="25" s="1"/>
  <c r="S37" i="25"/>
  <c r="Q37" i="25"/>
  <c r="T36" i="25"/>
  <c r="X36" i="25" s="1"/>
  <c r="Z36" i="25" s="1"/>
  <c r="S36" i="25"/>
  <c r="Q36" i="25"/>
  <c r="T35" i="25"/>
  <c r="X35" i="25" s="1"/>
  <c r="Z35" i="25" s="1"/>
  <c r="S35" i="25"/>
  <c r="Q35" i="25"/>
  <c r="T34" i="25"/>
  <c r="X34" i="25" s="1"/>
  <c r="Z34" i="25" s="1"/>
  <c r="S34" i="25"/>
  <c r="Q34" i="25"/>
  <c r="T33" i="25"/>
  <c r="X33" i="25" s="1"/>
  <c r="Z33" i="25" s="1"/>
  <c r="S33" i="25"/>
  <c r="Q33" i="25"/>
  <c r="T32" i="25"/>
  <c r="S32" i="25"/>
  <c r="Q32" i="25"/>
  <c r="T31" i="25"/>
  <c r="X31" i="25" s="1"/>
  <c r="Z31" i="25" s="1"/>
  <c r="S31" i="25"/>
  <c r="Q31" i="25"/>
  <c r="T30" i="25"/>
  <c r="X30" i="25" s="1"/>
  <c r="Z30" i="25" s="1"/>
  <c r="S30" i="25"/>
  <c r="Q30" i="25"/>
  <c r="T29" i="25"/>
  <c r="X29" i="25" s="1"/>
  <c r="Z29" i="25" s="1"/>
  <c r="S29" i="25"/>
  <c r="Q29" i="25"/>
  <c r="T28" i="25"/>
  <c r="X28" i="25" s="1"/>
  <c r="Z28" i="25" s="1"/>
  <c r="S28" i="25"/>
  <c r="Q28" i="25"/>
  <c r="T27" i="25"/>
  <c r="X27" i="25" s="1"/>
  <c r="Z27" i="25" s="1"/>
  <c r="S27" i="25"/>
  <c r="Q27" i="25"/>
  <c r="T26" i="25"/>
  <c r="X26" i="25" s="1"/>
  <c r="Z26" i="25" s="1"/>
  <c r="S26" i="25"/>
  <c r="Q26" i="25"/>
  <c r="T25" i="25"/>
  <c r="X25" i="25" s="1"/>
  <c r="Z25" i="25" s="1"/>
  <c r="S25" i="25"/>
  <c r="Q25" i="25"/>
  <c r="T24" i="25"/>
  <c r="S24" i="25"/>
  <c r="Q24" i="25"/>
  <c r="T23" i="25"/>
  <c r="X23" i="25" s="1"/>
  <c r="Z23" i="25" s="1"/>
  <c r="S23" i="25"/>
  <c r="Q23" i="25"/>
  <c r="T22" i="25"/>
  <c r="X22" i="25" s="1"/>
  <c r="Z22" i="25" s="1"/>
  <c r="S22" i="25"/>
  <c r="Q22" i="25"/>
  <c r="T21" i="25"/>
  <c r="X21" i="25" s="1"/>
  <c r="Z21" i="25" s="1"/>
  <c r="S21" i="25"/>
  <c r="Q21" i="25"/>
  <c r="T20" i="25"/>
  <c r="X20" i="25" s="1"/>
  <c r="Z20" i="25" s="1"/>
  <c r="S20" i="25"/>
  <c r="Q20" i="25"/>
  <c r="T19" i="25"/>
  <c r="X19" i="25" s="1"/>
  <c r="Z19" i="25" s="1"/>
  <c r="S19" i="25"/>
  <c r="Q19" i="25"/>
  <c r="T18" i="25"/>
  <c r="X18" i="25" s="1"/>
  <c r="Z18" i="25" s="1"/>
  <c r="S18" i="25"/>
  <c r="Q18" i="25"/>
  <c r="T17" i="25"/>
  <c r="X17" i="25" s="1"/>
  <c r="Z17" i="25" s="1"/>
  <c r="S17" i="25"/>
  <c r="Q17" i="25"/>
  <c r="T16" i="25"/>
  <c r="X16" i="25" s="1"/>
  <c r="Z16" i="25" s="1"/>
  <c r="S16" i="25"/>
  <c r="Q16" i="25"/>
  <c r="T15" i="25"/>
  <c r="X15" i="25" s="1"/>
  <c r="Z15" i="25" s="1"/>
  <c r="S15" i="25"/>
  <c r="Q15" i="25"/>
  <c r="T14" i="25"/>
  <c r="X14" i="25" s="1"/>
  <c r="Z14" i="25" s="1"/>
  <c r="S14" i="25"/>
  <c r="Q14" i="25"/>
  <c r="T13" i="25"/>
  <c r="X13" i="25" s="1"/>
  <c r="Z13" i="25" s="1"/>
  <c r="S13" i="25"/>
  <c r="Q13" i="25"/>
  <c r="T12" i="25"/>
  <c r="X12" i="25" s="1"/>
  <c r="Z12" i="25" s="1"/>
  <c r="S12" i="25"/>
  <c r="Q12" i="25"/>
  <c r="T11" i="25"/>
  <c r="X11" i="25" s="1"/>
  <c r="Z11" i="25" s="1"/>
  <c r="S11" i="25"/>
  <c r="Q11" i="25"/>
  <c r="T10" i="25"/>
  <c r="X10" i="25" s="1"/>
  <c r="Z10" i="25" s="1"/>
  <c r="S10" i="25"/>
  <c r="Q10" i="25"/>
  <c r="T9" i="25"/>
  <c r="X9" i="25" s="1"/>
  <c r="Z9" i="25" s="1"/>
  <c r="S9" i="25"/>
  <c r="Q9" i="25"/>
  <c r="T8" i="25"/>
  <c r="X8" i="25" s="1"/>
  <c r="Z8" i="25" s="1"/>
  <c r="S8" i="25"/>
  <c r="Q8" i="25"/>
  <c r="T7" i="25"/>
  <c r="X7" i="25" s="1"/>
  <c r="Z7" i="25" s="1"/>
  <c r="S7" i="25"/>
  <c r="Q7" i="25"/>
  <c r="T6" i="25"/>
  <c r="X6" i="25" s="1"/>
  <c r="Z6" i="25" s="1"/>
  <c r="S6" i="25"/>
  <c r="Q6" i="25"/>
  <c r="T5" i="25"/>
  <c r="X5" i="25" s="1"/>
  <c r="Z5" i="25" s="1"/>
  <c r="S5" i="25"/>
  <c r="Q5" i="25"/>
  <c r="T4" i="25"/>
  <c r="X4" i="25" s="1"/>
  <c r="Z4" i="25" s="1"/>
  <c r="S4" i="25"/>
  <c r="Q4" i="25"/>
  <c r="T3" i="25"/>
  <c r="X3" i="25" s="1"/>
  <c r="Z3" i="25" s="1"/>
  <c r="S3" i="25"/>
  <c r="Q3" i="25"/>
  <c r="T2" i="25"/>
  <c r="X2" i="25" s="1"/>
  <c r="Z2" i="25" s="1"/>
  <c r="S2" i="25"/>
  <c r="Q2" i="25"/>
  <c r="T200" i="24"/>
  <c r="X200" i="24" s="1"/>
  <c r="Z200" i="24" s="1"/>
  <c r="S200" i="24"/>
  <c r="Q200" i="24"/>
  <c r="T199" i="24"/>
  <c r="X199" i="24" s="1"/>
  <c r="Z199" i="24" s="1"/>
  <c r="S199" i="24"/>
  <c r="Q199" i="24"/>
  <c r="T198" i="24"/>
  <c r="X198" i="24" s="1"/>
  <c r="Z198" i="24" s="1"/>
  <c r="S198" i="24"/>
  <c r="Q198" i="24"/>
  <c r="T197" i="24"/>
  <c r="X197" i="24" s="1"/>
  <c r="Z197" i="24" s="1"/>
  <c r="S197" i="24"/>
  <c r="Q197" i="24"/>
  <c r="T196" i="24"/>
  <c r="X196" i="24" s="1"/>
  <c r="Z196" i="24" s="1"/>
  <c r="S196" i="24"/>
  <c r="Q196" i="24"/>
  <c r="T195" i="24"/>
  <c r="X195" i="24" s="1"/>
  <c r="Z195" i="24" s="1"/>
  <c r="S195" i="24"/>
  <c r="Q195" i="24"/>
  <c r="T194" i="24"/>
  <c r="X194" i="24" s="1"/>
  <c r="Z194" i="24" s="1"/>
  <c r="S194" i="24"/>
  <c r="Q194" i="24"/>
  <c r="T193" i="24"/>
  <c r="X193" i="24" s="1"/>
  <c r="Z193" i="24" s="1"/>
  <c r="S193" i="24"/>
  <c r="Q193" i="24"/>
  <c r="T192" i="24"/>
  <c r="X192" i="24" s="1"/>
  <c r="Z192" i="24" s="1"/>
  <c r="S192" i="24"/>
  <c r="Q192" i="24"/>
  <c r="T191" i="24"/>
  <c r="X191" i="24" s="1"/>
  <c r="Z191" i="24" s="1"/>
  <c r="S191" i="24"/>
  <c r="Q191" i="24"/>
  <c r="T190" i="24"/>
  <c r="X190" i="24" s="1"/>
  <c r="Z190" i="24" s="1"/>
  <c r="S190" i="24"/>
  <c r="Q190" i="24"/>
  <c r="T189" i="24"/>
  <c r="X189" i="24" s="1"/>
  <c r="Z189" i="24" s="1"/>
  <c r="S189" i="24"/>
  <c r="Q189" i="24"/>
  <c r="T188" i="24"/>
  <c r="X188" i="24" s="1"/>
  <c r="Z188" i="24" s="1"/>
  <c r="S188" i="24"/>
  <c r="Q188" i="24"/>
  <c r="T187" i="24"/>
  <c r="X187" i="24" s="1"/>
  <c r="Z187" i="24" s="1"/>
  <c r="S187" i="24"/>
  <c r="Q187" i="24"/>
  <c r="T186" i="24"/>
  <c r="X186" i="24" s="1"/>
  <c r="Z186" i="24" s="1"/>
  <c r="S186" i="24"/>
  <c r="Q186" i="24"/>
  <c r="T185" i="24"/>
  <c r="X185" i="24" s="1"/>
  <c r="Z185" i="24" s="1"/>
  <c r="S185" i="24"/>
  <c r="Q185" i="24"/>
  <c r="T184" i="24"/>
  <c r="X184" i="24" s="1"/>
  <c r="Z184" i="24" s="1"/>
  <c r="S184" i="24"/>
  <c r="Q184" i="24"/>
  <c r="T183" i="24"/>
  <c r="X183" i="24" s="1"/>
  <c r="Z183" i="24" s="1"/>
  <c r="S183" i="24"/>
  <c r="Q183" i="24"/>
  <c r="T182" i="24"/>
  <c r="X182" i="24" s="1"/>
  <c r="Z182" i="24" s="1"/>
  <c r="S182" i="24"/>
  <c r="Q182" i="24"/>
  <c r="T181" i="24"/>
  <c r="X181" i="24" s="1"/>
  <c r="Z181" i="24" s="1"/>
  <c r="S181" i="24"/>
  <c r="Q181" i="24"/>
  <c r="T180" i="24"/>
  <c r="X180" i="24" s="1"/>
  <c r="Z180" i="24" s="1"/>
  <c r="S180" i="24"/>
  <c r="Q180" i="24"/>
  <c r="T179" i="24"/>
  <c r="X179" i="24" s="1"/>
  <c r="Z179" i="24" s="1"/>
  <c r="S179" i="24"/>
  <c r="Q179" i="24"/>
  <c r="T178" i="24"/>
  <c r="X178" i="24" s="1"/>
  <c r="Z178" i="24" s="1"/>
  <c r="S178" i="24"/>
  <c r="Q178" i="24"/>
  <c r="T177" i="24"/>
  <c r="X177" i="24" s="1"/>
  <c r="Z177" i="24" s="1"/>
  <c r="S177" i="24"/>
  <c r="Q177" i="24"/>
  <c r="T176" i="24"/>
  <c r="X176" i="24" s="1"/>
  <c r="Z176" i="24" s="1"/>
  <c r="S176" i="24"/>
  <c r="Q176" i="24"/>
  <c r="T175" i="24"/>
  <c r="X175" i="24" s="1"/>
  <c r="Z175" i="24" s="1"/>
  <c r="S175" i="24"/>
  <c r="Q175" i="24"/>
  <c r="T174" i="24"/>
  <c r="X174" i="24" s="1"/>
  <c r="Z174" i="24" s="1"/>
  <c r="S174" i="24"/>
  <c r="Q174" i="24"/>
  <c r="T173" i="24"/>
  <c r="X173" i="24" s="1"/>
  <c r="Z173" i="24" s="1"/>
  <c r="S173" i="24"/>
  <c r="Q173" i="24"/>
  <c r="T172" i="24"/>
  <c r="X172" i="24" s="1"/>
  <c r="Z172" i="24" s="1"/>
  <c r="S172" i="24"/>
  <c r="Q172" i="24"/>
  <c r="T171" i="24"/>
  <c r="X171" i="24" s="1"/>
  <c r="Z171" i="24" s="1"/>
  <c r="S171" i="24"/>
  <c r="Q171" i="24"/>
  <c r="T170" i="24"/>
  <c r="X170" i="24" s="1"/>
  <c r="Z170" i="24" s="1"/>
  <c r="S170" i="24"/>
  <c r="Q170" i="24"/>
  <c r="T169" i="24"/>
  <c r="X169" i="24" s="1"/>
  <c r="Z169" i="24" s="1"/>
  <c r="S169" i="24"/>
  <c r="Q169" i="24"/>
  <c r="T168" i="24"/>
  <c r="X168" i="24" s="1"/>
  <c r="Z168" i="24" s="1"/>
  <c r="S168" i="24"/>
  <c r="Q168" i="24"/>
  <c r="T167" i="24"/>
  <c r="X167" i="24" s="1"/>
  <c r="Z167" i="24" s="1"/>
  <c r="S167" i="24"/>
  <c r="Q167" i="24"/>
  <c r="T166" i="24"/>
  <c r="X166" i="24" s="1"/>
  <c r="Z166" i="24" s="1"/>
  <c r="S166" i="24"/>
  <c r="Q166" i="24"/>
  <c r="T165" i="24"/>
  <c r="X165" i="24" s="1"/>
  <c r="Z165" i="24" s="1"/>
  <c r="S165" i="24"/>
  <c r="Q165" i="24"/>
  <c r="T164" i="24"/>
  <c r="X164" i="24" s="1"/>
  <c r="Z164" i="24" s="1"/>
  <c r="S164" i="24"/>
  <c r="Q164" i="24"/>
  <c r="T163" i="24"/>
  <c r="X163" i="24" s="1"/>
  <c r="Z163" i="24" s="1"/>
  <c r="S163" i="24"/>
  <c r="Q163" i="24"/>
  <c r="T162" i="24"/>
  <c r="X162" i="24" s="1"/>
  <c r="Z162" i="24" s="1"/>
  <c r="S162" i="24"/>
  <c r="Q162" i="24"/>
  <c r="T161" i="24"/>
  <c r="X161" i="24" s="1"/>
  <c r="Z161" i="24" s="1"/>
  <c r="S161" i="24"/>
  <c r="Q161" i="24"/>
  <c r="T160" i="24"/>
  <c r="X160" i="24" s="1"/>
  <c r="Z160" i="24" s="1"/>
  <c r="S160" i="24"/>
  <c r="Q160" i="24"/>
  <c r="T159" i="24"/>
  <c r="X159" i="24" s="1"/>
  <c r="Z159" i="24" s="1"/>
  <c r="S159" i="24"/>
  <c r="Q159" i="24"/>
  <c r="T158" i="24"/>
  <c r="X158" i="24" s="1"/>
  <c r="Z158" i="24" s="1"/>
  <c r="S158" i="24"/>
  <c r="Q158" i="24"/>
  <c r="T157" i="24"/>
  <c r="X157" i="24" s="1"/>
  <c r="Z157" i="24" s="1"/>
  <c r="S157" i="24"/>
  <c r="Q157" i="24"/>
  <c r="T156" i="24"/>
  <c r="X156" i="24" s="1"/>
  <c r="Z156" i="24" s="1"/>
  <c r="S156" i="24"/>
  <c r="Q156" i="24"/>
  <c r="T155" i="24"/>
  <c r="X155" i="24" s="1"/>
  <c r="Z155" i="24" s="1"/>
  <c r="S155" i="24"/>
  <c r="Q155" i="24"/>
  <c r="T154" i="24"/>
  <c r="X154" i="24" s="1"/>
  <c r="Z154" i="24" s="1"/>
  <c r="S154" i="24"/>
  <c r="Q154" i="24"/>
  <c r="T153" i="24"/>
  <c r="X153" i="24" s="1"/>
  <c r="Z153" i="24" s="1"/>
  <c r="S153" i="24"/>
  <c r="Q153" i="24"/>
  <c r="T152" i="24"/>
  <c r="X152" i="24" s="1"/>
  <c r="Z152" i="24" s="1"/>
  <c r="S152" i="24"/>
  <c r="Q152" i="24"/>
  <c r="T151" i="24"/>
  <c r="X151" i="24" s="1"/>
  <c r="Z151" i="24" s="1"/>
  <c r="S151" i="24"/>
  <c r="Q151" i="24"/>
  <c r="T150" i="24"/>
  <c r="X150" i="24" s="1"/>
  <c r="Z150" i="24" s="1"/>
  <c r="S150" i="24"/>
  <c r="Q150" i="24"/>
  <c r="T149" i="24"/>
  <c r="X149" i="24" s="1"/>
  <c r="Z149" i="24" s="1"/>
  <c r="S149" i="24"/>
  <c r="Q149" i="24"/>
  <c r="T148" i="24"/>
  <c r="X148" i="24" s="1"/>
  <c r="Z148" i="24" s="1"/>
  <c r="S148" i="24"/>
  <c r="Q148" i="24"/>
  <c r="T147" i="24"/>
  <c r="X147" i="24" s="1"/>
  <c r="Z147" i="24" s="1"/>
  <c r="S147" i="24"/>
  <c r="Q147" i="24"/>
  <c r="T146" i="24"/>
  <c r="X146" i="24" s="1"/>
  <c r="Z146" i="24" s="1"/>
  <c r="S146" i="24"/>
  <c r="Q146" i="24"/>
  <c r="T145" i="24"/>
  <c r="X145" i="24" s="1"/>
  <c r="Z145" i="24" s="1"/>
  <c r="S145" i="24"/>
  <c r="Q145" i="24"/>
  <c r="T144" i="24"/>
  <c r="X144" i="24" s="1"/>
  <c r="Z144" i="24" s="1"/>
  <c r="S144" i="24"/>
  <c r="Q144" i="24"/>
  <c r="T143" i="24"/>
  <c r="X143" i="24" s="1"/>
  <c r="Z143" i="24" s="1"/>
  <c r="S143" i="24"/>
  <c r="Q143" i="24"/>
  <c r="T142" i="24"/>
  <c r="X142" i="24" s="1"/>
  <c r="Z142" i="24" s="1"/>
  <c r="S142" i="24"/>
  <c r="Q142" i="24"/>
  <c r="T141" i="24"/>
  <c r="X141" i="24" s="1"/>
  <c r="Z141" i="24" s="1"/>
  <c r="S141" i="24"/>
  <c r="Q141" i="24"/>
  <c r="T140" i="24"/>
  <c r="X140" i="24" s="1"/>
  <c r="Z140" i="24" s="1"/>
  <c r="S140" i="24"/>
  <c r="Q140" i="24"/>
  <c r="T139" i="24"/>
  <c r="X139" i="24" s="1"/>
  <c r="Z139" i="24" s="1"/>
  <c r="S139" i="24"/>
  <c r="Q139" i="24"/>
  <c r="T138" i="24"/>
  <c r="X138" i="24" s="1"/>
  <c r="Z138" i="24" s="1"/>
  <c r="S138" i="24"/>
  <c r="Q138" i="24"/>
  <c r="T137" i="24"/>
  <c r="X137" i="24" s="1"/>
  <c r="Z137" i="24" s="1"/>
  <c r="S137" i="24"/>
  <c r="Q137" i="24"/>
  <c r="T136" i="24"/>
  <c r="X136" i="24" s="1"/>
  <c r="Z136" i="24" s="1"/>
  <c r="S136" i="24"/>
  <c r="Q136" i="24"/>
  <c r="T135" i="24"/>
  <c r="X135" i="24" s="1"/>
  <c r="Z135" i="24" s="1"/>
  <c r="S135" i="24"/>
  <c r="Q135" i="24"/>
  <c r="T134" i="24"/>
  <c r="X134" i="24" s="1"/>
  <c r="Z134" i="24" s="1"/>
  <c r="S134" i="24"/>
  <c r="Q134" i="24"/>
  <c r="T133" i="24"/>
  <c r="X133" i="24" s="1"/>
  <c r="Z133" i="24" s="1"/>
  <c r="S133" i="24"/>
  <c r="Q133" i="24"/>
  <c r="T132" i="24"/>
  <c r="X132" i="24" s="1"/>
  <c r="Z132" i="24" s="1"/>
  <c r="S132" i="24"/>
  <c r="Q132" i="24"/>
  <c r="T131" i="24"/>
  <c r="X131" i="24" s="1"/>
  <c r="Z131" i="24" s="1"/>
  <c r="S131" i="24"/>
  <c r="Q131" i="24"/>
  <c r="T130" i="24"/>
  <c r="X130" i="24" s="1"/>
  <c r="Z130" i="24" s="1"/>
  <c r="S130" i="24"/>
  <c r="Q130" i="24"/>
  <c r="T129" i="24"/>
  <c r="X129" i="24" s="1"/>
  <c r="Z129" i="24" s="1"/>
  <c r="S129" i="24"/>
  <c r="Q129" i="24"/>
  <c r="T128" i="24"/>
  <c r="X128" i="24" s="1"/>
  <c r="Z128" i="24" s="1"/>
  <c r="S128" i="24"/>
  <c r="Q128" i="24"/>
  <c r="T127" i="24"/>
  <c r="X127" i="24" s="1"/>
  <c r="Z127" i="24" s="1"/>
  <c r="S127" i="24"/>
  <c r="Q127" i="24"/>
  <c r="T126" i="24"/>
  <c r="X126" i="24" s="1"/>
  <c r="Z126" i="24" s="1"/>
  <c r="S126" i="24"/>
  <c r="Q126" i="24"/>
  <c r="T125" i="24"/>
  <c r="X125" i="24" s="1"/>
  <c r="Z125" i="24" s="1"/>
  <c r="S125" i="24"/>
  <c r="Q125" i="24"/>
  <c r="T124" i="24"/>
  <c r="X124" i="24" s="1"/>
  <c r="Z124" i="24" s="1"/>
  <c r="S124" i="24"/>
  <c r="Q124" i="24"/>
  <c r="T123" i="24"/>
  <c r="X123" i="24" s="1"/>
  <c r="Z123" i="24" s="1"/>
  <c r="S123" i="24"/>
  <c r="Q123" i="24"/>
  <c r="T122" i="24"/>
  <c r="X122" i="24" s="1"/>
  <c r="Z122" i="24" s="1"/>
  <c r="S122" i="24"/>
  <c r="Q122" i="24"/>
  <c r="T121" i="24"/>
  <c r="X121" i="24" s="1"/>
  <c r="Z121" i="24" s="1"/>
  <c r="S121" i="24"/>
  <c r="Q121" i="24"/>
  <c r="T120" i="24"/>
  <c r="X120" i="24" s="1"/>
  <c r="Z120" i="24" s="1"/>
  <c r="S120" i="24"/>
  <c r="Q120" i="24"/>
  <c r="T119" i="24"/>
  <c r="X119" i="24" s="1"/>
  <c r="Z119" i="24" s="1"/>
  <c r="S119" i="24"/>
  <c r="Q119" i="24"/>
  <c r="T118" i="24"/>
  <c r="X118" i="24" s="1"/>
  <c r="Z118" i="24" s="1"/>
  <c r="S118" i="24"/>
  <c r="Q118" i="24"/>
  <c r="T117" i="24"/>
  <c r="X117" i="24" s="1"/>
  <c r="Z117" i="24" s="1"/>
  <c r="S117" i="24"/>
  <c r="Q117" i="24"/>
  <c r="T116" i="24"/>
  <c r="X116" i="24" s="1"/>
  <c r="Z116" i="24" s="1"/>
  <c r="S116" i="24"/>
  <c r="Q116" i="24"/>
  <c r="T115" i="24"/>
  <c r="X115" i="24" s="1"/>
  <c r="Z115" i="24" s="1"/>
  <c r="S115" i="24"/>
  <c r="Q115" i="24"/>
  <c r="T114" i="24"/>
  <c r="X114" i="24" s="1"/>
  <c r="Z114" i="24" s="1"/>
  <c r="S114" i="24"/>
  <c r="Q114" i="24"/>
  <c r="T113" i="24"/>
  <c r="X113" i="24" s="1"/>
  <c r="Z113" i="24" s="1"/>
  <c r="S113" i="24"/>
  <c r="Q113" i="24"/>
  <c r="T112" i="24"/>
  <c r="X112" i="24" s="1"/>
  <c r="Z112" i="24" s="1"/>
  <c r="S112" i="24"/>
  <c r="Q112" i="24"/>
  <c r="T111" i="24"/>
  <c r="X111" i="24" s="1"/>
  <c r="Z111" i="24" s="1"/>
  <c r="S111" i="24"/>
  <c r="Q111" i="24"/>
  <c r="T110" i="24"/>
  <c r="X110" i="24" s="1"/>
  <c r="Z110" i="24" s="1"/>
  <c r="S110" i="24"/>
  <c r="Q110" i="24"/>
  <c r="T109" i="24"/>
  <c r="X109" i="24" s="1"/>
  <c r="Z109" i="24" s="1"/>
  <c r="S109" i="24"/>
  <c r="Q109" i="24"/>
  <c r="T108" i="24"/>
  <c r="X108" i="24" s="1"/>
  <c r="Z108" i="24" s="1"/>
  <c r="S108" i="24"/>
  <c r="Q108" i="24"/>
  <c r="T107" i="24"/>
  <c r="X107" i="24" s="1"/>
  <c r="Z107" i="24" s="1"/>
  <c r="S107" i="24"/>
  <c r="Q107" i="24"/>
  <c r="T106" i="24"/>
  <c r="X106" i="24" s="1"/>
  <c r="Z106" i="24" s="1"/>
  <c r="S106" i="24"/>
  <c r="Q106" i="24"/>
  <c r="T105" i="24"/>
  <c r="X105" i="24" s="1"/>
  <c r="Z105" i="24" s="1"/>
  <c r="S105" i="24"/>
  <c r="Q105" i="24"/>
  <c r="T104" i="24"/>
  <c r="X104" i="24" s="1"/>
  <c r="Z104" i="24" s="1"/>
  <c r="S104" i="24"/>
  <c r="Q104" i="24"/>
  <c r="T103" i="24"/>
  <c r="X103" i="24" s="1"/>
  <c r="Z103" i="24" s="1"/>
  <c r="S103" i="24"/>
  <c r="Q103" i="24"/>
  <c r="T102" i="24"/>
  <c r="X102" i="24" s="1"/>
  <c r="Z102" i="24" s="1"/>
  <c r="S102" i="24"/>
  <c r="Q102" i="24"/>
  <c r="T101" i="24"/>
  <c r="X101" i="24" s="1"/>
  <c r="Z101" i="24" s="1"/>
  <c r="S101" i="24"/>
  <c r="Q101" i="24"/>
  <c r="T100" i="24"/>
  <c r="X100" i="24" s="1"/>
  <c r="Z100" i="24" s="1"/>
  <c r="S100" i="24"/>
  <c r="Q100" i="24"/>
  <c r="T99" i="24"/>
  <c r="X99" i="24" s="1"/>
  <c r="Z99" i="24" s="1"/>
  <c r="S99" i="24"/>
  <c r="Q99" i="24"/>
  <c r="T98" i="24"/>
  <c r="X98" i="24" s="1"/>
  <c r="Z98" i="24" s="1"/>
  <c r="S98" i="24"/>
  <c r="Q98" i="24"/>
  <c r="T97" i="24"/>
  <c r="X97" i="24" s="1"/>
  <c r="Z97" i="24" s="1"/>
  <c r="S97" i="24"/>
  <c r="Q97" i="24"/>
  <c r="T96" i="24"/>
  <c r="X96" i="24" s="1"/>
  <c r="Z96" i="24" s="1"/>
  <c r="S96" i="24"/>
  <c r="Q96" i="24"/>
  <c r="T95" i="24"/>
  <c r="X95" i="24" s="1"/>
  <c r="Z95" i="24" s="1"/>
  <c r="S95" i="24"/>
  <c r="Q95" i="24"/>
  <c r="T94" i="24"/>
  <c r="X94" i="24" s="1"/>
  <c r="Z94" i="24" s="1"/>
  <c r="S94" i="24"/>
  <c r="Q94" i="24"/>
  <c r="T93" i="24"/>
  <c r="X93" i="24" s="1"/>
  <c r="Z93" i="24" s="1"/>
  <c r="S93" i="24"/>
  <c r="Q93" i="24"/>
  <c r="T92" i="24"/>
  <c r="X92" i="24" s="1"/>
  <c r="Z92" i="24" s="1"/>
  <c r="S92" i="24"/>
  <c r="Q92" i="24"/>
  <c r="T91" i="24"/>
  <c r="X91" i="24" s="1"/>
  <c r="Z91" i="24" s="1"/>
  <c r="S91" i="24"/>
  <c r="Q91" i="24"/>
  <c r="T90" i="24"/>
  <c r="X90" i="24" s="1"/>
  <c r="Z90" i="24" s="1"/>
  <c r="S90" i="24"/>
  <c r="Q90" i="24"/>
  <c r="T89" i="24"/>
  <c r="S89" i="24"/>
  <c r="Q89" i="24"/>
  <c r="T88" i="24"/>
  <c r="X88" i="24" s="1"/>
  <c r="Z88" i="24" s="1"/>
  <c r="S88" i="24"/>
  <c r="Q88" i="24"/>
  <c r="T87" i="24"/>
  <c r="X87" i="24" s="1"/>
  <c r="Z87" i="24" s="1"/>
  <c r="S87" i="24"/>
  <c r="Q87" i="24"/>
  <c r="T86" i="24"/>
  <c r="X86" i="24" s="1"/>
  <c r="Z86" i="24" s="1"/>
  <c r="S86" i="24"/>
  <c r="Q86" i="24"/>
  <c r="T85" i="24"/>
  <c r="X85" i="24" s="1"/>
  <c r="Z85" i="24" s="1"/>
  <c r="S85" i="24"/>
  <c r="Q85" i="24"/>
  <c r="T84" i="24"/>
  <c r="X84" i="24" s="1"/>
  <c r="Z84" i="24" s="1"/>
  <c r="S84" i="24"/>
  <c r="Q84" i="24"/>
  <c r="T83" i="24"/>
  <c r="X83" i="24" s="1"/>
  <c r="Z83" i="24" s="1"/>
  <c r="S83" i="24"/>
  <c r="Q83" i="24"/>
  <c r="T82" i="24"/>
  <c r="X82" i="24" s="1"/>
  <c r="Z82" i="24" s="1"/>
  <c r="S82" i="24"/>
  <c r="Q82" i="24"/>
  <c r="T81" i="24"/>
  <c r="X81" i="24" s="1"/>
  <c r="Z81" i="24" s="1"/>
  <c r="S81" i="24"/>
  <c r="Q81" i="24"/>
  <c r="T80" i="24"/>
  <c r="X80" i="24" s="1"/>
  <c r="Z80" i="24" s="1"/>
  <c r="S80" i="24"/>
  <c r="Q80" i="24"/>
  <c r="T79" i="24"/>
  <c r="X79" i="24" s="1"/>
  <c r="Z79" i="24" s="1"/>
  <c r="S79" i="24"/>
  <c r="Q79" i="24"/>
  <c r="T78" i="24"/>
  <c r="X78" i="24" s="1"/>
  <c r="Z78" i="24" s="1"/>
  <c r="S78" i="24"/>
  <c r="Q78" i="24"/>
  <c r="T77" i="24"/>
  <c r="X77" i="24" s="1"/>
  <c r="Z77" i="24" s="1"/>
  <c r="S77" i="24"/>
  <c r="Q77" i="24"/>
  <c r="T76" i="24"/>
  <c r="X76" i="24" s="1"/>
  <c r="Z76" i="24" s="1"/>
  <c r="S76" i="24"/>
  <c r="Q76" i="24"/>
  <c r="T75" i="24"/>
  <c r="X75" i="24" s="1"/>
  <c r="Z75" i="24" s="1"/>
  <c r="S75" i="24"/>
  <c r="Q75" i="24"/>
  <c r="T74" i="24"/>
  <c r="X74" i="24" s="1"/>
  <c r="Z74" i="24" s="1"/>
  <c r="S74" i="24"/>
  <c r="Q74" i="24"/>
  <c r="T73" i="24"/>
  <c r="X73" i="24" s="1"/>
  <c r="Z73" i="24" s="1"/>
  <c r="S73" i="24"/>
  <c r="Q73" i="24"/>
  <c r="T72" i="24"/>
  <c r="X72" i="24" s="1"/>
  <c r="Z72" i="24" s="1"/>
  <c r="S72" i="24"/>
  <c r="Q72" i="24"/>
  <c r="T71" i="24"/>
  <c r="X71" i="24" s="1"/>
  <c r="Z71" i="24" s="1"/>
  <c r="S71" i="24"/>
  <c r="Q71" i="24"/>
  <c r="T70" i="24"/>
  <c r="X70" i="24" s="1"/>
  <c r="Z70" i="24" s="1"/>
  <c r="S70" i="24"/>
  <c r="Q70" i="24"/>
  <c r="T69" i="24"/>
  <c r="X69" i="24" s="1"/>
  <c r="Z69" i="24" s="1"/>
  <c r="S69" i="24"/>
  <c r="Q69" i="24"/>
  <c r="T68" i="24"/>
  <c r="X68" i="24" s="1"/>
  <c r="Z68" i="24" s="1"/>
  <c r="S68" i="24"/>
  <c r="Q68" i="24"/>
  <c r="T67" i="24"/>
  <c r="X67" i="24" s="1"/>
  <c r="Z67" i="24" s="1"/>
  <c r="S67" i="24"/>
  <c r="Q67" i="24"/>
  <c r="T66" i="24"/>
  <c r="X66" i="24" s="1"/>
  <c r="Z66" i="24" s="1"/>
  <c r="S66" i="24"/>
  <c r="Q66" i="24"/>
  <c r="T65" i="24"/>
  <c r="X65" i="24" s="1"/>
  <c r="Z65" i="24" s="1"/>
  <c r="S65" i="24"/>
  <c r="Q65" i="24"/>
  <c r="T64" i="24"/>
  <c r="X64" i="24" s="1"/>
  <c r="Z64" i="24" s="1"/>
  <c r="S64" i="24"/>
  <c r="Q64" i="24"/>
  <c r="T63" i="24"/>
  <c r="X63" i="24" s="1"/>
  <c r="Z63" i="24" s="1"/>
  <c r="S63" i="24"/>
  <c r="Q63" i="24"/>
  <c r="T62" i="24"/>
  <c r="X62" i="24" s="1"/>
  <c r="Z62" i="24" s="1"/>
  <c r="S62" i="24"/>
  <c r="Q62" i="24"/>
  <c r="T61" i="24"/>
  <c r="X61" i="24" s="1"/>
  <c r="Z61" i="24" s="1"/>
  <c r="S61" i="24"/>
  <c r="Q61" i="24"/>
  <c r="T60" i="24"/>
  <c r="X60" i="24" s="1"/>
  <c r="Z60" i="24" s="1"/>
  <c r="S60" i="24"/>
  <c r="Q60" i="24"/>
  <c r="T59" i="24"/>
  <c r="X59" i="24" s="1"/>
  <c r="Z59" i="24" s="1"/>
  <c r="S59" i="24"/>
  <c r="Q59" i="24"/>
  <c r="T58" i="24"/>
  <c r="X58" i="24" s="1"/>
  <c r="Z58" i="24" s="1"/>
  <c r="S58" i="24"/>
  <c r="Q58" i="24"/>
  <c r="T57" i="24"/>
  <c r="X57" i="24" s="1"/>
  <c r="Z57" i="24" s="1"/>
  <c r="S57" i="24"/>
  <c r="Q57" i="24"/>
  <c r="T56" i="24"/>
  <c r="X56" i="24" s="1"/>
  <c r="Z56" i="24" s="1"/>
  <c r="S56" i="24"/>
  <c r="Q56" i="24"/>
  <c r="T55" i="24"/>
  <c r="X55" i="24" s="1"/>
  <c r="Z55" i="24" s="1"/>
  <c r="S55" i="24"/>
  <c r="Q55" i="24"/>
  <c r="T54" i="24"/>
  <c r="X54" i="24" s="1"/>
  <c r="Z54" i="24" s="1"/>
  <c r="S54" i="24"/>
  <c r="Q54" i="24"/>
  <c r="T53" i="24"/>
  <c r="X53" i="24" s="1"/>
  <c r="Z53" i="24" s="1"/>
  <c r="S53" i="24"/>
  <c r="Q53" i="24"/>
  <c r="T52" i="24"/>
  <c r="X52" i="24" s="1"/>
  <c r="Z52" i="24" s="1"/>
  <c r="S52" i="24"/>
  <c r="Q52" i="24"/>
  <c r="T51" i="24"/>
  <c r="X51" i="24" s="1"/>
  <c r="Z51" i="24" s="1"/>
  <c r="S51" i="24"/>
  <c r="Q51" i="24"/>
  <c r="T50" i="24"/>
  <c r="X50" i="24" s="1"/>
  <c r="Z50" i="24" s="1"/>
  <c r="S50" i="24"/>
  <c r="Q50" i="24"/>
  <c r="T49" i="24"/>
  <c r="X49" i="24" s="1"/>
  <c r="Z49" i="24" s="1"/>
  <c r="S49" i="24"/>
  <c r="Q49" i="24"/>
  <c r="T48" i="24"/>
  <c r="X48" i="24" s="1"/>
  <c r="Z48" i="24" s="1"/>
  <c r="S48" i="24"/>
  <c r="Q48" i="24"/>
  <c r="T47" i="24"/>
  <c r="X47" i="24" s="1"/>
  <c r="Z47" i="24" s="1"/>
  <c r="S47" i="24"/>
  <c r="Q47" i="24"/>
  <c r="T46" i="24"/>
  <c r="X46" i="24" s="1"/>
  <c r="Z46" i="24" s="1"/>
  <c r="S46" i="24"/>
  <c r="Q46" i="24"/>
  <c r="T45" i="24"/>
  <c r="X45" i="24" s="1"/>
  <c r="Z45" i="24" s="1"/>
  <c r="S45" i="24"/>
  <c r="Q45" i="24"/>
  <c r="T44" i="24"/>
  <c r="X44" i="24" s="1"/>
  <c r="Z44" i="24" s="1"/>
  <c r="S44" i="24"/>
  <c r="Q44" i="24"/>
  <c r="T43" i="24"/>
  <c r="X43" i="24" s="1"/>
  <c r="Z43" i="24" s="1"/>
  <c r="S43" i="24"/>
  <c r="Q43" i="24"/>
  <c r="T42" i="24"/>
  <c r="X42" i="24" s="1"/>
  <c r="Z42" i="24" s="1"/>
  <c r="S42" i="24"/>
  <c r="Q42" i="24"/>
  <c r="T41" i="24"/>
  <c r="X41" i="24" s="1"/>
  <c r="Z41" i="24" s="1"/>
  <c r="S41" i="24"/>
  <c r="Q41" i="24"/>
  <c r="T40" i="24"/>
  <c r="X40" i="24" s="1"/>
  <c r="Z40" i="24" s="1"/>
  <c r="S40" i="24"/>
  <c r="Q40" i="24"/>
  <c r="T39" i="24"/>
  <c r="X39" i="24" s="1"/>
  <c r="Z39" i="24" s="1"/>
  <c r="S39" i="24"/>
  <c r="Q39" i="24"/>
  <c r="T38" i="24"/>
  <c r="X38" i="24" s="1"/>
  <c r="Z38" i="24" s="1"/>
  <c r="S38" i="24"/>
  <c r="Q38" i="24"/>
  <c r="T37" i="24"/>
  <c r="X37" i="24" s="1"/>
  <c r="Z37" i="24" s="1"/>
  <c r="S37" i="24"/>
  <c r="Q37" i="24"/>
  <c r="T36" i="24"/>
  <c r="X36" i="24" s="1"/>
  <c r="Z36" i="24" s="1"/>
  <c r="S36" i="24"/>
  <c r="Q36" i="24"/>
  <c r="T35" i="24"/>
  <c r="X35" i="24" s="1"/>
  <c r="Z35" i="24" s="1"/>
  <c r="S35" i="24"/>
  <c r="Q35" i="24"/>
  <c r="T34" i="24"/>
  <c r="X34" i="24" s="1"/>
  <c r="Z34" i="24" s="1"/>
  <c r="S34" i="24"/>
  <c r="Q34" i="24"/>
  <c r="T33" i="24"/>
  <c r="X33" i="24" s="1"/>
  <c r="Z33" i="24" s="1"/>
  <c r="S33" i="24"/>
  <c r="Q33" i="24"/>
  <c r="T32" i="24"/>
  <c r="X32" i="24" s="1"/>
  <c r="Z32" i="24" s="1"/>
  <c r="S32" i="24"/>
  <c r="Q32" i="24"/>
  <c r="T31" i="24"/>
  <c r="X31" i="24" s="1"/>
  <c r="Z31" i="24" s="1"/>
  <c r="S31" i="24"/>
  <c r="Q31" i="24"/>
  <c r="T30" i="24"/>
  <c r="X30" i="24" s="1"/>
  <c r="Z30" i="24" s="1"/>
  <c r="S30" i="24"/>
  <c r="Q30" i="24"/>
  <c r="T29" i="24"/>
  <c r="X29" i="24" s="1"/>
  <c r="Z29" i="24" s="1"/>
  <c r="S29" i="24"/>
  <c r="Q29" i="24"/>
  <c r="T28" i="24"/>
  <c r="X28" i="24" s="1"/>
  <c r="Z28" i="24" s="1"/>
  <c r="S28" i="24"/>
  <c r="Q28" i="24"/>
  <c r="T27" i="24"/>
  <c r="X27" i="24" s="1"/>
  <c r="Z27" i="24" s="1"/>
  <c r="S27" i="24"/>
  <c r="Q27" i="24"/>
  <c r="T26" i="24"/>
  <c r="X26" i="24" s="1"/>
  <c r="Z26" i="24" s="1"/>
  <c r="S26" i="24"/>
  <c r="Q26" i="24"/>
  <c r="T25" i="24"/>
  <c r="X25" i="24" s="1"/>
  <c r="Z25" i="24" s="1"/>
  <c r="S25" i="24"/>
  <c r="Q25" i="24"/>
  <c r="T24" i="24"/>
  <c r="X24" i="24" s="1"/>
  <c r="Z24" i="24" s="1"/>
  <c r="S24" i="24"/>
  <c r="Q24" i="24"/>
  <c r="T23" i="24"/>
  <c r="X23" i="24" s="1"/>
  <c r="Z23" i="24" s="1"/>
  <c r="S23" i="24"/>
  <c r="Q23" i="24"/>
  <c r="T22" i="24"/>
  <c r="X22" i="24" s="1"/>
  <c r="Z22" i="24" s="1"/>
  <c r="S22" i="24"/>
  <c r="Q22" i="24"/>
  <c r="T21" i="24"/>
  <c r="X21" i="24" s="1"/>
  <c r="Z21" i="24" s="1"/>
  <c r="S21" i="24"/>
  <c r="Q21" i="24"/>
  <c r="T20" i="24"/>
  <c r="X20" i="24" s="1"/>
  <c r="Z20" i="24" s="1"/>
  <c r="S20" i="24"/>
  <c r="Q20" i="24"/>
  <c r="T19" i="24"/>
  <c r="X19" i="24" s="1"/>
  <c r="Z19" i="24" s="1"/>
  <c r="S19" i="24"/>
  <c r="Q19" i="24"/>
  <c r="T18" i="24"/>
  <c r="X18" i="24" s="1"/>
  <c r="Z18" i="24" s="1"/>
  <c r="S18" i="24"/>
  <c r="Q18" i="24"/>
  <c r="T17" i="24"/>
  <c r="X17" i="24" s="1"/>
  <c r="Z17" i="24" s="1"/>
  <c r="S17" i="24"/>
  <c r="Q17" i="24"/>
  <c r="T16" i="24"/>
  <c r="X16" i="24" s="1"/>
  <c r="Z16" i="24" s="1"/>
  <c r="S16" i="24"/>
  <c r="Q16" i="24"/>
  <c r="T15" i="24"/>
  <c r="X15" i="24" s="1"/>
  <c r="Z15" i="24" s="1"/>
  <c r="S15" i="24"/>
  <c r="Q15" i="24"/>
  <c r="T14" i="24"/>
  <c r="X14" i="24" s="1"/>
  <c r="Z14" i="24" s="1"/>
  <c r="S14" i="24"/>
  <c r="Q14" i="24"/>
  <c r="T13" i="24"/>
  <c r="X13" i="24" s="1"/>
  <c r="Z13" i="24" s="1"/>
  <c r="S13" i="24"/>
  <c r="Q13" i="24"/>
  <c r="T12" i="24"/>
  <c r="X12" i="24" s="1"/>
  <c r="Z12" i="24" s="1"/>
  <c r="S12" i="24"/>
  <c r="Q12" i="24"/>
  <c r="T11" i="24"/>
  <c r="X11" i="24" s="1"/>
  <c r="Z11" i="24" s="1"/>
  <c r="S11" i="24"/>
  <c r="Q11" i="24"/>
  <c r="T10" i="24"/>
  <c r="X10" i="24" s="1"/>
  <c r="Z10" i="24" s="1"/>
  <c r="S10" i="24"/>
  <c r="Q10" i="24"/>
  <c r="T9" i="24"/>
  <c r="X9" i="24" s="1"/>
  <c r="Z9" i="24" s="1"/>
  <c r="S9" i="24"/>
  <c r="Q9" i="24"/>
  <c r="T8" i="24"/>
  <c r="X8" i="24" s="1"/>
  <c r="Z8" i="24" s="1"/>
  <c r="S8" i="24"/>
  <c r="Q8" i="24"/>
  <c r="T7" i="24"/>
  <c r="X7" i="24" s="1"/>
  <c r="Z7" i="24" s="1"/>
  <c r="S7" i="24"/>
  <c r="Q7" i="24"/>
  <c r="T6" i="24"/>
  <c r="X6" i="24" s="1"/>
  <c r="Z6" i="24" s="1"/>
  <c r="S6" i="24"/>
  <c r="Q6" i="24"/>
  <c r="T5" i="24"/>
  <c r="X5" i="24" s="1"/>
  <c r="Z5" i="24" s="1"/>
  <c r="S5" i="24"/>
  <c r="Q5" i="24"/>
  <c r="T4" i="24"/>
  <c r="X4" i="24" s="1"/>
  <c r="Z4" i="24" s="1"/>
  <c r="S4" i="24"/>
  <c r="Q4" i="24"/>
  <c r="T3" i="24"/>
  <c r="X3" i="24" s="1"/>
  <c r="Z3" i="24" s="1"/>
  <c r="S3" i="24"/>
  <c r="Q3" i="24"/>
  <c r="T2" i="24"/>
  <c r="X2" i="24" s="1"/>
  <c r="Z2" i="24" s="1"/>
  <c r="S2" i="24"/>
  <c r="Q2" i="24"/>
  <c r="T200" i="23"/>
  <c r="X200" i="23" s="1"/>
  <c r="Z200" i="23" s="1"/>
  <c r="S200" i="23"/>
  <c r="Q200" i="23"/>
  <c r="T199" i="23"/>
  <c r="X199" i="23" s="1"/>
  <c r="Z199" i="23" s="1"/>
  <c r="S199" i="23"/>
  <c r="Q199" i="23"/>
  <c r="T198" i="23"/>
  <c r="X198" i="23" s="1"/>
  <c r="Z198" i="23" s="1"/>
  <c r="S198" i="23"/>
  <c r="Q198" i="23"/>
  <c r="T197" i="23"/>
  <c r="X197" i="23" s="1"/>
  <c r="Z197" i="23" s="1"/>
  <c r="S197" i="23"/>
  <c r="Q197" i="23"/>
  <c r="T196" i="23"/>
  <c r="X196" i="23" s="1"/>
  <c r="Z196" i="23" s="1"/>
  <c r="S196" i="23"/>
  <c r="Q196" i="23"/>
  <c r="T195" i="23"/>
  <c r="X195" i="23" s="1"/>
  <c r="Z195" i="23" s="1"/>
  <c r="S195" i="23"/>
  <c r="Q195" i="23"/>
  <c r="T194" i="23"/>
  <c r="X194" i="23" s="1"/>
  <c r="Z194" i="23" s="1"/>
  <c r="S194" i="23"/>
  <c r="Q194" i="23"/>
  <c r="T193" i="23"/>
  <c r="X193" i="23" s="1"/>
  <c r="Z193" i="23" s="1"/>
  <c r="S193" i="23"/>
  <c r="Q193" i="23"/>
  <c r="T192" i="23"/>
  <c r="X192" i="23" s="1"/>
  <c r="Z192" i="23" s="1"/>
  <c r="S192" i="23"/>
  <c r="Q192" i="23"/>
  <c r="T191" i="23"/>
  <c r="X191" i="23" s="1"/>
  <c r="Z191" i="23" s="1"/>
  <c r="S191" i="23"/>
  <c r="Q191" i="23"/>
  <c r="T190" i="23"/>
  <c r="X190" i="23" s="1"/>
  <c r="Z190" i="23" s="1"/>
  <c r="S190" i="23"/>
  <c r="Q190" i="23"/>
  <c r="T189" i="23"/>
  <c r="X189" i="23" s="1"/>
  <c r="Z189" i="23" s="1"/>
  <c r="S189" i="23"/>
  <c r="Q189" i="23"/>
  <c r="T188" i="23"/>
  <c r="X188" i="23" s="1"/>
  <c r="Z188" i="23" s="1"/>
  <c r="S188" i="23"/>
  <c r="Q188" i="23"/>
  <c r="T187" i="23"/>
  <c r="X187" i="23" s="1"/>
  <c r="Z187" i="23" s="1"/>
  <c r="S187" i="23"/>
  <c r="Q187" i="23"/>
  <c r="T186" i="23"/>
  <c r="X186" i="23" s="1"/>
  <c r="Z186" i="23" s="1"/>
  <c r="S186" i="23"/>
  <c r="Q186" i="23"/>
  <c r="T185" i="23"/>
  <c r="X185" i="23" s="1"/>
  <c r="Z185" i="23" s="1"/>
  <c r="S185" i="23"/>
  <c r="Q185" i="23"/>
  <c r="T184" i="23"/>
  <c r="X184" i="23" s="1"/>
  <c r="Z184" i="23" s="1"/>
  <c r="S184" i="23"/>
  <c r="Q184" i="23"/>
  <c r="T183" i="23"/>
  <c r="X183" i="23" s="1"/>
  <c r="Z183" i="23" s="1"/>
  <c r="S183" i="23"/>
  <c r="Q183" i="23"/>
  <c r="T182" i="23"/>
  <c r="X182" i="23" s="1"/>
  <c r="Z182" i="23" s="1"/>
  <c r="S182" i="23"/>
  <c r="Q182" i="23"/>
  <c r="T181" i="23"/>
  <c r="X181" i="23" s="1"/>
  <c r="Z181" i="23" s="1"/>
  <c r="S181" i="23"/>
  <c r="Q181" i="23"/>
  <c r="T180" i="23"/>
  <c r="X180" i="23" s="1"/>
  <c r="Z180" i="23" s="1"/>
  <c r="S180" i="23"/>
  <c r="Q180" i="23"/>
  <c r="T179" i="23"/>
  <c r="X179" i="23" s="1"/>
  <c r="Z179" i="23" s="1"/>
  <c r="S179" i="23"/>
  <c r="Q179" i="23"/>
  <c r="T178" i="23"/>
  <c r="X178" i="23" s="1"/>
  <c r="Z178" i="23" s="1"/>
  <c r="S178" i="23"/>
  <c r="Q178" i="23"/>
  <c r="T177" i="23"/>
  <c r="X177" i="23" s="1"/>
  <c r="Z177" i="23" s="1"/>
  <c r="S177" i="23"/>
  <c r="Q177" i="23"/>
  <c r="T176" i="23"/>
  <c r="X176" i="23" s="1"/>
  <c r="Z176" i="23" s="1"/>
  <c r="S176" i="23"/>
  <c r="Q176" i="23"/>
  <c r="T175" i="23"/>
  <c r="X175" i="23" s="1"/>
  <c r="Z175" i="23" s="1"/>
  <c r="S175" i="23"/>
  <c r="Q175" i="23"/>
  <c r="T174" i="23"/>
  <c r="X174" i="23" s="1"/>
  <c r="Z174" i="23" s="1"/>
  <c r="S174" i="23"/>
  <c r="Q174" i="23"/>
  <c r="T173" i="23"/>
  <c r="X173" i="23" s="1"/>
  <c r="Z173" i="23" s="1"/>
  <c r="S173" i="23"/>
  <c r="Q173" i="23"/>
  <c r="T172" i="23"/>
  <c r="X172" i="23" s="1"/>
  <c r="Z172" i="23" s="1"/>
  <c r="S172" i="23"/>
  <c r="Q172" i="23"/>
  <c r="T171" i="23"/>
  <c r="X171" i="23" s="1"/>
  <c r="Z171" i="23" s="1"/>
  <c r="S171" i="23"/>
  <c r="Q171" i="23"/>
  <c r="T170" i="23"/>
  <c r="X170" i="23" s="1"/>
  <c r="Z170" i="23" s="1"/>
  <c r="S170" i="23"/>
  <c r="Q170" i="23"/>
  <c r="T169" i="23"/>
  <c r="X169" i="23" s="1"/>
  <c r="Z169" i="23" s="1"/>
  <c r="S169" i="23"/>
  <c r="Q169" i="23"/>
  <c r="T168" i="23"/>
  <c r="X168" i="23" s="1"/>
  <c r="Z168" i="23" s="1"/>
  <c r="S168" i="23"/>
  <c r="Q168" i="23"/>
  <c r="T167" i="23"/>
  <c r="X167" i="23" s="1"/>
  <c r="Z167" i="23" s="1"/>
  <c r="S167" i="23"/>
  <c r="Q167" i="23"/>
  <c r="T166" i="23"/>
  <c r="X166" i="23" s="1"/>
  <c r="Z166" i="23" s="1"/>
  <c r="S166" i="23"/>
  <c r="Q166" i="23"/>
  <c r="T165" i="23"/>
  <c r="X165" i="23" s="1"/>
  <c r="Z165" i="23" s="1"/>
  <c r="S165" i="23"/>
  <c r="Q165" i="23"/>
  <c r="T164" i="23"/>
  <c r="X164" i="23" s="1"/>
  <c r="Z164" i="23" s="1"/>
  <c r="S164" i="23"/>
  <c r="Q164" i="23"/>
  <c r="T163" i="23"/>
  <c r="X163" i="23" s="1"/>
  <c r="Z163" i="23" s="1"/>
  <c r="S163" i="23"/>
  <c r="Q163" i="23"/>
  <c r="T162" i="23"/>
  <c r="X162" i="23" s="1"/>
  <c r="Z162" i="23" s="1"/>
  <c r="S162" i="23"/>
  <c r="Q162" i="23"/>
  <c r="T161" i="23"/>
  <c r="X161" i="23" s="1"/>
  <c r="Z161" i="23" s="1"/>
  <c r="S161" i="23"/>
  <c r="Q161" i="23"/>
  <c r="T160" i="23"/>
  <c r="X160" i="23" s="1"/>
  <c r="Z160" i="23" s="1"/>
  <c r="S160" i="23"/>
  <c r="Q160" i="23"/>
  <c r="T159" i="23"/>
  <c r="X159" i="23" s="1"/>
  <c r="Z159" i="23" s="1"/>
  <c r="S159" i="23"/>
  <c r="Q159" i="23"/>
  <c r="T158" i="23"/>
  <c r="X158" i="23" s="1"/>
  <c r="Z158" i="23" s="1"/>
  <c r="S158" i="23"/>
  <c r="Q158" i="23"/>
  <c r="T157" i="23"/>
  <c r="X157" i="23" s="1"/>
  <c r="Z157" i="23" s="1"/>
  <c r="S157" i="23"/>
  <c r="Q157" i="23"/>
  <c r="T156" i="23"/>
  <c r="X156" i="23" s="1"/>
  <c r="Z156" i="23" s="1"/>
  <c r="S156" i="23"/>
  <c r="Q156" i="23"/>
  <c r="T155" i="23"/>
  <c r="X155" i="23" s="1"/>
  <c r="Z155" i="23" s="1"/>
  <c r="S155" i="23"/>
  <c r="Q155" i="23"/>
  <c r="T154" i="23"/>
  <c r="X154" i="23" s="1"/>
  <c r="Z154" i="23" s="1"/>
  <c r="S154" i="23"/>
  <c r="Q154" i="23"/>
  <c r="T153" i="23"/>
  <c r="X153" i="23" s="1"/>
  <c r="Z153" i="23" s="1"/>
  <c r="S153" i="23"/>
  <c r="Q153" i="23"/>
  <c r="T152" i="23"/>
  <c r="X152" i="23" s="1"/>
  <c r="Z152" i="23" s="1"/>
  <c r="S152" i="23"/>
  <c r="Q152" i="23"/>
  <c r="T151" i="23"/>
  <c r="X151" i="23" s="1"/>
  <c r="Z151" i="23" s="1"/>
  <c r="S151" i="23"/>
  <c r="Q151" i="23"/>
  <c r="T150" i="23"/>
  <c r="X150" i="23" s="1"/>
  <c r="Z150" i="23" s="1"/>
  <c r="S150" i="23"/>
  <c r="Q150" i="23"/>
  <c r="T149" i="23"/>
  <c r="X149" i="23" s="1"/>
  <c r="Z149" i="23" s="1"/>
  <c r="S149" i="23"/>
  <c r="Q149" i="23"/>
  <c r="T148" i="23"/>
  <c r="X148" i="23" s="1"/>
  <c r="Z148" i="23" s="1"/>
  <c r="S148" i="23"/>
  <c r="Q148" i="23"/>
  <c r="T147" i="23"/>
  <c r="X147" i="23" s="1"/>
  <c r="Z147" i="23" s="1"/>
  <c r="S147" i="23"/>
  <c r="Q147" i="23"/>
  <c r="T146" i="23"/>
  <c r="X146" i="23" s="1"/>
  <c r="Z146" i="23" s="1"/>
  <c r="S146" i="23"/>
  <c r="Q146" i="23"/>
  <c r="T145" i="23"/>
  <c r="X145" i="23" s="1"/>
  <c r="Z145" i="23" s="1"/>
  <c r="S145" i="23"/>
  <c r="Q145" i="23"/>
  <c r="T144" i="23"/>
  <c r="X144" i="23" s="1"/>
  <c r="Z144" i="23" s="1"/>
  <c r="S144" i="23"/>
  <c r="Q144" i="23"/>
  <c r="T143" i="23"/>
  <c r="X143" i="23" s="1"/>
  <c r="Z143" i="23" s="1"/>
  <c r="S143" i="23"/>
  <c r="Q143" i="23"/>
  <c r="T142" i="23"/>
  <c r="X142" i="23" s="1"/>
  <c r="Z142" i="23" s="1"/>
  <c r="S142" i="23"/>
  <c r="Q142" i="23"/>
  <c r="T141" i="23"/>
  <c r="X141" i="23" s="1"/>
  <c r="Z141" i="23" s="1"/>
  <c r="S141" i="23"/>
  <c r="Q141" i="23"/>
  <c r="T140" i="23"/>
  <c r="X140" i="23" s="1"/>
  <c r="Z140" i="23" s="1"/>
  <c r="S140" i="23"/>
  <c r="Q140" i="23"/>
  <c r="T139" i="23"/>
  <c r="X139" i="23" s="1"/>
  <c r="Z139" i="23" s="1"/>
  <c r="S139" i="23"/>
  <c r="Q139" i="23"/>
  <c r="T138" i="23"/>
  <c r="X138" i="23" s="1"/>
  <c r="Z138" i="23" s="1"/>
  <c r="S138" i="23"/>
  <c r="Q138" i="23"/>
  <c r="T137" i="23"/>
  <c r="X137" i="23" s="1"/>
  <c r="Z137" i="23" s="1"/>
  <c r="S137" i="23"/>
  <c r="Q137" i="23"/>
  <c r="T136" i="23"/>
  <c r="X136" i="23" s="1"/>
  <c r="Z136" i="23" s="1"/>
  <c r="S136" i="23"/>
  <c r="Q136" i="23"/>
  <c r="T135" i="23"/>
  <c r="X135" i="23" s="1"/>
  <c r="Z135" i="23" s="1"/>
  <c r="S135" i="23"/>
  <c r="Q135" i="23"/>
  <c r="T134" i="23"/>
  <c r="X134" i="23" s="1"/>
  <c r="Z134" i="23" s="1"/>
  <c r="S134" i="23"/>
  <c r="Q134" i="23"/>
  <c r="T133" i="23"/>
  <c r="X133" i="23" s="1"/>
  <c r="Z133" i="23" s="1"/>
  <c r="S133" i="23"/>
  <c r="Q133" i="23"/>
  <c r="T132" i="23"/>
  <c r="X132" i="23" s="1"/>
  <c r="Z132" i="23" s="1"/>
  <c r="S132" i="23"/>
  <c r="Q132" i="23"/>
  <c r="T131" i="23"/>
  <c r="X131" i="23" s="1"/>
  <c r="Z131" i="23" s="1"/>
  <c r="S131" i="23"/>
  <c r="Q131" i="23"/>
  <c r="T130" i="23"/>
  <c r="X130" i="23" s="1"/>
  <c r="Z130" i="23" s="1"/>
  <c r="S130" i="23"/>
  <c r="Q130" i="23"/>
  <c r="T129" i="23"/>
  <c r="X129" i="23" s="1"/>
  <c r="Z129" i="23" s="1"/>
  <c r="S129" i="23"/>
  <c r="Q129" i="23"/>
  <c r="T128" i="23"/>
  <c r="X128" i="23" s="1"/>
  <c r="Z128" i="23" s="1"/>
  <c r="S128" i="23"/>
  <c r="Q128" i="23"/>
  <c r="T127" i="23"/>
  <c r="X127" i="23" s="1"/>
  <c r="Z127" i="23" s="1"/>
  <c r="S127" i="23"/>
  <c r="Q127" i="23"/>
  <c r="T126" i="23"/>
  <c r="X126" i="23" s="1"/>
  <c r="Z126" i="23" s="1"/>
  <c r="S126" i="23"/>
  <c r="Q126" i="23"/>
  <c r="T125" i="23"/>
  <c r="X125" i="23" s="1"/>
  <c r="Z125" i="23" s="1"/>
  <c r="S125" i="23"/>
  <c r="Q125" i="23"/>
  <c r="T124" i="23"/>
  <c r="X124" i="23" s="1"/>
  <c r="Z124" i="23" s="1"/>
  <c r="S124" i="23"/>
  <c r="Q124" i="23"/>
  <c r="T123" i="23"/>
  <c r="X123" i="23" s="1"/>
  <c r="Z123" i="23" s="1"/>
  <c r="S123" i="23"/>
  <c r="Q123" i="23"/>
  <c r="T122" i="23"/>
  <c r="X122" i="23" s="1"/>
  <c r="Z122" i="23" s="1"/>
  <c r="S122" i="23"/>
  <c r="Q122" i="23"/>
  <c r="T121" i="23"/>
  <c r="X121" i="23" s="1"/>
  <c r="Z121" i="23" s="1"/>
  <c r="S121" i="23"/>
  <c r="Q121" i="23"/>
  <c r="T120" i="23"/>
  <c r="X120" i="23" s="1"/>
  <c r="Z120" i="23" s="1"/>
  <c r="S120" i="23"/>
  <c r="Q120" i="23"/>
  <c r="T119" i="23"/>
  <c r="X119" i="23" s="1"/>
  <c r="Z119" i="23" s="1"/>
  <c r="S119" i="23"/>
  <c r="Q119" i="23"/>
  <c r="T118" i="23"/>
  <c r="X118" i="23" s="1"/>
  <c r="Z118" i="23" s="1"/>
  <c r="S118" i="23"/>
  <c r="Q118" i="23"/>
  <c r="T117" i="23"/>
  <c r="X117" i="23" s="1"/>
  <c r="Z117" i="23" s="1"/>
  <c r="S117" i="23"/>
  <c r="Q117" i="23"/>
  <c r="T116" i="23"/>
  <c r="X116" i="23" s="1"/>
  <c r="Z116" i="23" s="1"/>
  <c r="S116" i="23"/>
  <c r="Q116" i="23"/>
  <c r="T115" i="23"/>
  <c r="X115" i="23" s="1"/>
  <c r="Z115" i="23" s="1"/>
  <c r="S115" i="23"/>
  <c r="Q115" i="23"/>
  <c r="T114" i="23"/>
  <c r="X114" i="23" s="1"/>
  <c r="Z114" i="23" s="1"/>
  <c r="S114" i="23"/>
  <c r="Q114" i="23"/>
  <c r="T113" i="23"/>
  <c r="X113" i="23" s="1"/>
  <c r="Z113" i="23" s="1"/>
  <c r="S113" i="23"/>
  <c r="Q113" i="23"/>
  <c r="T112" i="23"/>
  <c r="X112" i="23" s="1"/>
  <c r="Z112" i="23" s="1"/>
  <c r="S112" i="23"/>
  <c r="Q112" i="23"/>
  <c r="T111" i="23"/>
  <c r="X111" i="23" s="1"/>
  <c r="Z111" i="23" s="1"/>
  <c r="S111" i="23"/>
  <c r="Q111" i="23"/>
  <c r="T110" i="23"/>
  <c r="X110" i="23" s="1"/>
  <c r="Z110" i="23" s="1"/>
  <c r="S110" i="23"/>
  <c r="Q110" i="23"/>
  <c r="T109" i="23"/>
  <c r="X109" i="23" s="1"/>
  <c r="Z109" i="23" s="1"/>
  <c r="S109" i="23"/>
  <c r="Q109" i="23"/>
  <c r="T108" i="23"/>
  <c r="X108" i="23" s="1"/>
  <c r="Z108" i="23" s="1"/>
  <c r="S108" i="23"/>
  <c r="Q108" i="23"/>
  <c r="T107" i="23"/>
  <c r="X107" i="23" s="1"/>
  <c r="Z107" i="23" s="1"/>
  <c r="S107" i="23"/>
  <c r="Q107" i="23"/>
  <c r="T106" i="23"/>
  <c r="X106" i="23" s="1"/>
  <c r="Z106" i="23" s="1"/>
  <c r="S106" i="23"/>
  <c r="Q106" i="23"/>
  <c r="T105" i="23"/>
  <c r="X105" i="23" s="1"/>
  <c r="Z105" i="23" s="1"/>
  <c r="S105" i="23"/>
  <c r="Q105" i="23"/>
  <c r="T104" i="23"/>
  <c r="X104" i="23" s="1"/>
  <c r="Z104" i="23" s="1"/>
  <c r="S104" i="23"/>
  <c r="Q104" i="23"/>
  <c r="T103" i="23"/>
  <c r="X103" i="23" s="1"/>
  <c r="Z103" i="23" s="1"/>
  <c r="S103" i="23"/>
  <c r="Q103" i="23"/>
  <c r="T102" i="23"/>
  <c r="X102" i="23" s="1"/>
  <c r="Z102" i="23" s="1"/>
  <c r="S102" i="23"/>
  <c r="Q102" i="23"/>
  <c r="T101" i="23"/>
  <c r="X101" i="23" s="1"/>
  <c r="Z101" i="23" s="1"/>
  <c r="S101" i="23"/>
  <c r="Q101" i="23"/>
  <c r="T100" i="23"/>
  <c r="X100" i="23" s="1"/>
  <c r="Z100" i="23" s="1"/>
  <c r="S100" i="23"/>
  <c r="Q100" i="23"/>
  <c r="T99" i="23"/>
  <c r="X99" i="23" s="1"/>
  <c r="Z99" i="23" s="1"/>
  <c r="S99" i="23"/>
  <c r="Q99" i="23"/>
  <c r="T98" i="23"/>
  <c r="X98" i="23" s="1"/>
  <c r="Z98" i="23" s="1"/>
  <c r="S98" i="23"/>
  <c r="Q98" i="23"/>
  <c r="T97" i="23"/>
  <c r="X97" i="23" s="1"/>
  <c r="Z97" i="23" s="1"/>
  <c r="S97" i="23"/>
  <c r="Q97" i="23"/>
  <c r="T96" i="23"/>
  <c r="X96" i="23" s="1"/>
  <c r="Z96" i="23" s="1"/>
  <c r="S96" i="23"/>
  <c r="Q96" i="23"/>
  <c r="T95" i="23"/>
  <c r="X95" i="23" s="1"/>
  <c r="Z95" i="23" s="1"/>
  <c r="S95" i="23"/>
  <c r="Q95" i="23"/>
  <c r="T94" i="23"/>
  <c r="X94" i="23" s="1"/>
  <c r="Z94" i="23" s="1"/>
  <c r="S94" i="23"/>
  <c r="Q94" i="23"/>
  <c r="T93" i="23"/>
  <c r="X93" i="23" s="1"/>
  <c r="Z93" i="23" s="1"/>
  <c r="S93" i="23"/>
  <c r="Q93" i="23"/>
  <c r="T92" i="23"/>
  <c r="X92" i="23" s="1"/>
  <c r="Z92" i="23" s="1"/>
  <c r="S92" i="23"/>
  <c r="Q92" i="23"/>
  <c r="T91" i="23"/>
  <c r="X91" i="23" s="1"/>
  <c r="Z91" i="23" s="1"/>
  <c r="S91" i="23"/>
  <c r="Q91" i="23"/>
  <c r="T90" i="23"/>
  <c r="X90" i="23" s="1"/>
  <c r="Z90" i="23" s="1"/>
  <c r="S90" i="23"/>
  <c r="Q90" i="23"/>
  <c r="T89" i="23"/>
  <c r="X89" i="23" s="1"/>
  <c r="Z89" i="23" s="1"/>
  <c r="S89" i="23"/>
  <c r="Q89" i="23"/>
  <c r="T88" i="23"/>
  <c r="X88" i="23" s="1"/>
  <c r="Z88" i="23" s="1"/>
  <c r="S88" i="23"/>
  <c r="Q88" i="23"/>
  <c r="T87" i="23"/>
  <c r="X87" i="23" s="1"/>
  <c r="Z87" i="23" s="1"/>
  <c r="S87" i="23"/>
  <c r="Q87" i="23"/>
  <c r="T86" i="23"/>
  <c r="X86" i="23" s="1"/>
  <c r="Z86" i="23" s="1"/>
  <c r="S86" i="23"/>
  <c r="Q86" i="23"/>
  <c r="T85" i="23"/>
  <c r="X85" i="23" s="1"/>
  <c r="Z85" i="23" s="1"/>
  <c r="S85" i="23"/>
  <c r="Q85" i="23"/>
  <c r="T84" i="23"/>
  <c r="X84" i="23" s="1"/>
  <c r="Z84" i="23" s="1"/>
  <c r="S84" i="23"/>
  <c r="Q84" i="23"/>
  <c r="T83" i="23"/>
  <c r="X83" i="23" s="1"/>
  <c r="Z83" i="23" s="1"/>
  <c r="S83" i="23"/>
  <c r="Q83" i="23"/>
  <c r="T82" i="23"/>
  <c r="X82" i="23" s="1"/>
  <c r="Z82" i="23" s="1"/>
  <c r="S82" i="23"/>
  <c r="Q82" i="23"/>
  <c r="T81" i="23"/>
  <c r="X81" i="23" s="1"/>
  <c r="Z81" i="23" s="1"/>
  <c r="S81" i="23"/>
  <c r="Q81" i="23"/>
  <c r="T80" i="23"/>
  <c r="X80" i="23" s="1"/>
  <c r="Z80" i="23" s="1"/>
  <c r="S80" i="23"/>
  <c r="Q80" i="23"/>
  <c r="T79" i="23"/>
  <c r="X79" i="23" s="1"/>
  <c r="Z79" i="23" s="1"/>
  <c r="S79" i="23"/>
  <c r="Q79" i="23"/>
  <c r="T78" i="23"/>
  <c r="X78" i="23" s="1"/>
  <c r="Z78" i="23" s="1"/>
  <c r="S78" i="23"/>
  <c r="Q78" i="23"/>
  <c r="T77" i="23"/>
  <c r="X77" i="23" s="1"/>
  <c r="Z77" i="23" s="1"/>
  <c r="S77" i="23"/>
  <c r="Q77" i="23"/>
  <c r="T76" i="23"/>
  <c r="X76" i="23" s="1"/>
  <c r="Z76" i="23" s="1"/>
  <c r="S76" i="23"/>
  <c r="Q76" i="23"/>
  <c r="T75" i="23"/>
  <c r="X75" i="23" s="1"/>
  <c r="Z75" i="23" s="1"/>
  <c r="S75" i="23"/>
  <c r="Q75" i="23"/>
  <c r="T74" i="23"/>
  <c r="X74" i="23" s="1"/>
  <c r="Z74" i="23" s="1"/>
  <c r="S74" i="23"/>
  <c r="Q74" i="23"/>
  <c r="T73" i="23"/>
  <c r="X73" i="23" s="1"/>
  <c r="Z73" i="23" s="1"/>
  <c r="S73" i="23"/>
  <c r="Q73" i="23"/>
  <c r="T72" i="23"/>
  <c r="X72" i="23" s="1"/>
  <c r="Z72" i="23" s="1"/>
  <c r="S72" i="23"/>
  <c r="Q72" i="23"/>
  <c r="T71" i="23"/>
  <c r="X71" i="23" s="1"/>
  <c r="Z71" i="23" s="1"/>
  <c r="S71" i="23"/>
  <c r="Q71" i="23"/>
  <c r="T70" i="23"/>
  <c r="X70" i="23" s="1"/>
  <c r="Z70" i="23" s="1"/>
  <c r="S70" i="23"/>
  <c r="Q70" i="23"/>
  <c r="T69" i="23"/>
  <c r="X69" i="23" s="1"/>
  <c r="Z69" i="23" s="1"/>
  <c r="S69" i="23"/>
  <c r="Q69" i="23"/>
  <c r="T68" i="23"/>
  <c r="X68" i="23" s="1"/>
  <c r="Z68" i="23" s="1"/>
  <c r="S68" i="23"/>
  <c r="Q68" i="23"/>
  <c r="T67" i="23"/>
  <c r="X67" i="23" s="1"/>
  <c r="Z67" i="23" s="1"/>
  <c r="S67" i="23"/>
  <c r="Q67" i="23"/>
  <c r="T66" i="23"/>
  <c r="X66" i="23" s="1"/>
  <c r="Z66" i="23" s="1"/>
  <c r="S66" i="23"/>
  <c r="Q66" i="23"/>
  <c r="T65" i="23"/>
  <c r="X65" i="23" s="1"/>
  <c r="Z65" i="23" s="1"/>
  <c r="S65" i="23"/>
  <c r="Q65" i="23"/>
  <c r="T64" i="23"/>
  <c r="X64" i="23" s="1"/>
  <c r="Z64" i="23" s="1"/>
  <c r="S64" i="23"/>
  <c r="Q64" i="23"/>
  <c r="T63" i="23"/>
  <c r="X63" i="23" s="1"/>
  <c r="Z63" i="23" s="1"/>
  <c r="S63" i="23"/>
  <c r="Q63" i="23"/>
  <c r="T62" i="23"/>
  <c r="X62" i="23" s="1"/>
  <c r="Z62" i="23" s="1"/>
  <c r="S62" i="23"/>
  <c r="Q62" i="23"/>
  <c r="T61" i="23"/>
  <c r="X61" i="23" s="1"/>
  <c r="Z61" i="23" s="1"/>
  <c r="S61" i="23"/>
  <c r="Q61" i="23"/>
  <c r="T60" i="23"/>
  <c r="X60" i="23" s="1"/>
  <c r="Z60" i="23" s="1"/>
  <c r="S60" i="23"/>
  <c r="Q60" i="23"/>
  <c r="T59" i="23"/>
  <c r="X59" i="23" s="1"/>
  <c r="Z59" i="23" s="1"/>
  <c r="S59" i="23"/>
  <c r="Q59" i="23"/>
  <c r="T58" i="23"/>
  <c r="X58" i="23" s="1"/>
  <c r="Z58" i="23" s="1"/>
  <c r="S58" i="23"/>
  <c r="Q58" i="23"/>
  <c r="T57" i="23"/>
  <c r="X57" i="23" s="1"/>
  <c r="Z57" i="23" s="1"/>
  <c r="S57" i="23"/>
  <c r="Q57" i="23"/>
  <c r="T56" i="23"/>
  <c r="X56" i="23" s="1"/>
  <c r="Z56" i="23" s="1"/>
  <c r="S56" i="23"/>
  <c r="Q56" i="23"/>
  <c r="T55" i="23"/>
  <c r="X55" i="23" s="1"/>
  <c r="Z55" i="23" s="1"/>
  <c r="S55" i="23"/>
  <c r="Q55" i="23"/>
  <c r="T54" i="23"/>
  <c r="X54" i="23" s="1"/>
  <c r="Z54" i="23" s="1"/>
  <c r="S54" i="23"/>
  <c r="Q54" i="23"/>
  <c r="T53" i="23"/>
  <c r="X53" i="23" s="1"/>
  <c r="Z53" i="23" s="1"/>
  <c r="S53" i="23"/>
  <c r="Q53" i="23"/>
  <c r="T52" i="23"/>
  <c r="X52" i="23" s="1"/>
  <c r="Z52" i="23" s="1"/>
  <c r="S52" i="23"/>
  <c r="Q52" i="23"/>
  <c r="T51" i="23"/>
  <c r="X51" i="23" s="1"/>
  <c r="Z51" i="23" s="1"/>
  <c r="S51" i="23"/>
  <c r="Q51" i="23"/>
  <c r="T50" i="23"/>
  <c r="X50" i="23" s="1"/>
  <c r="Z50" i="23" s="1"/>
  <c r="S50" i="23"/>
  <c r="Q50" i="23"/>
  <c r="T49" i="23"/>
  <c r="X49" i="23" s="1"/>
  <c r="Z49" i="23" s="1"/>
  <c r="S49" i="23"/>
  <c r="Q49" i="23"/>
  <c r="T48" i="23"/>
  <c r="X48" i="23" s="1"/>
  <c r="Z48" i="23" s="1"/>
  <c r="S48" i="23"/>
  <c r="Q48" i="23"/>
  <c r="T47" i="23"/>
  <c r="X47" i="23" s="1"/>
  <c r="Z47" i="23" s="1"/>
  <c r="S47" i="23"/>
  <c r="Q47" i="23"/>
  <c r="T46" i="23"/>
  <c r="X46" i="23" s="1"/>
  <c r="Z46" i="23" s="1"/>
  <c r="S46" i="23"/>
  <c r="Q46" i="23"/>
  <c r="T45" i="23"/>
  <c r="X45" i="23" s="1"/>
  <c r="Z45" i="23" s="1"/>
  <c r="S45" i="23"/>
  <c r="Q45" i="23"/>
  <c r="T44" i="23"/>
  <c r="X44" i="23" s="1"/>
  <c r="Z44" i="23" s="1"/>
  <c r="S44" i="23"/>
  <c r="Q44" i="23"/>
  <c r="T43" i="23"/>
  <c r="X43" i="23" s="1"/>
  <c r="Z43" i="23" s="1"/>
  <c r="S43" i="23"/>
  <c r="Q43" i="23"/>
  <c r="T42" i="23"/>
  <c r="X42" i="23" s="1"/>
  <c r="Z42" i="23" s="1"/>
  <c r="S42" i="23"/>
  <c r="Q42" i="23"/>
  <c r="T41" i="23"/>
  <c r="X41" i="23" s="1"/>
  <c r="Z41" i="23" s="1"/>
  <c r="S41" i="23"/>
  <c r="Q41" i="23"/>
  <c r="T40" i="23"/>
  <c r="X40" i="23" s="1"/>
  <c r="Z40" i="23" s="1"/>
  <c r="S40" i="23"/>
  <c r="Q40" i="23"/>
  <c r="T39" i="23"/>
  <c r="X39" i="23" s="1"/>
  <c r="Z39" i="23" s="1"/>
  <c r="S39" i="23"/>
  <c r="Q39" i="23"/>
  <c r="T38" i="23"/>
  <c r="X38" i="23" s="1"/>
  <c r="Z38" i="23" s="1"/>
  <c r="S38" i="23"/>
  <c r="Q38" i="23"/>
  <c r="T37" i="23"/>
  <c r="X37" i="23" s="1"/>
  <c r="Z37" i="23" s="1"/>
  <c r="S37" i="23"/>
  <c r="Q37" i="23"/>
  <c r="T36" i="23"/>
  <c r="X36" i="23" s="1"/>
  <c r="Z36" i="23" s="1"/>
  <c r="S36" i="23"/>
  <c r="Q36" i="23"/>
  <c r="T35" i="23"/>
  <c r="X35" i="23" s="1"/>
  <c r="Z35" i="23" s="1"/>
  <c r="S35" i="23"/>
  <c r="Q35" i="23"/>
  <c r="T34" i="23"/>
  <c r="X34" i="23" s="1"/>
  <c r="Z34" i="23" s="1"/>
  <c r="S34" i="23"/>
  <c r="Q34" i="23"/>
  <c r="T33" i="23"/>
  <c r="X33" i="23" s="1"/>
  <c r="Z33" i="23" s="1"/>
  <c r="S33" i="23"/>
  <c r="Q33" i="23"/>
  <c r="T32" i="23"/>
  <c r="X32" i="23" s="1"/>
  <c r="Z32" i="23" s="1"/>
  <c r="S32" i="23"/>
  <c r="Q32" i="23"/>
  <c r="T31" i="23"/>
  <c r="X31" i="23" s="1"/>
  <c r="Z31" i="23" s="1"/>
  <c r="S31" i="23"/>
  <c r="Q31" i="23"/>
  <c r="T30" i="23"/>
  <c r="X30" i="23" s="1"/>
  <c r="Z30" i="23" s="1"/>
  <c r="S30" i="23"/>
  <c r="Q30" i="23"/>
  <c r="T29" i="23"/>
  <c r="X29" i="23" s="1"/>
  <c r="Z29" i="23" s="1"/>
  <c r="S29" i="23"/>
  <c r="Q29" i="23"/>
  <c r="T28" i="23"/>
  <c r="X28" i="23" s="1"/>
  <c r="Z28" i="23" s="1"/>
  <c r="S28" i="23"/>
  <c r="Q28" i="23"/>
  <c r="T27" i="23"/>
  <c r="X27" i="23" s="1"/>
  <c r="Z27" i="23" s="1"/>
  <c r="S27" i="23"/>
  <c r="Q27" i="23"/>
  <c r="T26" i="23"/>
  <c r="X26" i="23" s="1"/>
  <c r="Z26" i="23" s="1"/>
  <c r="S26" i="23"/>
  <c r="Q26" i="23"/>
  <c r="T25" i="23"/>
  <c r="X25" i="23" s="1"/>
  <c r="Z25" i="23" s="1"/>
  <c r="S25" i="23"/>
  <c r="Q25" i="23"/>
  <c r="T24" i="23"/>
  <c r="X24" i="23" s="1"/>
  <c r="Z24" i="23" s="1"/>
  <c r="S24" i="23"/>
  <c r="Q24" i="23"/>
  <c r="T23" i="23"/>
  <c r="X23" i="23" s="1"/>
  <c r="Z23" i="23" s="1"/>
  <c r="S23" i="23"/>
  <c r="Q23" i="23"/>
  <c r="T22" i="23"/>
  <c r="X22" i="23" s="1"/>
  <c r="Z22" i="23" s="1"/>
  <c r="S22" i="23"/>
  <c r="Q22" i="23"/>
  <c r="T21" i="23"/>
  <c r="X21" i="23" s="1"/>
  <c r="Z21" i="23" s="1"/>
  <c r="S21" i="23"/>
  <c r="Q21" i="23"/>
  <c r="T20" i="23"/>
  <c r="X20" i="23" s="1"/>
  <c r="Z20" i="23" s="1"/>
  <c r="S20" i="23"/>
  <c r="Q20" i="23"/>
  <c r="T19" i="23"/>
  <c r="X19" i="23" s="1"/>
  <c r="Z19" i="23" s="1"/>
  <c r="S19" i="23"/>
  <c r="Q19" i="23"/>
  <c r="T18" i="23"/>
  <c r="X18" i="23" s="1"/>
  <c r="Z18" i="23" s="1"/>
  <c r="S18" i="23"/>
  <c r="Q18" i="23"/>
  <c r="T17" i="23"/>
  <c r="X17" i="23" s="1"/>
  <c r="Z17" i="23" s="1"/>
  <c r="S17" i="23"/>
  <c r="Q17" i="23"/>
  <c r="T16" i="23"/>
  <c r="X16" i="23" s="1"/>
  <c r="Z16" i="23" s="1"/>
  <c r="S16" i="23"/>
  <c r="Q16" i="23"/>
  <c r="T15" i="23"/>
  <c r="X15" i="23" s="1"/>
  <c r="Z15" i="23" s="1"/>
  <c r="S15" i="23"/>
  <c r="Q15" i="23"/>
  <c r="T14" i="23"/>
  <c r="X14" i="23" s="1"/>
  <c r="Z14" i="23" s="1"/>
  <c r="S14" i="23"/>
  <c r="Q14" i="23"/>
  <c r="T13" i="23"/>
  <c r="X13" i="23" s="1"/>
  <c r="Z13" i="23" s="1"/>
  <c r="S13" i="23"/>
  <c r="Q13" i="23"/>
  <c r="T12" i="23"/>
  <c r="X12" i="23" s="1"/>
  <c r="Z12" i="23" s="1"/>
  <c r="S12" i="23"/>
  <c r="Q12" i="23"/>
  <c r="T11" i="23"/>
  <c r="X11" i="23" s="1"/>
  <c r="Z11" i="23" s="1"/>
  <c r="S11" i="23"/>
  <c r="Q11" i="23"/>
  <c r="T10" i="23"/>
  <c r="X10" i="23" s="1"/>
  <c r="Z10" i="23" s="1"/>
  <c r="S10" i="23"/>
  <c r="Q10" i="23"/>
  <c r="T9" i="23"/>
  <c r="X9" i="23" s="1"/>
  <c r="Z9" i="23" s="1"/>
  <c r="S9" i="23"/>
  <c r="Q9" i="23"/>
  <c r="T8" i="23"/>
  <c r="X8" i="23" s="1"/>
  <c r="Z8" i="23" s="1"/>
  <c r="S8" i="23"/>
  <c r="Q8" i="23"/>
  <c r="T7" i="23"/>
  <c r="X7" i="23" s="1"/>
  <c r="Z7" i="23" s="1"/>
  <c r="S7" i="23"/>
  <c r="Q7" i="23"/>
  <c r="T6" i="23"/>
  <c r="X6" i="23" s="1"/>
  <c r="Z6" i="23" s="1"/>
  <c r="S6" i="23"/>
  <c r="Q6" i="23"/>
  <c r="T5" i="23"/>
  <c r="X5" i="23" s="1"/>
  <c r="Z5" i="23" s="1"/>
  <c r="S5" i="23"/>
  <c r="Q5" i="23"/>
  <c r="T4" i="23"/>
  <c r="X4" i="23" s="1"/>
  <c r="Z4" i="23" s="1"/>
  <c r="S4" i="23"/>
  <c r="Q4" i="23"/>
  <c r="T3" i="23"/>
  <c r="X3" i="23" s="1"/>
  <c r="Z3" i="23" s="1"/>
  <c r="S3" i="23"/>
  <c r="Q3" i="23"/>
  <c r="T2" i="23"/>
  <c r="X2" i="23" s="1"/>
  <c r="Z2" i="23" s="1"/>
  <c r="S2" i="23"/>
  <c r="Q2" i="23"/>
  <c r="AH3" i="23"/>
  <c r="AH4" i="23"/>
  <c r="AH5" i="23"/>
  <c r="AH6" i="23"/>
  <c r="AH7" i="23"/>
  <c r="AH8" i="23"/>
  <c r="AH9" i="23"/>
  <c r="AH10" i="23"/>
  <c r="AH11" i="23"/>
  <c r="AH12" i="23"/>
  <c r="AH13" i="23"/>
  <c r="AH14" i="23"/>
  <c r="AH15" i="23"/>
  <c r="AH16" i="23"/>
  <c r="AH17" i="23"/>
  <c r="AH18" i="23"/>
  <c r="AH19" i="23"/>
  <c r="AH20" i="23"/>
  <c r="AH21" i="23"/>
  <c r="AH22" i="23"/>
  <c r="AH23" i="23"/>
  <c r="AH24" i="23"/>
  <c r="AH25" i="23"/>
  <c r="AH26" i="23"/>
  <c r="AH27" i="23"/>
  <c r="AH28" i="23"/>
  <c r="AH29" i="23"/>
  <c r="AH30" i="23"/>
  <c r="AH31" i="23"/>
  <c r="AH32" i="23"/>
  <c r="AH33" i="23"/>
  <c r="AH34" i="23"/>
  <c r="AH35" i="23"/>
  <c r="AH36" i="23"/>
  <c r="AH37" i="23"/>
  <c r="AH38" i="23"/>
  <c r="AH39" i="23"/>
  <c r="AH40" i="23"/>
  <c r="AH41" i="23"/>
  <c r="AH42" i="23"/>
  <c r="AH43" i="23"/>
  <c r="AH44" i="23"/>
  <c r="AH45" i="23"/>
  <c r="AH46" i="23"/>
  <c r="AH47" i="23"/>
  <c r="AH48" i="23"/>
  <c r="AH49" i="23"/>
  <c r="AH50" i="23"/>
  <c r="AH51" i="23"/>
  <c r="AH52" i="23"/>
  <c r="AH53" i="23"/>
  <c r="AH54" i="23"/>
  <c r="AH55" i="23"/>
  <c r="AH56" i="23"/>
  <c r="AH57" i="23"/>
  <c r="AH58" i="23"/>
  <c r="AH59" i="23"/>
  <c r="AH60" i="23"/>
  <c r="AH61" i="23"/>
  <c r="AH62" i="23"/>
  <c r="AH63" i="23"/>
  <c r="AH64" i="23"/>
  <c r="AH65" i="23"/>
  <c r="AH66" i="23"/>
  <c r="AH67" i="23"/>
  <c r="AH68" i="23"/>
  <c r="AH69" i="23"/>
  <c r="AH70" i="23"/>
  <c r="AH71" i="23"/>
  <c r="AH72" i="23"/>
  <c r="AH73" i="23"/>
  <c r="AH74" i="23"/>
  <c r="AH75" i="23"/>
  <c r="AH76" i="23"/>
  <c r="AH77" i="23"/>
  <c r="AH78" i="23"/>
  <c r="AH79" i="23"/>
  <c r="AH80" i="23"/>
  <c r="AH81" i="23"/>
  <c r="AH82" i="23"/>
  <c r="AH83" i="23"/>
  <c r="AH84" i="23"/>
  <c r="AH85" i="23"/>
  <c r="AH86" i="23"/>
  <c r="AH87" i="23"/>
  <c r="AH88" i="23"/>
  <c r="AH89" i="23"/>
  <c r="AH90" i="23"/>
  <c r="AH91" i="23"/>
  <c r="AH92" i="23"/>
  <c r="AH93" i="23"/>
  <c r="AH94" i="23"/>
  <c r="AH95" i="23"/>
  <c r="AH96" i="23"/>
  <c r="AH97" i="23"/>
  <c r="AH98" i="23"/>
  <c r="AH99" i="23"/>
  <c r="AH100" i="23"/>
  <c r="AH101" i="23"/>
  <c r="AH102" i="23"/>
  <c r="AH103" i="23"/>
  <c r="AH104" i="23"/>
  <c r="AH105" i="23"/>
  <c r="AH106" i="23"/>
  <c r="AH107" i="23"/>
  <c r="AH108" i="23"/>
  <c r="AH109" i="23"/>
  <c r="AH110" i="23"/>
  <c r="AH111" i="23"/>
  <c r="AH112" i="23"/>
  <c r="AH113" i="23"/>
  <c r="AH114" i="23"/>
  <c r="AH115" i="23"/>
  <c r="AH116" i="23"/>
  <c r="AH117" i="23"/>
  <c r="AH118" i="23"/>
  <c r="AH119" i="23"/>
  <c r="AH120" i="23"/>
  <c r="AH121" i="23"/>
  <c r="AH122" i="23"/>
  <c r="AH123" i="23"/>
  <c r="AH124" i="23"/>
  <c r="AH125" i="23"/>
  <c r="AH126" i="23"/>
  <c r="AH127" i="23"/>
  <c r="AH128" i="23"/>
  <c r="AH129" i="23"/>
  <c r="AH130" i="23"/>
  <c r="AH131" i="23"/>
  <c r="AH132" i="23"/>
  <c r="AH133" i="23"/>
  <c r="AH134" i="23"/>
  <c r="AH135" i="23"/>
  <c r="AH136" i="23"/>
  <c r="AH137" i="23"/>
  <c r="AH138" i="23"/>
  <c r="AH139" i="23"/>
  <c r="AH140" i="23"/>
  <c r="AH141" i="23"/>
  <c r="AH142" i="23"/>
  <c r="AH143" i="23"/>
  <c r="AH144" i="23"/>
  <c r="AH145" i="23"/>
  <c r="AH146" i="23"/>
  <c r="AH147" i="23"/>
  <c r="AH148" i="23"/>
  <c r="AH149" i="23"/>
  <c r="AH150" i="23"/>
  <c r="AH151" i="23"/>
  <c r="AH152" i="23"/>
  <c r="AH153" i="23"/>
  <c r="AH154" i="23"/>
  <c r="AH155" i="23"/>
  <c r="AH156" i="23"/>
  <c r="AH157" i="23"/>
  <c r="AH158" i="23"/>
  <c r="AH159" i="23"/>
  <c r="AH160" i="23"/>
  <c r="AH161" i="23"/>
  <c r="AH162" i="23"/>
  <c r="AH163" i="23"/>
  <c r="AH164" i="23"/>
  <c r="AH165" i="23"/>
  <c r="AH166" i="23"/>
  <c r="AH167" i="23"/>
  <c r="AH168" i="23"/>
  <c r="AH169" i="23"/>
  <c r="AH170" i="23"/>
  <c r="AH171" i="23"/>
  <c r="AH172" i="23"/>
  <c r="AH173" i="23"/>
  <c r="AH174" i="23"/>
  <c r="AH175" i="23"/>
  <c r="AH176" i="23"/>
  <c r="AH177" i="23"/>
  <c r="AH178" i="23"/>
  <c r="AH179" i="23"/>
  <c r="AH180" i="23"/>
  <c r="AH181" i="23"/>
  <c r="AH182" i="23"/>
  <c r="AH183" i="23"/>
  <c r="AH184" i="23"/>
  <c r="AH185" i="23"/>
  <c r="AH186" i="23"/>
  <c r="AH187" i="23"/>
  <c r="AH188" i="23"/>
  <c r="AH189" i="23"/>
  <c r="AH190" i="23"/>
  <c r="AH191" i="23"/>
  <c r="AH192" i="23"/>
  <c r="AH193" i="23"/>
  <c r="AH194" i="23"/>
  <c r="AH195" i="23"/>
  <c r="AH196" i="23"/>
  <c r="AH197" i="23"/>
  <c r="AH198" i="23"/>
  <c r="AH199" i="23"/>
  <c r="AH200" i="23"/>
  <c r="AL267" i="26"/>
  <c r="AN267" i="26" s="1"/>
  <c r="AI267" i="26"/>
  <c r="AH267" i="26"/>
  <c r="AK267" i="26" s="1"/>
  <c r="AL266" i="26"/>
  <c r="AI266" i="26"/>
  <c r="AH266" i="26"/>
  <c r="AK266" i="26" s="1"/>
  <c r="AL265" i="26"/>
  <c r="AM265" i="26" s="1"/>
  <c r="AP265" i="26" s="1"/>
  <c r="AI265" i="26"/>
  <c r="AH265" i="26"/>
  <c r="AK265" i="26" s="1"/>
  <c r="AL264" i="26"/>
  <c r="AN264" i="26" s="1"/>
  <c r="AI264" i="26"/>
  <c r="AH264" i="26"/>
  <c r="AK264" i="26" s="1"/>
  <c r="AL263" i="26"/>
  <c r="AN263" i="26" s="1"/>
  <c r="AI263" i="26"/>
  <c r="AH263" i="26"/>
  <c r="AK263" i="26" s="1"/>
  <c r="AL262" i="26"/>
  <c r="AN262" i="26" s="1"/>
  <c r="AI262" i="26"/>
  <c r="AH262" i="26"/>
  <c r="AK262" i="26" s="1"/>
  <c r="AL261" i="26"/>
  <c r="AN261" i="26" s="1"/>
  <c r="AI261" i="26"/>
  <c r="AH261" i="26"/>
  <c r="AK261" i="26" s="1"/>
  <c r="AL260" i="26"/>
  <c r="AI260" i="26"/>
  <c r="AH260" i="26"/>
  <c r="AK260" i="26" s="1"/>
  <c r="AL259" i="26"/>
  <c r="AN259" i="26" s="1"/>
  <c r="AI259" i="26"/>
  <c r="AH259" i="26"/>
  <c r="AK259" i="26" s="1"/>
  <c r="AL258" i="26"/>
  <c r="AN258" i="26" s="1"/>
  <c r="AI258" i="26"/>
  <c r="AH258" i="26"/>
  <c r="AK258" i="26" s="1"/>
  <c r="AL257" i="26"/>
  <c r="AN257" i="26" s="1"/>
  <c r="AI257" i="26"/>
  <c r="AH257" i="26"/>
  <c r="AK257" i="26" s="1"/>
  <c r="AL256" i="26"/>
  <c r="AN256" i="26" s="1"/>
  <c r="AI256" i="26"/>
  <c r="AH256" i="26"/>
  <c r="AK256" i="26" s="1"/>
  <c r="AL255" i="26"/>
  <c r="AN255" i="26" s="1"/>
  <c r="AI255" i="26"/>
  <c r="AH255" i="26"/>
  <c r="AK255" i="26" s="1"/>
  <c r="AL254" i="26"/>
  <c r="AN254" i="26" s="1"/>
  <c r="AI254" i="26"/>
  <c r="AH254" i="26"/>
  <c r="AK254" i="26" s="1"/>
  <c r="AL253" i="26"/>
  <c r="AN253" i="26" s="1"/>
  <c r="AI253" i="26"/>
  <c r="AH253" i="26"/>
  <c r="AK253" i="26" s="1"/>
  <c r="AL252" i="26"/>
  <c r="AH252" i="26"/>
  <c r="AK252" i="26" s="1"/>
  <c r="AL251" i="26"/>
  <c r="AN251" i="26" s="1"/>
  <c r="AH251" i="26"/>
  <c r="AK251" i="26" s="1"/>
  <c r="AL250" i="26"/>
  <c r="AN250" i="26" s="1"/>
  <c r="AI250" i="26"/>
  <c r="AH250" i="26"/>
  <c r="AK250" i="26" s="1"/>
  <c r="AL249" i="26"/>
  <c r="AN249" i="26" s="1"/>
  <c r="AI249" i="26"/>
  <c r="AH249" i="26"/>
  <c r="AK249" i="26" s="1"/>
  <c r="AL248" i="26"/>
  <c r="AI248" i="26"/>
  <c r="AH248" i="26"/>
  <c r="AK248" i="26" s="1"/>
  <c r="AL247" i="26"/>
  <c r="AN247" i="26" s="1"/>
  <c r="AI247" i="26"/>
  <c r="AH247" i="26"/>
  <c r="AK247" i="26" s="1"/>
  <c r="AL246" i="26"/>
  <c r="AN246" i="26" s="1"/>
  <c r="AI246" i="26"/>
  <c r="AH246" i="26"/>
  <c r="AK246" i="26" s="1"/>
  <c r="AL245" i="26"/>
  <c r="AN245" i="26" s="1"/>
  <c r="AI245" i="26"/>
  <c r="AH245" i="26"/>
  <c r="AK245" i="26" s="1"/>
  <c r="AL244" i="26"/>
  <c r="AI244" i="26"/>
  <c r="AH244" i="26"/>
  <c r="AK244" i="26" s="1"/>
  <c r="AL243" i="26"/>
  <c r="AN243" i="26" s="1"/>
  <c r="AI243" i="26"/>
  <c r="AH243" i="26"/>
  <c r="AK243" i="26" s="1"/>
  <c r="AL242" i="26"/>
  <c r="AN242" i="26" s="1"/>
  <c r="AH242" i="26"/>
  <c r="AK242" i="26" s="1"/>
  <c r="AL241" i="26"/>
  <c r="AN241" i="26" s="1"/>
  <c r="AH241" i="26"/>
  <c r="AK241" i="26" s="1"/>
  <c r="AL240" i="26"/>
  <c r="AN240" i="26" s="1"/>
  <c r="AH240" i="26"/>
  <c r="AK240" i="26" s="1"/>
  <c r="AL239" i="26"/>
  <c r="AN239" i="26" s="1"/>
  <c r="AI239" i="26"/>
  <c r="AH239" i="26"/>
  <c r="AK239" i="26" s="1"/>
  <c r="AL238" i="26"/>
  <c r="AN238" i="26" s="1"/>
  <c r="AI238" i="26"/>
  <c r="AH238" i="26"/>
  <c r="AK238" i="26" s="1"/>
  <c r="AL237" i="26"/>
  <c r="AN237" i="26" s="1"/>
  <c r="AI237" i="26"/>
  <c r="AH237" i="26"/>
  <c r="AK237" i="26" s="1"/>
  <c r="AL236" i="26"/>
  <c r="AI236" i="26"/>
  <c r="AH236" i="26"/>
  <c r="AK236" i="26" s="1"/>
  <c r="AL235" i="26"/>
  <c r="AN235" i="26" s="1"/>
  <c r="AI235" i="26"/>
  <c r="AH235" i="26"/>
  <c r="AK235" i="26" s="1"/>
  <c r="AL234" i="26"/>
  <c r="AN234" i="26" s="1"/>
  <c r="AI234" i="26"/>
  <c r="AH234" i="26"/>
  <c r="AK234" i="26" s="1"/>
  <c r="AL233" i="26"/>
  <c r="AN233" i="26" s="1"/>
  <c r="AI233" i="26"/>
  <c r="AH233" i="26"/>
  <c r="AK233" i="26" s="1"/>
  <c r="AL232" i="26"/>
  <c r="AI232" i="26"/>
  <c r="AH232" i="26"/>
  <c r="AK232" i="26" s="1"/>
  <c r="AL231" i="26"/>
  <c r="AN231" i="26" s="1"/>
  <c r="AI231" i="26"/>
  <c r="AH231" i="26"/>
  <c r="AK231" i="26" s="1"/>
  <c r="AL230" i="26"/>
  <c r="AN230" i="26" s="1"/>
  <c r="AI230" i="26"/>
  <c r="AH230" i="26"/>
  <c r="AK230" i="26" s="1"/>
  <c r="AL229" i="26"/>
  <c r="AN229" i="26" s="1"/>
  <c r="AI229" i="26"/>
  <c r="AH229" i="26"/>
  <c r="AK229" i="26" s="1"/>
  <c r="AL228" i="26"/>
  <c r="AI228" i="26"/>
  <c r="AH228" i="26"/>
  <c r="AK228" i="26" s="1"/>
  <c r="AL227" i="26"/>
  <c r="AN227" i="26" s="1"/>
  <c r="AI227" i="26"/>
  <c r="AH227" i="26"/>
  <c r="AK227" i="26" s="1"/>
  <c r="AL226" i="26"/>
  <c r="AN226" i="26" s="1"/>
  <c r="AI226" i="26"/>
  <c r="AH226" i="26"/>
  <c r="AK226" i="26" s="1"/>
  <c r="AL225" i="26"/>
  <c r="AN225" i="26" s="1"/>
  <c r="AI225" i="26"/>
  <c r="AH225" i="26"/>
  <c r="AK225" i="26" s="1"/>
  <c r="AL224" i="26"/>
  <c r="AI224" i="26"/>
  <c r="AH224" i="26"/>
  <c r="AK224" i="26" s="1"/>
  <c r="AL223" i="26"/>
  <c r="AN223" i="26" s="1"/>
  <c r="AI223" i="26"/>
  <c r="AH223" i="26"/>
  <c r="AK223" i="26" s="1"/>
  <c r="AL222" i="26"/>
  <c r="AN222" i="26" s="1"/>
  <c r="AI222" i="26"/>
  <c r="AH222" i="26"/>
  <c r="AK222" i="26" s="1"/>
  <c r="AL221" i="26"/>
  <c r="AN221" i="26" s="1"/>
  <c r="AI221" i="26"/>
  <c r="AH221" i="26"/>
  <c r="AK221" i="26" s="1"/>
  <c r="AL220" i="26"/>
  <c r="AN220" i="26" s="1"/>
  <c r="AI220" i="26"/>
  <c r="AH220" i="26"/>
  <c r="AK220" i="26" s="1"/>
  <c r="AL219" i="26"/>
  <c r="AN219" i="26" s="1"/>
  <c r="AI219" i="26"/>
  <c r="AH219" i="26"/>
  <c r="AK219" i="26" s="1"/>
  <c r="AL218" i="26"/>
  <c r="AN218" i="26" s="1"/>
  <c r="AI218" i="26"/>
  <c r="AH218" i="26"/>
  <c r="AK218" i="26" s="1"/>
  <c r="AL217" i="26"/>
  <c r="AN217" i="26" s="1"/>
  <c r="AI217" i="26"/>
  <c r="AH217" i="26"/>
  <c r="AK217" i="26" s="1"/>
  <c r="AL216" i="26"/>
  <c r="AN216" i="26" s="1"/>
  <c r="AI216" i="26"/>
  <c r="AH216" i="26"/>
  <c r="AK216" i="26" s="1"/>
  <c r="AL215" i="26"/>
  <c r="AN215" i="26" s="1"/>
  <c r="AI215" i="26"/>
  <c r="AH215" i="26"/>
  <c r="AK215" i="26" s="1"/>
  <c r="AL214" i="26"/>
  <c r="AN214" i="26" s="1"/>
  <c r="AI214" i="26"/>
  <c r="AH214" i="26"/>
  <c r="AK214" i="26" s="1"/>
  <c r="AL213" i="26"/>
  <c r="AN213" i="26" s="1"/>
  <c r="AI213" i="26"/>
  <c r="AH213" i="26"/>
  <c r="AK213" i="26" s="1"/>
  <c r="AL212" i="26"/>
  <c r="AN212" i="26" s="1"/>
  <c r="AI212" i="26"/>
  <c r="AH212" i="26"/>
  <c r="AK212" i="26" s="1"/>
  <c r="AL211" i="26"/>
  <c r="AN211" i="26" s="1"/>
  <c r="AI211" i="26"/>
  <c r="AH211" i="26"/>
  <c r="AK211" i="26" s="1"/>
  <c r="AL210" i="26"/>
  <c r="AN210" i="26" s="1"/>
  <c r="AI210" i="26"/>
  <c r="AH210" i="26"/>
  <c r="AK210" i="26" s="1"/>
  <c r="AL209" i="26"/>
  <c r="AN209" i="26" s="1"/>
  <c r="AI209" i="26"/>
  <c r="AH209" i="26"/>
  <c r="AK209" i="26" s="1"/>
  <c r="AL208" i="26"/>
  <c r="AN208" i="26" s="1"/>
  <c r="AI208" i="26"/>
  <c r="AH208" i="26"/>
  <c r="AK208" i="26" s="1"/>
  <c r="AL207" i="26"/>
  <c r="AN207" i="26" s="1"/>
  <c r="AI207" i="26"/>
  <c r="AH207" i="26"/>
  <c r="AK207" i="26" s="1"/>
  <c r="AB207" i="26"/>
  <c r="AL206" i="26"/>
  <c r="AN206" i="26" s="1"/>
  <c r="AI206" i="26"/>
  <c r="AH206" i="26"/>
  <c r="AK206" i="26" s="1"/>
  <c r="AP205" i="26"/>
  <c r="AN205" i="26"/>
  <c r="AI205" i="26"/>
  <c r="AH205" i="26"/>
  <c r="AL204" i="26"/>
  <c r="AN204" i="26" s="1"/>
  <c r="AI204" i="26"/>
  <c r="AH204" i="26"/>
  <c r="AL203" i="26"/>
  <c r="AN203" i="26" s="1"/>
  <c r="AI203" i="26"/>
  <c r="AH203" i="26"/>
  <c r="W200" i="26"/>
  <c r="V200" i="26"/>
  <c r="AG200" i="26" s="1"/>
  <c r="K200" i="26"/>
  <c r="V199" i="26"/>
  <c r="W199" i="26" s="1"/>
  <c r="V198" i="26"/>
  <c r="W198" i="26" s="1"/>
  <c r="W197" i="26"/>
  <c r="V197" i="26"/>
  <c r="X197" i="26"/>
  <c r="Z197" i="26" s="1"/>
  <c r="W196" i="26"/>
  <c r="V196" i="26"/>
  <c r="W195" i="26"/>
  <c r="V195" i="26"/>
  <c r="W194" i="26"/>
  <c r="V194" i="26"/>
  <c r="W193" i="26"/>
  <c r="V193" i="26"/>
  <c r="W192" i="26"/>
  <c r="V192" i="26"/>
  <c r="W191" i="26"/>
  <c r="V191" i="26"/>
  <c r="W190" i="26"/>
  <c r="V190" i="26"/>
  <c r="W189" i="26"/>
  <c r="V189" i="26"/>
  <c r="W188" i="26"/>
  <c r="V188" i="26"/>
  <c r="W187" i="26"/>
  <c r="V187" i="26"/>
  <c r="W186" i="26"/>
  <c r="V186" i="26"/>
  <c r="W185" i="26"/>
  <c r="V185" i="26"/>
  <c r="W184" i="26"/>
  <c r="V184" i="26"/>
  <c r="W183" i="26"/>
  <c r="V183" i="26"/>
  <c r="W182" i="26"/>
  <c r="V182" i="26"/>
  <c r="W181" i="26"/>
  <c r="V181" i="26"/>
  <c r="W180" i="26"/>
  <c r="V180" i="26"/>
  <c r="W179" i="26"/>
  <c r="V179" i="26"/>
  <c r="W178" i="26"/>
  <c r="V178" i="26"/>
  <c r="W177" i="26"/>
  <c r="V177" i="26"/>
  <c r="W176" i="26"/>
  <c r="V176" i="26"/>
  <c r="W175" i="26"/>
  <c r="V175" i="26"/>
  <c r="W174" i="26"/>
  <c r="V174" i="26"/>
  <c r="X173" i="26"/>
  <c r="Z173" i="26" s="1"/>
  <c r="W173" i="26"/>
  <c r="V173" i="26"/>
  <c r="W172" i="26"/>
  <c r="V172" i="26"/>
  <c r="W171" i="26"/>
  <c r="V171" i="26"/>
  <c r="W170" i="26"/>
  <c r="V170" i="26"/>
  <c r="W169" i="26"/>
  <c r="V169" i="26"/>
  <c r="W168" i="26"/>
  <c r="V168" i="26"/>
  <c r="W167" i="26"/>
  <c r="V167" i="26"/>
  <c r="W166" i="26"/>
  <c r="V166" i="26"/>
  <c r="X165" i="26"/>
  <c r="Z165" i="26" s="1"/>
  <c r="W165" i="26"/>
  <c r="V165" i="26"/>
  <c r="W164" i="26"/>
  <c r="V164" i="26"/>
  <c r="W163" i="26"/>
  <c r="V163" i="26"/>
  <c r="W162" i="26"/>
  <c r="V162" i="26"/>
  <c r="W161" i="26"/>
  <c r="V161" i="26"/>
  <c r="W160" i="26"/>
  <c r="V160" i="26"/>
  <c r="W159" i="26"/>
  <c r="V159" i="26"/>
  <c r="W158" i="26"/>
  <c r="V158" i="26"/>
  <c r="W157" i="26"/>
  <c r="V157" i="26"/>
  <c r="W156" i="26"/>
  <c r="V156" i="26"/>
  <c r="W155" i="26"/>
  <c r="V155" i="26"/>
  <c r="X154" i="26"/>
  <c r="Z154" i="26" s="1"/>
  <c r="W154" i="26"/>
  <c r="V154" i="26"/>
  <c r="X153" i="26"/>
  <c r="Z153" i="26" s="1"/>
  <c r="W153" i="26"/>
  <c r="V153" i="26"/>
  <c r="W152" i="26"/>
  <c r="V152" i="26"/>
  <c r="W151" i="26"/>
  <c r="V151" i="26"/>
  <c r="W150" i="26"/>
  <c r="V150" i="26"/>
  <c r="W149" i="26"/>
  <c r="V149" i="26"/>
  <c r="W148" i="26"/>
  <c r="V148" i="26"/>
  <c r="W147" i="26"/>
  <c r="V147" i="26"/>
  <c r="W146" i="26"/>
  <c r="V146" i="26"/>
  <c r="W145" i="26"/>
  <c r="V145" i="26"/>
  <c r="W144" i="26"/>
  <c r="V144" i="26"/>
  <c r="W143" i="26"/>
  <c r="V143" i="26"/>
  <c r="W142" i="26"/>
  <c r="V142" i="26"/>
  <c r="W141" i="26"/>
  <c r="V141" i="26"/>
  <c r="W140" i="26"/>
  <c r="V140" i="26"/>
  <c r="X139" i="26"/>
  <c r="Z139" i="26" s="1"/>
  <c r="W139" i="26"/>
  <c r="V139" i="26"/>
  <c r="W138" i="26"/>
  <c r="V138" i="26"/>
  <c r="W137" i="26"/>
  <c r="V137" i="26"/>
  <c r="W136" i="26"/>
  <c r="V136" i="26"/>
  <c r="W135" i="26"/>
  <c r="V135" i="26"/>
  <c r="W134" i="26"/>
  <c r="V134" i="26"/>
  <c r="X133" i="26"/>
  <c r="Z133" i="26" s="1"/>
  <c r="W133" i="26"/>
  <c r="V133" i="26"/>
  <c r="W132" i="26"/>
  <c r="V132" i="26"/>
  <c r="W131" i="26"/>
  <c r="V131" i="26"/>
  <c r="W130" i="26"/>
  <c r="V130" i="26"/>
  <c r="W129" i="26"/>
  <c r="V129" i="26"/>
  <c r="W128" i="26"/>
  <c r="V128" i="26"/>
  <c r="W127" i="26"/>
  <c r="V127" i="26"/>
  <c r="W126" i="26"/>
  <c r="V126" i="26"/>
  <c r="W125" i="26"/>
  <c r="V125" i="26"/>
  <c r="W124" i="26"/>
  <c r="V124" i="26"/>
  <c r="W123" i="26"/>
  <c r="V123" i="26"/>
  <c r="W122" i="26"/>
  <c r="V122" i="26"/>
  <c r="X121" i="26"/>
  <c r="Z121" i="26" s="1"/>
  <c r="W121" i="26"/>
  <c r="V121" i="26"/>
  <c r="W120" i="26"/>
  <c r="V120" i="26"/>
  <c r="W119" i="26"/>
  <c r="V119" i="26"/>
  <c r="W118" i="26"/>
  <c r="V118" i="26"/>
  <c r="W117" i="26"/>
  <c r="V117" i="26"/>
  <c r="W116" i="26"/>
  <c r="V116" i="26"/>
  <c r="W115" i="26"/>
  <c r="V115" i="26"/>
  <c r="W114" i="26"/>
  <c r="V114" i="26"/>
  <c r="W113" i="26"/>
  <c r="V113" i="26"/>
  <c r="W112" i="26"/>
  <c r="V112" i="26"/>
  <c r="W111" i="26"/>
  <c r="V111" i="26"/>
  <c r="W110" i="26"/>
  <c r="V110" i="26"/>
  <c r="W109" i="26"/>
  <c r="V109" i="26"/>
  <c r="W108" i="26"/>
  <c r="V108" i="26"/>
  <c r="W107" i="26"/>
  <c r="V107" i="26"/>
  <c r="W106" i="26"/>
  <c r="V106" i="26"/>
  <c r="X105" i="26"/>
  <c r="Z105" i="26" s="1"/>
  <c r="W105" i="26"/>
  <c r="V105" i="26"/>
  <c r="W104" i="26"/>
  <c r="V104" i="26"/>
  <c r="W103" i="26"/>
  <c r="V103" i="26"/>
  <c r="W102" i="26"/>
  <c r="V102" i="26"/>
  <c r="W101" i="26"/>
  <c r="V101" i="26"/>
  <c r="W100" i="26"/>
  <c r="V100" i="26"/>
  <c r="W99" i="26"/>
  <c r="V99" i="26"/>
  <c r="W98" i="26"/>
  <c r="V98" i="26"/>
  <c r="W97" i="26"/>
  <c r="V97" i="26"/>
  <c r="W96" i="26"/>
  <c r="V96" i="26"/>
  <c r="W95" i="26"/>
  <c r="V95" i="26"/>
  <c r="W94" i="26"/>
  <c r="V94" i="26"/>
  <c r="X93" i="26"/>
  <c r="Z93" i="26" s="1"/>
  <c r="W93" i="26"/>
  <c r="V93" i="26"/>
  <c r="W92" i="26"/>
  <c r="V92" i="26"/>
  <c r="W91" i="26"/>
  <c r="V91" i="26"/>
  <c r="W90" i="26"/>
  <c r="V90" i="26"/>
  <c r="W89" i="26"/>
  <c r="V89" i="26"/>
  <c r="W88" i="26"/>
  <c r="V88" i="26"/>
  <c r="AG87" i="26"/>
  <c r="V87" i="26"/>
  <c r="W87" i="26" s="1"/>
  <c r="K87" i="26"/>
  <c r="AG86" i="26"/>
  <c r="V86" i="26"/>
  <c r="W86" i="26" s="1"/>
  <c r="K86" i="26"/>
  <c r="AG85" i="26"/>
  <c r="V85" i="26"/>
  <c r="W85" i="26" s="1"/>
  <c r="K85" i="26"/>
  <c r="V84" i="26"/>
  <c r="AG84" i="26" s="1"/>
  <c r="K84" i="26"/>
  <c r="AG83" i="26"/>
  <c r="V83" i="26"/>
  <c r="W83" i="26" s="1"/>
  <c r="K83" i="26"/>
  <c r="AG82" i="26"/>
  <c r="V82" i="26"/>
  <c r="W82" i="26" s="1"/>
  <c r="K82" i="26"/>
  <c r="AG81" i="26"/>
  <c r="V81" i="26"/>
  <c r="W81" i="26" s="1"/>
  <c r="K81" i="26"/>
  <c r="V80" i="26"/>
  <c r="AG80" i="26" s="1"/>
  <c r="K80" i="26"/>
  <c r="AG79" i="26"/>
  <c r="V79" i="26"/>
  <c r="W79" i="26" s="1"/>
  <c r="K79" i="26"/>
  <c r="AG78" i="26"/>
  <c r="V78" i="26"/>
  <c r="W78" i="26" s="1"/>
  <c r="K78" i="26"/>
  <c r="AG77" i="26"/>
  <c r="V77" i="26"/>
  <c r="W77" i="26" s="1"/>
  <c r="K77" i="26"/>
  <c r="V76" i="26"/>
  <c r="AG76" i="26" s="1"/>
  <c r="K76" i="26"/>
  <c r="AG75" i="26"/>
  <c r="V75" i="26"/>
  <c r="W75" i="26" s="1"/>
  <c r="K75" i="26"/>
  <c r="AG74" i="26"/>
  <c r="V74" i="26"/>
  <c r="W74" i="26" s="1"/>
  <c r="K74" i="26"/>
  <c r="AG73" i="26"/>
  <c r="V73" i="26"/>
  <c r="W73" i="26" s="1"/>
  <c r="K73" i="26"/>
  <c r="V72" i="26"/>
  <c r="AG72" i="26" s="1"/>
  <c r="K72" i="26"/>
  <c r="AG71" i="26"/>
  <c r="V71" i="26"/>
  <c r="W71" i="26" s="1"/>
  <c r="K71" i="26"/>
  <c r="AG70" i="26"/>
  <c r="V70" i="26"/>
  <c r="W70" i="26" s="1"/>
  <c r="K70" i="26"/>
  <c r="AG69" i="26"/>
  <c r="V69" i="26"/>
  <c r="W69" i="26" s="1"/>
  <c r="K69" i="26"/>
  <c r="V68" i="26"/>
  <c r="AG68" i="26" s="1"/>
  <c r="K68" i="26"/>
  <c r="AG67" i="26"/>
  <c r="V67" i="26"/>
  <c r="W67" i="26" s="1"/>
  <c r="K67" i="26"/>
  <c r="AG66" i="26"/>
  <c r="V66" i="26"/>
  <c r="W66" i="26" s="1"/>
  <c r="K66" i="26"/>
  <c r="AG65" i="26"/>
  <c r="V65" i="26"/>
  <c r="W65" i="26" s="1"/>
  <c r="K65" i="26"/>
  <c r="V64" i="26"/>
  <c r="AG64" i="26" s="1"/>
  <c r="K64" i="26"/>
  <c r="AG63" i="26"/>
  <c r="V63" i="26"/>
  <c r="W63" i="26" s="1"/>
  <c r="K63" i="26"/>
  <c r="AG62" i="26"/>
  <c r="V62" i="26"/>
  <c r="W62" i="26" s="1"/>
  <c r="K62" i="26"/>
  <c r="AG61" i="26"/>
  <c r="V61" i="26"/>
  <c r="W61" i="26" s="1"/>
  <c r="K61" i="26"/>
  <c r="V60" i="26"/>
  <c r="AG60" i="26" s="1"/>
  <c r="K60" i="26"/>
  <c r="AG59" i="26"/>
  <c r="V59" i="26"/>
  <c r="W59" i="26" s="1"/>
  <c r="K59" i="26"/>
  <c r="AG58" i="26"/>
  <c r="V58" i="26"/>
  <c r="W58" i="26" s="1"/>
  <c r="K58" i="26"/>
  <c r="AG57" i="26"/>
  <c r="V57" i="26"/>
  <c r="W57" i="26" s="1"/>
  <c r="K57" i="26"/>
  <c r="V56" i="26"/>
  <c r="AG56" i="26" s="1"/>
  <c r="K56" i="26"/>
  <c r="AG55" i="26"/>
  <c r="V55" i="26"/>
  <c r="W55" i="26" s="1"/>
  <c r="K55" i="26"/>
  <c r="V54" i="26"/>
  <c r="W54" i="26" s="1"/>
  <c r="K54" i="26"/>
  <c r="AG53" i="26"/>
  <c r="V53" i="26"/>
  <c r="W53" i="26" s="1"/>
  <c r="K53" i="26"/>
  <c r="V52" i="26"/>
  <c r="AG52" i="26" s="1"/>
  <c r="K52" i="26"/>
  <c r="AG51" i="26"/>
  <c r="V51" i="26"/>
  <c r="W51" i="26" s="1"/>
  <c r="K51" i="26"/>
  <c r="V50" i="26"/>
  <c r="W50" i="26" s="1"/>
  <c r="K50" i="26"/>
  <c r="AG49" i="26"/>
  <c r="V49" i="26"/>
  <c r="W49" i="26" s="1"/>
  <c r="K49" i="26"/>
  <c r="V48" i="26"/>
  <c r="AG48" i="26" s="1"/>
  <c r="K48" i="26"/>
  <c r="AG47" i="26"/>
  <c r="V47" i="26"/>
  <c r="W47" i="26" s="1"/>
  <c r="K47" i="26"/>
  <c r="V46" i="26"/>
  <c r="W46" i="26" s="1"/>
  <c r="K46" i="26"/>
  <c r="AG45" i="26"/>
  <c r="V45" i="26"/>
  <c r="W45" i="26" s="1"/>
  <c r="X45" i="26"/>
  <c r="Z45" i="26" s="1"/>
  <c r="K45" i="26"/>
  <c r="V44" i="26"/>
  <c r="AG44" i="26" s="1"/>
  <c r="K44" i="26"/>
  <c r="AG43" i="26"/>
  <c r="V43" i="26"/>
  <c r="W43" i="26" s="1"/>
  <c r="K43" i="26"/>
  <c r="V42" i="26"/>
  <c r="W42" i="26" s="1"/>
  <c r="K42" i="26"/>
  <c r="AG41" i="26"/>
  <c r="V41" i="26"/>
  <c r="W41" i="26" s="1"/>
  <c r="K41" i="26"/>
  <c r="V40" i="26"/>
  <c r="AG40" i="26" s="1"/>
  <c r="K40" i="26"/>
  <c r="AG39" i="26"/>
  <c r="V39" i="26"/>
  <c r="W39" i="26" s="1"/>
  <c r="K39" i="26"/>
  <c r="V38" i="26"/>
  <c r="W38" i="26" s="1"/>
  <c r="K38" i="26"/>
  <c r="AG37" i="26"/>
  <c r="V37" i="26"/>
  <c r="W37" i="26" s="1"/>
  <c r="K37" i="26"/>
  <c r="V36" i="26"/>
  <c r="AG36" i="26" s="1"/>
  <c r="K36" i="26"/>
  <c r="AG35" i="26"/>
  <c r="V35" i="26"/>
  <c r="W35" i="26" s="1"/>
  <c r="K35" i="26"/>
  <c r="V34" i="26"/>
  <c r="W34" i="26" s="1"/>
  <c r="K34" i="26"/>
  <c r="AG33" i="26"/>
  <c r="V33" i="26"/>
  <c r="W33" i="26" s="1"/>
  <c r="K33" i="26"/>
  <c r="V32" i="26"/>
  <c r="AG32" i="26" s="1"/>
  <c r="K32" i="26"/>
  <c r="AG31" i="26"/>
  <c r="V31" i="26"/>
  <c r="W31" i="26" s="1"/>
  <c r="V30" i="26"/>
  <c r="W30" i="26" s="1"/>
  <c r="K30" i="26"/>
  <c r="V29" i="26"/>
  <c r="W29" i="26" s="1"/>
  <c r="K29" i="26"/>
  <c r="V28" i="26"/>
  <c r="AG28" i="26" s="1"/>
  <c r="K28" i="26"/>
  <c r="V27" i="26"/>
  <c r="W27" i="26" s="1"/>
  <c r="K27" i="26"/>
  <c r="V26" i="26"/>
  <c r="W26" i="26" s="1"/>
  <c r="K26" i="26"/>
  <c r="V25" i="26"/>
  <c r="W25" i="26" s="1"/>
  <c r="K25" i="26"/>
  <c r="V24" i="26"/>
  <c r="AG24" i="26" s="1"/>
  <c r="V23" i="26"/>
  <c r="W23" i="26" s="1"/>
  <c r="K23" i="26"/>
  <c r="V22" i="26"/>
  <c r="W22" i="26" s="1"/>
  <c r="K22" i="26"/>
  <c r="AG21" i="26"/>
  <c r="V21" i="26"/>
  <c r="W21" i="26" s="1"/>
  <c r="K21" i="26"/>
  <c r="V20" i="26"/>
  <c r="AG20" i="26" s="1"/>
  <c r="K20" i="26"/>
  <c r="V19" i="26"/>
  <c r="W19" i="26" s="1"/>
  <c r="K19" i="26"/>
  <c r="V18" i="26"/>
  <c r="W18" i="26" s="1"/>
  <c r="K18" i="26"/>
  <c r="V17" i="26"/>
  <c r="W17" i="26" s="1"/>
  <c r="K17" i="26"/>
  <c r="V16" i="26"/>
  <c r="AG16" i="26" s="1"/>
  <c r="K16" i="26"/>
  <c r="V15" i="26"/>
  <c r="W15" i="26" s="1"/>
  <c r="K15" i="26"/>
  <c r="V14" i="26"/>
  <c r="W14" i="26" s="1"/>
  <c r="K14" i="26"/>
  <c r="V13" i="26"/>
  <c r="W13" i="26" s="1"/>
  <c r="K13" i="26"/>
  <c r="V12" i="26"/>
  <c r="AG12" i="26" s="1"/>
  <c r="K12" i="26"/>
  <c r="AG11" i="26"/>
  <c r="V11" i="26"/>
  <c r="W11" i="26" s="1"/>
  <c r="K11" i="26"/>
  <c r="V10" i="26"/>
  <c r="W10" i="26" s="1"/>
  <c r="K10" i="26"/>
  <c r="V9" i="26"/>
  <c r="W9" i="26" s="1"/>
  <c r="K9" i="26"/>
  <c r="V8" i="26"/>
  <c r="AG8" i="26" s="1"/>
  <c r="K8" i="26"/>
  <c r="V7" i="26"/>
  <c r="W7" i="26" s="1"/>
  <c r="K7" i="26"/>
  <c r="V6" i="26"/>
  <c r="W6" i="26" s="1"/>
  <c r="K6" i="26"/>
  <c r="V5" i="26"/>
  <c r="W5" i="26" s="1"/>
  <c r="K5" i="26"/>
  <c r="V4" i="26"/>
  <c r="AG4" i="26" s="1"/>
  <c r="K4" i="26"/>
  <c r="AG3" i="26"/>
  <c r="V3" i="26"/>
  <c r="W3" i="26" s="1"/>
  <c r="K3" i="26"/>
  <c r="AH2" i="26"/>
  <c r="V2" i="26"/>
  <c r="W2" i="26" s="1"/>
  <c r="K2" i="26"/>
  <c r="AL267" i="25"/>
  <c r="AN267" i="25" s="1"/>
  <c r="AI267" i="25"/>
  <c r="AH267" i="25"/>
  <c r="AK267" i="25" s="1"/>
  <c r="AL266" i="25"/>
  <c r="AI266" i="25"/>
  <c r="AH266" i="25"/>
  <c r="AK266" i="25" s="1"/>
  <c r="AL265" i="25"/>
  <c r="AM265" i="25" s="1"/>
  <c r="AP265" i="25" s="1"/>
  <c r="AI265" i="25"/>
  <c r="AH265" i="25"/>
  <c r="AK265" i="25" s="1"/>
  <c r="AL264" i="25"/>
  <c r="AN264" i="25" s="1"/>
  <c r="AI264" i="25"/>
  <c r="AH264" i="25"/>
  <c r="AK264" i="25" s="1"/>
  <c r="AL263" i="25"/>
  <c r="AN263" i="25" s="1"/>
  <c r="AI263" i="25"/>
  <c r="AH263" i="25"/>
  <c r="AK263" i="25" s="1"/>
  <c r="AL262" i="25"/>
  <c r="AN262" i="25" s="1"/>
  <c r="AI262" i="25"/>
  <c r="AH262" i="25"/>
  <c r="AK262" i="25" s="1"/>
  <c r="AL261" i="25"/>
  <c r="AN261" i="25" s="1"/>
  <c r="AI261" i="25"/>
  <c r="AH261" i="25"/>
  <c r="AK261" i="25" s="1"/>
  <c r="AL260" i="25"/>
  <c r="AN260" i="25" s="1"/>
  <c r="AI260" i="25"/>
  <c r="AH260" i="25"/>
  <c r="AK260" i="25" s="1"/>
  <c r="AL259" i="25"/>
  <c r="AN259" i="25" s="1"/>
  <c r="AI259" i="25"/>
  <c r="AH259" i="25"/>
  <c r="AK259" i="25" s="1"/>
  <c r="AL258" i="25"/>
  <c r="AN258" i="25" s="1"/>
  <c r="AI258" i="25"/>
  <c r="AH258" i="25"/>
  <c r="AK258" i="25" s="1"/>
  <c r="AL257" i="25"/>
  <c r="AN257" i="25" s="1"/>
  <c r="AI257" i="25"/>
  <c r="AH257" i="25"/>
  <c r="AK257" i="25" s="1"/>
  <c r="AL256" i="25"/>
  <c r="AI256" i="25"/>
  <c r="AH256" i="25"/>
  <c r="AK256" i="25" s="1"/>
  <c r="AL255" i="25"/>
  <c r="AN255" i="25" s="1"/>
  <c r="AI255" i="25"/>
  <c r="AH255" i="25"/>
  <c r="AK255" i="25" s="1"/>
  <c r="AL254" i="25"/>
  <c r="AN254" i="25" s="1"/>
  <c r="AI254" i="25"/>
  <c r="AH254" i="25"/>
  <c r="AK254" i="25" s="1"/>
  <c r="AL253" i="25"/>
  <c r="AN253" i="25" s="1"/>
  <c r="AI253" i="25"/>
  <c r="AH253" i="25"/>
  <c r="AK253" i="25" s="1"/>
  <c r="AL252" i="25"/>
  <c r="AN252" i="25" s="1"/>
  <c r="AH252" i="25"/>
  <c r="AK252" i="25" s="1"/>
  <c r="AL251" i="25"/>
  <c r="AN251" i="25" s="1"/>
  <c r="AH251" i="25"/>
  <c r="AK251" i="25" s="1"/>
  <c r="AL250" i="25"/>
  <c r="AN250" i="25" s="1"/>
  <c r="AI250" i="25"/>
  <c r="AH250" i="25"/>
  <c r="AK250" i="25" s="1"/>
  <c r="AL249" i="25"/>
  <c r="AN249" i="25" s="1"/>
  <c r="AI249" i="25"/>
  <c r="AH249" i="25"/>
  <c r="AK249" i="25" s="1"/>
  <c r="AL248" i="25"/>
  <c r="AI248" i="25"/>
  <c r="AH248" i="25"/>
  <c r="AK248" i="25" s="1"/>
  <c r="AL247" i="25"/>
  <c r="AN247" i="25" s="1"/>
  <c r="AI247" i="25"/>
  <c r="AH247" i="25"/>
  <c r="AK247" i="25" s="1"/>
  <c r="AL246" i="25"/>
  <c r="AN246" i="25" s="1"/>
  <c r="AI246" i="25"/>
  <c r="AH246" i="25"/>
  <c r="AK246" i="25" s="1"/>
  <c r="AL245" i="25"/>
  <c r="AN245" i="25" s="1"/>
  <c r="AI245" i="25"/>
  <c r="AH245" i="25"/>
  <c r="AK245" i="25" s="1"/>
  <c r="AL244" i="25"/>
  <c r="AN244" i="25" s="1"/>
  <c r="AI244" i="25"/>
  <c r="AH244" i="25"/>
  <c r="AK244" i="25" s="1"/>
  <c r="AL243" i="25"/>
  <c r="AN243" i="25" s="1"/>
  <c r="AI243" i="25"/>
  <c r="AH243" i="25"/>
  <c r="AK243" i="25" s="1"/>
  <c r="AL242" i="25"/>
  <c r="AN242" i="25" s="1"/>
  <c r="AH242" i="25"/>
  <c r="AK242" i="25" s="1"/>
  <c r="AL241" i="25"/>
  <c r="AN241" i="25" s="1"/>
  <c r="AH241" i="25"/>
  <c r="AK241" i="25" s="1"/>
  <c r="AL240" i="25"/>
  <c r="AH240" i="25"/>
  <c r="AK240" i="25" s="1"/>
  <c r="AL239" i="25"/>
  <c r="AN239" i="25" s="1"/>
  <c r="AI239" i="25"/>
  <c r="AH239" i="25"/>
  <c r="AK239" i="25" s="1"/>
  <c r="AL238" i="25"/>
  <c r="AN238" i="25" s="1"/>
  <c r="AI238" i="25"/>
  <c r="AH238" i="25"/>
  <c r="AK238" i="25" s="1"/>
  <c r="AL237" i="25"/>
  <c r="AN237" i="25" s="1"/>
  <c r="AI237" i="25"/>
  <c r="AH237" i="25"/>
  <c r="AK237" i="25" s="1"/>
  <c r="AL236" i="25"/>
  <c r="AN236" i="25" s="1"/>
  <c r="AI236" i="25"/>
  <c r="AH236" i="25"/>
  <c r="AK236" i="25" s="1"/>
  <c r="AL235" i="25"/>
  <c r="AN235" i="25" s="1"/>
  <c r="AI235" i="25"/>
  <c r="AH235" i="25"/>
  <c r="AK235" i="25" s="1"/>
  <c r="AL234" i="25"/>
  <c r="AN234" i="25" s="1"/>
  <c r="AI234" i="25"/>
  <c r="AH234" i="25"/>
  <c r="AK234" i="25" s="1"/>
  <c r="AL233" i="25"/>
  <c r="AN233" i="25" s="1"/>
  <c r="AI233" i="25"/>
  <c r="AH233" i="25"/>
  <c r="AK233" i="25" s="1"/>
  <c r="AL232" i="25"/>
  <c r="AI232" i="25"/>
  <c r="AH232" i="25"/>
  <c r="AK232" i="25" s="1"/>
  <c r="AL231" i="25"/>
  <c r="AN231" i="25" s="1"/>
  <c r="AI231" i="25"/>
  <c r="AH231" i="25"/>
  <c r="AK231" i="25" s="1"/>
  <c r="AL230" i="25"/>
  <c r="AN230" i="25" s="1"/>
  <c r="AI230" i="25"/>
  <c r="AH230" i="25"/>
  <c r="AK230" i="25" s="1"/>
  <c r="AL229" i="25"/>
  <c r="AN229" i="25" s="1"/>
  <c r="AI229" i="25"/>
  <c r="AH229" i="25"/>
  <c r="AK229" i="25" s="1"/>
  <c r="AL228" i="25"/>
  <c r="AN228" i="25" s="1"/>
  <c r="AI228" i="25"/>
  <c r="AH228" i="25"/>
  <c r="AK228" i="25" s="1"/>
  <c r="AL227" i="25"/>
  <c r="AN227" i="25" s="1"/>
  <c r="AI227" i="25"/>
  <c r="AH227" i="25"/>
  <c r="AK227" i="25" s="1"/>
  <c r="AL226" i="25"/>
  <c r="AN226" i="25" s="1"/>
  <c r="AI226" i="25"/>
  <c r="AH226" i="25"/>
  <c r="AK226" i="25" s="1"/>
  <c r="AL225" i="25"/>
  <c r="AN225" i="25" s="1"/>
  <c r="AI225" i="25"/>
  <c r="AH225" i="25"/>
  <c r="AK225" i="25" s="1"/>
  <c r="AL224" i="25"/>
  <c r="AI224" i="25"/>
  <c r="AH224" i="25"/>
  <c r="AK224" i="25" s="1"/>
  <c r="AL223" i="25"/>
  <c r="AN223" i="25" s="1"/>
  <c r="AI223" i="25"/>
  <c r="AH223" i="25"/>
  <c r="AK223" i="25" s="1"/>
  <c r="AL222" i="25"/>
  <c r="AN222" i="25" s="1"/>
  <c r="AI222" i="25"/>
  <c r="AH222" i="25"/>
  <c r="AK222" i="25" s="1"/>
  <c r="AL221" i="25"/>
  <c r="AN221" i="25" s="1"/>
  <c r="AI221" i="25"/>
  <c r="AH221" i="25"/>
  <c r="AK221" i="25" s="1"/>
  <c r="AL220" i="25"/>
  <c r="AN220" i="25" s="1"/>
  <c r="AI220" i="25"/>
  <c r="AH220" i="25"/>
  <c r="AK220" i="25" s="1"/>
  <c r="AL219" i="25"/>
  <c r="AN219" i="25" s="1"/>
  <c r="AI219" i="25"/>
  <c r="AH219" i="25"/>
  <c r="AK219" i="25" s="1"/>
  <c r="AL218" i="25"/>
  <c r="AN218" i="25" s="1"/>
  <c r="AI218" i="25"/>
  <c r="AH218" i="25"/>
  <c r="AK218" i="25" s="1"/>
  <c r="AL217" i="25"/>
  <c r="AN217" i="25" s="1"/>
  <c r="AI217" i="25"/>
  <c r="AH217" i="25"/>
  <c r="AK217" i="25" s="1"/>
  <c r="AL216" i="25"/>
  <c r="AN216" i="25" s="1"/>
  <c r="AI216" i="25"/>
  <c r="AH216" i="25"/>
  <c r="AK216" i="25" s="1"/>
  <c r="AL215" i="25"/>
  <c r="AN215" i="25" s="1"/>
  <c r="AI215" i="25"/>
  <c r="AH215" i="25"/>
  <c r="AK215" i="25" s="1"/>
  <c r="AL214" i="25"/>
  <c r="AN214" i="25" s="1"/>
  <c r="AI214" i="25"/>
  <c r="AH214" i="25"/>
  <c r="AK214" i="25" s="1"/>
  <c r="AL213" i="25"/>
  <c r="AN213" i="25" s="1"/>
  <c r="AI213" i="25"/>
  <c r="AH213" i="25"/>
  <c r="AK213" i="25" s="1"/>
  <c r="AL212" i="25"/>
  <c r="AN212" i="25" s="1"/>
  <c r="AI212" i="25"/>
  <c r="AH212" i="25"/>
  <c r="AK212" i="25" s="1"/>
  <c r="AL211" i="25"/>
  <c r="AN211" i="25" s="1"/>
  <c r="AI211" i="25"/>
  <c r="AH211" i="25"/>
  <c r="AK211" i="25" s="1"/>
  <c r="AL210" i="25"/>
  <c r="AN210" i="25" s="1"/>
  <c r="AI210" i="25"/>
  <c r="AH210" i="25"/>
  <c r="AK210" i="25" s="1"/>
  <c r="AL209" i="25"/>
  <c r="AN209" i="25" s="1"/>
  <c r="AI209" i="25"/>
  <c r="AH209" i="25"/>
  <c r="AK209" i="25" s="1"/>
  <c r="AL208" i="25"/>
  <c r="AN208" i="25" s="1"/>
  <c r="AI208" i="25"/>
  <c r="AH208" i="25"/>
  <c r="AK208" i="25" s="1"/>
  <c r="AL207" i="25"/>
  <c r="AN207" i="25" s="1"/>
  <c r="AI207" i="25"/>
  <c r="AH207" i="25"/>
  <c r="AK207" i="25" s="1"/>
  <c r="AB207" i="25"/>
  <c r="AL206" i="25"/>
  <c r="AN206" i="25" s="1"/>
  <c r="AI206" i="25"/>
  <c r="AH206" i="25"/>
  <c r="AK206" i="25" s="1"/>
  <c r="AP205" i="25"/>
  <c r="AN205" i="25"/>
  <c r="AI205" i="25"/>
  <c r="AH205" i="25"/>
  <c r="AK205" i="25" s="1"/>
  <c r="AL204" i="25"/>
  <c r="AN204" i="25" s="1"/>
  <c r="AI204" i="25"/>
  <c r="AH204" i="25"/>
  <c r="AK204" i="25" s="1"/>
  <c r="AL203" i="25"/>
  <c r="AN203" i="25" s="1"/>
  <c r="AI203" i="25"/>
  <c r="AH203" i="25"/>
  <c r="AK203" i="25" s="1"/>
  <c r="W200" i="25"/>
  <c r="V200" i="25"/>
  <c r="AG200" i="25" s="1"/>
  <c r="K200" i="25"/>
  <c r="V199" i="25"/>
  <c r="W199" i="25" s="1"/>
  <c r="W198" i="25"/>
  <c r="V198" i="25"/>
  <c r="W197" i="25"/>
  <c r="V197" i="25"/>
  <c r="W196" i="25"/>
  <c r="V196" i="25"/>
  <c r="W195" i="25"/>
  <c r="V195" i="25"/>
  <c r="W194" i="25"/>
  <c r="V194" i="25"/>
  <c r="W193" i="25"/>
  <c r="V193" i="25"/>
  <c r="W192" i="25"/>
  <c r="V192" i="25"/>
  <c r="W191" i="25"/>
  <c r="V191" i="25"/>
  <c r="W190" i="25"/>
  <c r="V190" i="25"/>
  <c r="W189" i="25"/>
  <c r="V189" i="25"/>
  <c r="W188" i="25"/>
  <c r="V188" i="25"/>
  <c r="W187" i="25"/>
  <c r="V187" i="25"/>
  <c r="W186" i="25"/>
  <c r="V186" i="25"/>
  <c r="W185" i="25"/>
  <c r="V185" i="25"/>
  <c r="W184" i="25"/>
  <c r="V184" i="25"/>
  <c r="W183" i="25"/>
  <c r="V183" i="25"/>
  <c r="W182" i="25"/>
  <c r="V182" i="25"/>
  <c r="W181" i="25"/>
  <c r="V181" i="25"/>
  <c r="W180" i="25"/>
  <c r="V180" i="25"/>
  <c r="W179" i="25"/>
  <c r="V179" i="25"/>
  <c r="W178" i="25"/>
  <c r="V178" i="25"/>
  <c r="W177" i="25"/>
  <c r="V177" i="25"/>
  <c r="W176" i="25"/>
  <c r="V176" i="25"/>
  <c r="W175" i="25"/>
  <c r="V175" i="25"/>
  <c r="W174" i="25"/>
  <c r="V174" i="25"/>
  <c r="W173" i="25"/>
  <c r="V173" i="25"/>
  <c r="W172" i="25"/>
  <c r="V172" i="25"/>
  <c r="W171" i="25"/>
  <c r="V171" i="25"/>
  <c r="W170" i="25"/>
  <c r="V170" i="25"/>
  <c r="W169" i="25"/>
  <c r="V169" i="25"/>
  <c r="W168" i="25"/>
  <c r="V168" i="25"/>
  <c r="W167" i="25"/>
  <c r="V167" i="25"/>
  <c r="W166" i="25"/>
  <c r="V166" i="25"/>
  <c r="W165" i="25"/>
  <c r="V165" i="25"/>
  <c r="W164" i="25"/>
  <c r="V164" i="25"/>
  <c r="W163" i="25"/>
  <c r="V163" i="25"/>
  <c r="W162" i="25"/>
  <c r="V162" i="25"/>
  <c r="W161" i="25"/>
  <c r="V161" i="25"/>
  <c r="W160" i="25"/>
  <c r="V160" i="25"/>
  <c r="W159" i="25"/>
  <c r="V159" i="25"/>
  <c r="W158" i="25"/>
  <c r="V158" i="25"/>
  <c r="W157" i="25"/>
  <c r="V157" i="25"/>
  <c r="W156" i="25"/>
  <c r="V156" i="25"/>
  <c r="W155" i="25"/>
  <c r="V155" i="25"/>
  <c r="W154" i="25"/>
  <c r="V154" i="25"/>
  <c r="W153" i="25"/>
  <c r="V153" i="25"/>
  <c r="W152" i="25"/>
  <c r="V152" i="25"/>
  <c r="W151" i="25"/>
  <c r="V151" i="25"/>
  <c r="W150" i="25"/>
  <c r="V150" i="25"/>
  <c r="W149" i="25"/>
  <c r="V149" i="25"/>
  <c r="W148" i="25"/>
  <c r="V148" i="25"/>
  <c r="W147" i="25"/>
  <c r="V147" i="25"/>
  <c r="W146" i="25"/>
  <c r="V146" i="25"/>
  <c r="W145" i="25"/>
  <c r="V145" i="25"/>
  <c r="W144" i="25"/>
  <c r="V144" i="25"/>
  <c r="W143" i="25"/>
  <c r="V143" i="25"/>
  <c r="X143" i="25"/>
  <c r="Z143" i="25" s="1"/>
  <c r="W142" i="25"/>
  <c r="V142" i="25"/>
  <c r="W141" i="25"/>
  <c r="V141" i="25"/>
  <c r="W140" i="25"/>
  <c r="V140" i="25"/>
  <c r="W139" i="25"/>
  <c r="V139" i="25"/>
  <c r="W138" i="25"/>
  <c r="V138" i="25"/>
  <c r="W137" i="25"/>
  <c r="V137" i="25"/>
  <c r="W136" i="25"/>
  <c r="V136" i="25"/>
  <c r="W135" i="25"/>
  <c r="V135" i="25"/>
  <c r="W134" i="25"/>
  <c r="V134" i="25"/>
  <c r="W133" i="25"/>
  <c r="V133" i="25"/>
  <c r="W132" i="25"/>
  <c r="V132" i="25"/>
  <c r="W131" i="25"/>
  <c r="V131" i="25"/>
  <c r="W130" i="25"/>
  <c r="V130" i="25"/>
  <c r="W129" i="25"/>
  <c r="V129" i="25"/>
  <c r="W128" i="25"/>
  <c r="V128" i="25"/>
  <c r="W127" i="25"/>
  <c r="V127" i="25"/>
  <c r="W126" i="25"/>
  <c r="V126" i="25"/>
  <c r="W125" i="25"/>
  <c r="V125" i="25"/>
  <c r="W124" i="25"/>
  <c r="V124" i="25"/>
  <c r="W123" i="25"/>
  <c r="V123" i="25"/>
  <c r="W122" i="25"/>
  <c r="V122" i="25"/>
  <c r="W121" i="25"/>
  <c r="V121" i="25"/>
  <c r="W120" i="25"/>
  <c r="V120" i="25"/>
  <c r="W119" i="25"/>
  <c r="V119" i="25"/>
  <c r="W118" i="25"/>
  <c r="V118" i="25"/>
  <c r="W117" i="25"/>
  <c r="V117" i="25"/>
  <c r="W116" i="25"/>
  <c r="V116" i="25"/>
  <c r="W115" i="25"/>
  <c r="V115" i="25"/>
  <c r="W114" i="25"/>
  <c r="V114" i="25"/>
  <c r="W113" i="25"/>
  <c r="V113" i="25"/>
  <c r="W112" i="25"/>
  <c r="V112" i="25"/>
  <c r="W111" i="25"/>
  <c r="V111" i="25"/>
  <c r="W110" i="25"/>
  <c r="V110" i="25"/>
  <c r="W109" i="25"/>
  <c r="V109" i="25"/>
  <c r="W108" i="25"/>
  <c r="V108" i="25"/>
  <c r="W107" i="25"/>
  <c r="V107" i="25"/>
  <c r="W106" i="25"/>
  <c r="V106" i="25"/>
  <c r="W105" i="25"/>
  <c r="V105" i="25"/>
  <c r="W104" i="25"/>
  <c r="V104" i="25"/>
  <c r="W103" i="25"/>
  <c r="V103" i="25"/>
  <c r="W102" i="25"/>
  <c r="V102" i="25"/>
  <c r="W101" i="25"/>
  <c r="V101" i="25"/>
  <c r="W100" i="25"/>
  <c r="V100" i="25"/>
  <c r="W99" i="25"/>
  <c r="V99" i="25"/>
  <c r="W98" i="25"/>
  <c r="V98" i="25"/>
  <c r="W97" i="25"/>
  <c r="V97" i="25"/>
  <c r="W96" i="25"/>
  <c r="V96" i="25"/>
  <c r="W95" i="25"/>
  <c r="V95" i="25"/>
  <c r="W94" i="25"/>
  <c r="V94" i="25"/>
  <c r="W93" i="25"/>
  <c r="V93" i="25"/>
  <c r="W92" i="25"/>
  <c r="V92" i="25"/>
  <c r="W91" i="25"/>
  <c r="V91" i="25"/>
  <c r="W90" i="25"/>
  <c r="V90" i="25"/>
  <c r="W89" i="25"/>
  <c r="V89" i="25"/>
  <c r="W88" i="25"/>
  <c r="V88" i="25"/>
  <c r="AG87" i="25"/>
  <c r="V87" i="25"/>
  <c r="W87" i="25" s="1"/>
  <c r="K87" i="25"/>
  <c r="V86" i="25"/>
  <c r="AG86" i="25" s="1"/>
  <c r="K86" i="25"/>
  <c r="AG85" i="25"/>
  <c r="V85" i="25"/>
  <c r="W85" i="25" s="1"/>
  <c r="K85" i="25"/>
  <c r="V84" i="25"/>
  <c r="W84" i="25" s="1"/>
  <c r="K84" i="25"/>
  <c r="AG83" i="25"/>
  <c r="V83" i="25"/>
  <c r="W83" i="25" s="1"/>
  <c r="K83" i="25"/>
  <c r="V82" i="25"/>
  <c r="AG82" i="25" s="1"/>
  <c r="K82" i="25"/>
  <c r="AG81" i="25"/>
  <c r="V81" i="25"/>
  <c r="W81" i="25" s="1"/>
  <c r="K81" i="25"/>
  <c r="V80" i="25"/>
  <c r="W80" i="25" s="1"/>
  <c r="K80" i="25"/>
  <c r="AG79" i="25"/>
  <c r="V79" i="25"/>
  <c r="W79" i="25" s="1"/>
  <c r="K79" i="25"/>
  <c r="V78" i="25"/>
  <c r="AG78" i="25" s="1"/>
  <c r="K78" i="25"/>
  <c r="AG77" i="25"/>
  <c r="V77" i="25"/>
  <c r="W77" i="25" s="1"/>
  <c r="K77" i="25"/>
  <c r="V76" i="25"/>
  <c r="W76" i="25" s="1"/>
  <c r="K76" i="25"/>
  <c r="AG75" i="25"/>
  <c r="V75" i="25"/>
  <c r="W75" i="25" s="1"/>
  <c r="K75" i="25"/>
  <c r="V74" i="25"/>
  <c r="AG74" i="25" s="1"/>
  <c r="K74" i="25"/>
  <c r="AG73" i="25"/>
  <c r="V73" i="25"/>
  <c r="W73" i="25" s="1"/>
  <c r="K73" i="25"/>
  <c r="V72" i="25"/>
  <c r="W72" i="25" s="1"/>
  <c r="K72" i="25"/>
  <c r="AG71" i="25"/>
  <c r="V71" i="25"/>
  <c r="W71" i="25" s="1"/>
  <c r="K71" i="25"/>
  <c r="V70" i="25"/>
  <c r="AG70" i="25" s="1"/>
  <c r="K70" i="25"/>
  <c r="AG69" i="25"/>
  <c r="V69" i="25"/>
  <c r="W69" i="25" s="1"/>
  <c r="K69" i="25"/>
  <c r="V68" i="25"/>
  <c r="W68" i="25" s="1"/>
  <c r="K68" i="25"/>
  <c r="AG67" i="25"/>
  <c r="V67" i="25"/>
  <c r="W67" i="25" s="1"/>
  <c r="K67" i="25"/>
  <c r="V66" i="25"/>
  <c r="AG66" i="25" s="1"/>
  <c r="K66" i="25"/>
  <c r="AG65" i="25"/>
  <c r="V65" i="25"/>
  <c r="W65" i="25" s="1"/>
  <c r="K65" i="25"/>
  <c r="V64" i="25"/>
  <c r="W64" i="25" s="1"/>
  <c r="K64" i="25"/>
  <c r="AG63" i="25"/>
  <c r="V63" i="25"/>
  <c r="W63" i="25" s="1"/>
  <c r="K63" i="25"/>
  <c r="V62" i="25"/>
  <c r="AG62" i="25" s="1"/>
  <c r="K62" i="25"/>
  <c r="AG61" i="25"/>
  <c r="V61" i="25"/>
  <c r="W61" i="25" s="1"/>
  <c r="K61" i="25"/>
  <c r="V60" i="25"/>
  <c r="W60" i="25" s="1"/>
  <c r="K60" i="25"/>
  <c r="AG59" i="25"/>
  <c r="V59" i="25"/>
  <c r="W59" i="25" s="1"/>
  <c r="K59" i="25"/>
  <c r="V58" i="25"/>
  <c r="AG58" i="25" s="1"/>
  <c r="K58" i="25"/>
  <c r="AG57" i="25"/>
  <c r="V57" i="25"/>
  <c r="W57" i="25" s="1"/>
  <c r="K57" i="25"/>
  <c r="V56" i="25"/>
  <c r="W56" i="25" s="1"/>
  <c r="K56" i="25"/>
  <c r="AG55" i="25"/>
  <c r="V55" i="25"/>
  <c r="W55" i="25" s="1"/>
  <c r="K55" i="25"/>
  <c r="V54" i="25"/>
  <c r="AG54" i="25" s="1"/>
  <c r="K54" i="25"/>
  <c r="AG53" i="25"/>
  <c r="V53" i="25"/>
  <c r="W53" i="25" s="1"/>
  <c r="K53" i="25"/>
  <c r="V52" i="25"/>
  <c r="W52" i="25" s="1"/>
  <c r="K52" i="25"/>
  <c r="AG51" i="25"/>
  <c r="V51" i="25"/>
  <c r="W51" i="25" s="1"/>
  <c r="K51" i="25"/>
  <c r="V50" i="25"/>
  <c r="AG50" i="25" s="1"/>
  <c r="K50" i="25"/>
  <c r="AG49" i="25"/>
  <c r="V49" i="25"/>
  <c r="W49" i="25" s="1"/>
  <c r="K49" i="25"/>
  <c r="V48" i="25"/>
  <c r="W48" i="25" s="1"/>
  <c r="K48" i="25"/>
  <c r="AG47" i="25"/>
  <c r="V47" i="25"/>
  <c r="W47" i="25" s="1"/>
  <c r="K47" i="25"/>
  <c r="V46" i="25"/>
  <c r="AG46" i="25" s="1"/>
  <c r="K46" i="25"/>
  <c r="AG45" i="25"/>
  <c r="V45" i="25"/>
  <c r="W45" i="25" s="1"/>
  <c r="K45" i="25"/>
  <c r="V44" i="25"/>
  <c r="W44" i="25" s="1"/>
  <c r="K44" i="25"/>
  <c r="AG43" i="25"/>
  <c r="V43" i="25"/>
  <c r="W43" i="25" s="1"/>
  <c r="K43" i="25"/>
  <c r="V42" i="25"/>
  <c r="AG42" i="25" s="1"/>
  <c r="K42" i="25"/>
  <c r="AG41" i="25"/>
  <c r="V41" i="25"/>
  <c r="W41" i="25" s="1"/>
  <c r="K41" i="25"/>
  <c r="X40" i="25"/>
  <c r="Z40" i="25" s="1"/>
  <c r="V40" i="25"/>
  <c r="W40" i="25" s="1"/>
  <c r="K40" i="25"/>
  <c r="AG39" i="25"/>
  <c r="V39" i="25"/>
  <c r="W39" i="25" s="1"/>
  <c r="K39" i="25"/>
  <c r="V38" i="25"/>
  <c r="AG38" i="25" s="1"/>
  <c r="K38" i="25"/>
  <c r="AG37" i="25"/>
  <c r="V37" i="25"/>
  <c r="W37" i="25" s="1"/>
  <c r="K37" i="25"/>
  <c r="V36" i="25"/>
  <c r="W36" i="25" s="1"/>
  <c r="K36" i="25"/>
  <c r="AG35" i="25"/>
  <c r="V35" i="25"/>
  <c r="W35" i="25" s="1"/>
  <c r="K35" i="25"/>
  <c r="V34" i="25"/>
  <c r="AG34" i="25" s="1"/>
  <c r="K34" i="25"/>
  <c r="V33" i="25"/>
  <c r="W33" i="25" s="1"/>
  <c r="K33" i="25"/>
  <c r="X32" i="25"/>
  <c r="Z32" i="25" s="1"/>
  <c r="V32" i="25"/>
  <c r="W32" i="25" s="1"/>
  <c r="K32" i="25"/>
  <c r="V31" i="25"/>
  <c r="W31" i="25" s="1"/>
  <c r="K31" i="25"/>
  <c r="V30" i="25"/>
  <c r="AG30" i="25" s="1"/>
  <c r="K30" i="25"/>
  <c r="AG29" i="25"/>
  <c r="V29" i="25"/>
  <c r="W29" i="25" s="1"/>
  <c r="K29" i="25"/>
  <c r="V28" i="25"/>
  <c r="W28" i="25" s="1"/>
  <c r="K28" i="25"/>
  <c r="AG27" i="25"/>
  <c r="V27" i="25"/>
  <c r="W27" i="25" s="1"/>
  <c r="K27" i="25"/>
  <c r="V26" i="25"/>
  <c r="AG26" i="25" s="1"/>
  <c r="K26" i="25"/>
  <c r="AG25" i="25"/>
  <c r="V25" i="25"/>
  <c r="W25" i="25" s="1"/>
  <c r="K25" i="25"/>
  <c r="X24" i="25"/>
  <c r="Z24" i="25" s="1"/>
  <c r="V24" i="25"/>
  <c r="W24" i="25" s="1"/>
  <c r="K24" i="25"/>
  <c r="AG23" i="25"/>
  <c r="V23" i="25"/>
  <c r="W23" i="25" s="1"/>
  <c r="K23" i="25"/>
  <c r="V22" i="25"/>
  <c r="AG22" i="25" s="1"/>
  <c r="K22" i="25"/>
  <c r="V21" i="25"/>
  <c r="W21" i="25" s="1"/>
  <c r="K21" i="25"/>
  <c r="V20" i="25"/>
  <c r="W20" i="25" s="1"/>
  <c r="K20" i="25"/>
  <c r="V19" i="25"/>
  <c r="W19" i="25" s="1"/>
  <c r="K19" i="25"/>
  <c r="V18" i="25"/>
  <c r="AG18" i="25" s="1"/>
  <c r="K18" i="25"/>
  <c r="V17" i="25"/>
  <c r="W17" i="25" s="1"/>
  <c r="K17" i="25"/>
  <c r="V16" i="25"/>
  <c r="W16" i="25" s="1"/>
  <c r="K16" i="25"/>
  <c r="V15" i="25"/>
  <c r="W15" i="25" s="1"/>
  <c r="K15" i="25"/>
  <c r="V14" i="25"/>
  <c r="AG14" i="25" s="1"/>
  <c r="K14" i="25"/>
  <c r="V13" i="25"/>
  <c r="W13" i="25" s="1"/>
  <c r="K13" i="25"/>
  <c r="V12" i="25"/>
  <c r="W12" i="25" s="1"/>
  <c r="K12" i="25"/>
  <c r="V11" i="25"/>
  <c r="W11" i="25" s="1"/>
  <c r="K11" i="25"/>
  <c r="V10" i="25"/>
  <c r="AG10" i="25" s="1"/>
  <c r="K10" i="25"/>
  <c r="V9" i="25"/>
  <c r="W9" i="25" s="1"/>
  <c r="K9" i="25"/>
  <c r="V8" i="25"/>
  <c r="W8" i="25" s="1"/>
  <c r="K8" i="25"/>
  <c r="V7" i="25"/>
  <c r="W7" i="25" s="1"/>
  <c r="K7" i="25"/>
  <c r="V6" i="25"/>
  <c r="AG6" i="25" s="1"/>
  <c r="K6" i="25"/>
  <c r="AG5" i="25"/>
  <c r="V5" i="25"/>
  <c r="W5" i="25" s="1"/>
  <c r="K5" i="25"/>
  <c r="V4" i="25"/>
  <c r="W4" i="25" s="1"/>
  <c r="K4" i="25"/>
  <c r="V3" i="25"/>
  <c r="W3" i="25" s="1"/>
  <c r="K3" i="25"/>
  <c r="AH2" i="25"/>
  <c r="V2" i="25"/>
  <c r="AG2" i="25" s="1"/>
  <c r="K2" i="25"/>
  <c r="AK267" i="24"/>
  <c r="AM267" i="24" s="1"/>
  <c r="AH267" i="24"/>
  <c r="AJ267" i="24" s="1"/>
  <c r="AK266" i="24"/>
  <c r="AH266" i="24"/>
  <c r="AJ266" i="24" s="1"/>
  <c r="AK265" i="24"/>
  <c r="AL265" i="24" s="1"/>
  <c r="AO265" i="24" s="1"/>
  <c r="AH265" i="24"/>
  <c r="AJ265" i="24" s="1"/>
  <c r="AK264" i="24"/>
  <c r="AM264" i="24" s="1"/>
  <c r="AH264" i="24"/>
  <c r="AJ264" i="24" s="1"/>
  <c r="AK263" i="24"/>
  <c r="AM263" i="24" s="1"/>
  <c r="AH263" i="24"/>
  <c r="AJ263" i="24" s="1"/>
  <c r="AK262" i="24"/>
  <c r="AM262" i="24" s="1"/>
  <c r="AH262" i="24"/>
  <c r="AJ262" i="24" s="1"/>
  <c r="AK261" i="24"/>
  <c r="AM261" i="24" s="1"/>
  <c r="AH261" i="24"/>
  <c r="AJ261" i="24" s="1"/>
  <c r="AK260" i="24"/>
  <c r="AM260" i="24" s="1"/>
  <c r="AH260" i="24"/>
  <c r="AJ260" i="24" s="1"/>
  <c r="AK259" i="24"/>
  <c r="AM259" i="24" s="1"/>
  <c r="AH259" i="24"/>
  <c r="AJ259" i="24" s="1"/>
  <c r="AK258" i="24"/>
  <c r="AM258" i="24" s="1"/>
  <c r="AH258" i="24"/>
  <c r="AJ258" i="24" s="1"/>
  <c r="AK257" i="24"/>
  <c r="AM257" i="24" s="1"/>
  <c r="AH257" i="24"/>
  <c r="AJ257" i="24" s="1"/>
  <c r="AK256" i="24"/>
  <c r="AM256" i="24" s="1"/>
  <c r="AH256" i="24"/>
  <c r="AJ256" i="24" s="1"/>
  <c r="AK255" i="24"/>
  <c r="AM255" i="24" s="1"/>
  <c r="AH255" i="24"/>
  <c r="AJ255" i="24" s="1"/>
  <c r="AK254" i="24"/>
  <c r="AM254" i="24" s="1"/>
  <c r="AH254" i="24"/>
  <c r="AJ254" i="24" s="1"/>
  <c r="AK253" i="24"/>
  <c r="AM253" i="24" s="1"/>
  <c r="AH253" i="24"/>
  <c r="AJ253" i="24" s="1"/>
  <c r="AK252" i="24"/>
  <c r="AM252" i="24" s="1"/>
  <c r="AH252" i="24"/>
  <c r="AJ252" i="24" s="1"/>
  <c r="AK251" i="24"/>
  <c r="AM251" i="24" s="1"/>
  <c r="AH251" i="24"/>
  <c r="AJ251" i="24" s="1"/>
  <c r="AK250" i="24"/>
  <c r="AM250" i="24" s="1"/>
  <c r="AH250" i="24"/>
  <c r="AJ250" i="24" s="1"/>
  <c r="AK249" i="24"/>
  <c r="AM249" i="24" s="1"/>
  <c r="AH249" i="24"/>
  <c r="AJ249" i="24" s="1"/>
  <c r="AK248" i="24"/>
  <c r="AM248" i="24" s="1"/>
  <c r="AH248" i="24"/>
  <c r="AJ248" i="24" s="1"/>
  <c r="AK247" i="24"/>
  <c r="AM247" i="24" s="1"/>
  <c r="AH247" i="24"/>
  <c r="AJ247" i="24" s="1"/>
  <c r="AK246" i="24"/>
  <c r="AM246" i="24" s="1"/>
  <c r="AH246" i="24"/>
  <c r="AJ246" i="24" s="1"/>
  <c r="AK245" i="24"/>
  <c r="AM245" i="24" s="1"/>
  <c r="AH245" i="24"/>
  <c r="AJ245" i="24" s="1"/>
  <c r="AK244" i="24"/>
  <c r="AM244" i="24" s="1"/>
  <c r="AH244" i="24"/>
  <c r="AJ244" i="24" s="1"/>
  <c r="AK243" i="24"/>
  <c r="AM243" i="24" s="1"/>
  <c r="AH243" i="24"/>
  <c r="AJ243" i="24" s="1"/>
  <c r="AK242" i="24"/>
  <c r="AM242" i="24" s="1"/>
  <c r="AH242" i="24"/>
  <c r="AJ242" i="24" s="1"/>
  <c r="AK241" i="24"/>
  <c r="AM241" i="24" s="1"/>
  <c r="AH241" i="24"/>
  <c r="AJ241" i="24" s="1"/>
  <c r="AK240" i="24"/>
  <c r="AM240" i="24" s="1"/>
  <c r="AH240" i="24"/>
  <c r="AJ240" i="24" s="1"/>
  <c r="AK239" i="24"/>
  <c r="AM239" i="24" s="1"/>
  <c r="AH239" i="24"/>
  <c r="AJ239" i="24" s="1"/>
  <c r="AK238" i="24"/>
  <c r="AM238" i="24" s="1"/>
  <c r="AH238" i="24"/>
  <c r="AJ238" i="24" s="1"/>
  <c r="AK237" i="24"/>
  <c r="AM237" i="24" s="1"/>
  <c r="AH237" i="24"/>
  <c r="AJ237" i="24" s="1"/>
  <c r="AK236" i="24"/>
  <c r="AM236" i="24" s="1"/>
  <c r="AH236" i="24"/>
  <c r="AJ236" i="24" s="1"/>
  <c r="AK235" i="24"/>
  <c r="AM235" i="24" s="1"/>
  <c r="AH235" i="24"/>
  <c r="AJ235" i="24" s="1"/>
  <c r="AK234" i="24"/>
  <c r="AM234" i="24" s="1"/>
  <c r="AH234" i="24"/>
  <c r="AJ234" i="24" s="1"/>
  <c r="AK233" i="24"/>
  <c r="AM233" i="24" s="1"/>
  <c r="AH233" i="24"/>
  <c r="AJ233" i="24" s="1"/>
  <c r="AK232" i="24"/>
  <c r="AM232" i="24" s="1"/>
  <c r="AH232" i="24"/>
  <c r="AJ232" i="24" s="1"/>
  <c r="AK231" i="24"/>
  <c r="AM231" i="24" s="1"/>
  <c r="AH231" i="24"/>
  <c r="AJ231" i="24" s="1"/>
  <c r="AK230" i="24"/>
  <c r="AM230" i="24" s="1"/>
  <c r="AH230" i="24"/>
  <c r="AJ230" i="24" s="1"/>
  <c r="AK229" i="24"/>
  <c r="AM229" i="24" s="1"/>
  <c r="AH229" i="24"/>
  <c r="AJ229" i="24" s="1"/>
  <c r="AK228" i="24"/>
  <c r="AM228" i="24" s="1"/>
  <c r="AH228" i="24"/>
  <c r="AJ228" i="24" s="1"/>
  <c r="AK227" i="24"/>
  <c r="AM227" i="24" s="1"/>
  <c r="AH227" i="24"/>
  <c r="AJ227" i="24" s="1"/>
  <c r="AK226" i="24"/>
  <c r="AM226" i="24" s="1"/>
  <c r="AH226" i="24"/>
  <c r="AJ226" i="24" s="1"/>
  <c r="AK225" i="24"/>
  <c r="AM225" i="24" s="1"/>
  <c r="AH225" i="24"/>
  <c r="AJ225" i="24" s="1"/>
  <c r="AK224" i="24"/>
  <c r="AM224" i="24" s="1"/>
  <c r="AH224" i="24"/>
  <c r="AJ224" i="24" s="1"/>
  <c r="AK223" i="24"/>
  <c r="AM223" i="24" s="1"/>
  <c r="AH223" i="24"/>
  <c r="AJ223" i="24" s="1"/>
  <c r="AK222" i="24"/>
  <c r="AM222" i="24" s="1"/>
  <c r="AH222" i="24"/>
  <c r="AJ222" i="24" s="1"/>
  <c r="AK221" i="24"/>
  <c r="AM221" i="24" s="1"/>
  <c r="AH221" i="24"/>
  <c r="AJ221" i="24" s="1"/>
  <c r="AK220" i="24"/>
  <c r="AM220" i="24" s="1"/>
  <c r="AH220" i="24"/>
  <c r="AJ220" i="24" s="1"/>
  <c r="AK219" i="24"/>
  <c r="AM219" i="24" s="1"/>
  <c r="AH219" i="24"/>
  <c r="AJ219" i="24" s="1"/>
  <c r="AK218" i="24"/>
  <c r="AM218" i="24" s="1"/>
  <c r="AH218" i="24"/>
  <c r="AJ218" i="24" s="1"/>
  <c r="AK217" i="24"/>
  <c r="AM217" i="24" s="1"/>
  <c r="AH217" i="24"/>
  <c r="AJ217" i="24" s="1"/>
  <c r="AK216" i="24"/>
  <c r="AM216" i="24" s="1"/>
  <c r="AH216" i="24"/>
  <c r="AJ216" i="24" s="1"/>
  <c r="AK215" i="24"/>
  <c r="AM215" i="24" s="1"/>
  <c r="AH215" i="24"/>
  <c r="AJ215" i="24" s="1"/>
  <c r="AK214" i="24"/>
  <c r="AM214" i="24" s="1"/>
  <c r="AH214" i="24"/>
  <c r="AJ214" i="24" s="1"/>
  <c r="AK213" i="24"/>
  <c r="AM213" i="24" s="1"/>
  <c r="AH213" i="24"/>
  <c r="AJ213" i="24" s="1"/>
  <c r="AK212" i="24"/>
  <c r="AM212" i="24" s="1"/>
  <c r="AH212" i="24"/>
  <c r="AJ212" i="24" s="1"/>
  <c r="AK211" i="24"/>
  <c r="AM211" i="24" s="1"/>
  <c r="AH211" i="24"/>
  <c r="AJ211" i="24" s="1"/>
  <c r="AK210" i="24"/>
  <c r="AM210" i="24" s="1"/>
  <c r="AH210" i="24"/>
  <c r="AJ210" i="24" s="1"/>
  <c r="AK209" i="24"/>
  <c r="AM209" i="24" s="1"/>
  <c r="AH209" i="24"/>
  <c r="AJ209" i="24" s="1"/>
  <c r="AK208" i="24"/>
  <c r="AM208" i="24" s="1"/>
  <c r="AH208" i="24"/>
  <c r="AJ208" i="24" s="1"/>
  <c r="AK207" i="24"/>
  <c r="AM207" i="24" s="1"/>
  <c r="AH207" i="24"/>
  <c r="AJ207" i="24" s="1"/>
  <c r="AB207" i="24"/>
  <c r="AK206" i="24"/>
  <c r="AM206" i="24" s="1"/>
  <c r="AH206" i="24"/>
  <c r="AJ206" i="24" s="1"/>
  <c r="AO205" i="24"/>
  <c r="AM205" i="24"/>
  <c r="AH205" i="24"/>
  <c r="AK204" i="24"/>
  <c r="AM204" i="24" s="1"/>
  <c r="AH204" i="24"/>
  <c r="AK203" i="24"/>
  <c r="AM203" i="24" s="1"/>
  <c r="AH203" i="24"/>
  <c r="V200" i="24"/>
  <c r="AG200" i="24" s="1"/>
  <c r="K200" i="24"/>
  <c r="V199" i="24"/>
  <c r="W199" i="24" s="1"/>
  <c r="V198" i="24"/>
  <c r="W198" i="24" s="1"/>
  <c r="V197" i="24"/>
  <c r="W197" i="24" s="1"/>
  <c r="V196" i="24"/>
  <c r="W196" i="24" s="1"/>
  <c r="V195" i="24"/>
  <c r="W195" i="24" s="1"/>
  <c r="W194" i="24"/>
  <c r="V194" i="24"/>
  <c r="W193" i="24"/>
  <c r="V193" i="24"/>
  <c r="V192" i="24"/>
  <c r="W192" i="24" s="1"/>
  <c r="V191" i="24"/>
  <c r="W191" i="24" s="1"/>
  <c r="V190" i="24"/>
  <c r="W190" i="24" s="1"/>
  <c r="V189" i="24"/>
  <c r="W189" i="24" s="1"/>
  <c r="W188" i="24"/>
  <c r="V188" i="24"/>
  <c r="V187" i="24"/>
  <c r="W187" i="24" s="1"/>
  <c r="V186" i="24"/>
  <c r="W186" i="24" s="1"/>
  <c r="V185" i="24"/>
  <c r="W185" i="24" s="1"/>
  <c r="V184" i="24"/>
  <c r="W184" i="24" s="1"/>
  <c r="W183" i="24"/>
  <c r="V183" i="24"/>
  <c r="V182" i="24"/>
  <c r="W182" i="24" s="1"/>
  <c r="V181" i="24"/>
  <c r="W181" i="24" s="1"/>
  <c r="V180" i="24"/>
  <c r="W180" i="24" s="1"/>
  <c r="V179" i="24"/>
  <c r="W179" i="24" s="1"/>
  <c r="W178" i="24"/>
  <c r="V178" i="24"/>
  <c r="W177" i="24"/>
  <c r="V177" i="24"/>
  <c r="V176" i="24"/>
  <c r="W176" i="24" s="1"/>
  <c r="V175" i="24"/>
  <c r="W175" i="24" s="1"/>
  <c r="V174" i="24"/>
  <c r="W174" i="24" s="1"/>
  <c r="V173" i="24"/>
  <c r="W173" i="24" s="1"/>
  <c r="W172" i="24"/>
  <c r="V172" i="24"/>
  <c r="V171" i="24"/>
  <c r="W171" i="24" s="1"/>
  <c r="V170" i="24"/>
  <c r="W170" i="24" s="1"/>
  <c r="V169" i="24"/>
  <c r="W169" i="24" s="1"/>
  <c r="V168" i="24"/>
  <c r="W168" i="24" s="1"/>
  <c r="W167" i="24"/>
  <c r="V167" i="24"/>
  <c r="V166" i="24"/>
  <c r="W166" i="24" s="1"/>
  <c r="V165" i="24"/>
  <c r="W165" i="24" s="1"/>
  <c r="V164" i="24"/>
  <c r="W164" i="24" s="1"/>
  <c r="V163" i="24"/>
  <c r="W163" i="24" s="1"/>
  <c r="W162" i="24"/>
  <c r="V162" i="24"/>
  <c r="W161" i="24"/>
  <c r="V161" i="24"/>
  <c r="W160" i="24"/>
  <c r="V160" i="24"/>
  <c r="V159" i="24"/>
  <c r="W159" i="24" s="1"/>
  <c r="V158" i="24"/>
  <c r="W158" i="24" s="1"/>
  <c r="V157" i="24"/>
  <c r="W157" i="24" s="1"/>
  <c r="W156" i="24"/>
  <c r="V156" i="24"/>
  <c r="V155" i="24"/>
  <c r="W155" i="24" s="1"/>
  <c r="W154" i="24"/>
  <c r="V154" i="24"/>
  <c r="W153" i="24"/>
  <c r="V153" i="24"/>
  <c r="V152" i="24"/>
  <c r="W152" i="24" s="1"/>
  <c r="W151" i="24"/>
  <c r="V151" i="24"/>
  <c r="W150" i="24"/>
  <c r="V150" i="24"/>
  <c r="V149" i="24"/>
  <c r="W149" i="24" s="1"/>
  <c r="V148" i="24"/>
  <c r="W148" i="24" s="1"/>
  <c r="V147" i="24"/>
  <c r="W147" i="24" s="1"/>
  <c r="W146" i="24"/>
  <c r="V146" i="24"/>
  <c r="W145" i="24"/>
  <c r="V145" i="24"/>
  <c r="V144" i="24"/>
  <c r="W144" i="24" s="1"/>
  <c r="V143" i="24"/>
  <c r="W143" i="24" s="1"/>
  <c r="V142" i="24"/>
  <c r="W142" i="24" s="1"/>
  <c r="V141" i="24"/>
  <c r="W141" i="24" s="1"/>
  <c r="W140" i="24"/>
  <c r="V140" i="24"/>
  <c r="W139" i="24"/>
  <c r="V139" i="24"/>
  <c r="V138" i="24"/>
  <c r="W138" i="24" s="1"/>
  <c r="V137" i="24"/>
  <c r="W137" i="24" s="1"/>
  <c r="V136" i="24"/>
  <c r="W136" i="24" s="1"/>
  <c r="W135" i="24"/>
  <c r="V135" i="24"/>
  <c r="V134" i="24"/>
  <c r="W134" i="24" s="1"/>
  <c r="V133" i="24"/>
  <c r="W133" i="24" s="1"/>
  <c r="V132" i="24"/>
  <c r="W132" i="24" s="1"/>
  <c r="V131" i="24"/>
  <c r="W131" i="24" s="1"/>
  <c r="W130" i="24"/>
  <c r="V130" i="24"/>
  <c r="W129" i="24"/>
  <c r="V129" i="24"/>
  <c r="V128" i="24"/>
  <c r="W128" i="24" s="1"/>
  <c r="W127" i="24"/>
  <c r="V127" i="24"/>
  <c r="V126" i="24"/>
  <c r="W126" i="24" s="1"/>
  <c r="V125" i="24"/>
  <c r="W125" i="24" s="1"/>
  <c r="V124" i="24"/>
  <c r="W124" i="24" s="1"/>
  <c r="V123" i="24"/>
  <c r="W123" i="24" s="1"/>
  <c r="W122" i="24"/>
  <c r="V122" i="24"/>
  <c r="W121" i="24"/>
  <c r="V121" i="24"/>
  <c r="V120" i="24"/>
  <c r="W120" i="24" s="1"/>
  <c r="V119" i="24"/>
  <c r="W119" i="24" s="1"/>
  <c r="V118" i="24"/>
  <c r="W118" i="24" s="1"/>
  <c r="V117" i="24"/>
  <c r="W117" i="24" s="1"/>
  <c r="W116" i="24"/>
  <c r="V116" i="24"/>
  <c r="V115" i="24"/>
  <c r="W115" i="24" s="1"/>
  <c r="V114" i="24"/>
  <c r="W114" i="24" s="1"/>
  <c r="V113" i="24"/>
  <c r="W113" i="24" s="1"/>
  <c r="V112" i="24"/>
  <c r="W112" i="24" s="1"/>
  <c r="W111" i="24"/>
  <c r="V111" i="24"/>
  <c r="V110" i="24"/>
  <c r="W110" i="24" s="1"/>
  <c r="V109" i="24"/>
  <c r="W109" i="24" s="1"/>
  <c r="V108" i="24"/>
  <c r="W108" i="24" s="1"/>
  <c r="V107" i="24"/>
  <c r="W107" i="24" s="1"/>
  <c r="W106" i="24"/>
  <c r="V106" i="24"/>
  <c r="W105" i="24"/>
  <c r="V105" i="24"/>
  <c r="V104" i="24"/>
  <c r="W104" i="24" s="1"/>
  <c r="V103" i="24"/>
  <c r="W103" i="24" s="1"/>
  <c r="V102" i="24"/>
  <c r="W102" i="24" s="1"/>
  <c r="V101" i="24"/>
  <c r="W101" i="24" s="1"/>
  <c r="W100" i="24"/>
  <c r="V100" i="24"/>
  <c r="V99" i="24"/>
  <c r="W99" i="24" s="1"/>
  <c r="V98" i="24"/>
  <c r="W98" i="24" s="1"/>
  <c r="V97" i="24"/>
  <c r="W97" i="24" s="1"/>
  <c r="V96" i="24"/>
  <c r="W96" i="24" s="1"/>
  <c r="W95" i="24"/>
  <c r="V95" i="24"/>
  <c r="V94" i="24"/>
  <c r="W94" i="24" s="1"/>
  <c r="V93" i="24"/>
  <c r="W93" i="24" s="1"/>
  <c r="V92" i="24"/>
  <c r="W92" i="24" s="1"/>
  <c r="V91" i="24"/>
  <c r="W91" i="24" s="1"/>
  <c r="W90" i="24"/>
  <c r="V90" i="24"/>
  <c r="X89" i="24"/>
  <c r="Z89" i="24" s="1"/>
  <c r="W89" i="24"/>
  <c r="V89" i="24"/>
  <c r="V88" i="24"/>
  <c r="W88" i="24" s="1"/>
  <c r="V87" i="24"/>
  <c r="K87" i="24"/>
  <c r="V86" i="24"/>
  <c r="AG86" i="24" s="1"/>
  <c r="K86" i="24"/>
  <c r="V85" i="24"/>
  <c r="W85" i="24" s="1"/>
  <c r="K85" i="24"/>
  <c r="V84" i="24"/>
  <c r="W84" i="24" s="1"/>
  <c r="K84" i="24"/>
  <c r="V83" i="24"/>
  <c r="K83" i="24"/>
  <c r="W82" i="24"/>
  <c r="V82" i="24"/>
  <c r="AG82" i="24" s="1"/>
  <c r="K82" i="24"/>
  <c r="AG81" i="24"/>
  <c r="V81" i="24"/>
  <c r="W81" i="24" s="1"/>
  <c r="K81" i="24"/>
  <c r="V80" i="24"/>
  <c r="W80" i="24" s="1"/>
  <c r="K80" i="24"/>
  <c r="V79" i="24"/>
  <c r="K79" i="24"/>
  <c r="W78" i="24"/>
  <c r="V78" i="24"/>
  <c r="AG78" i="24" s="1"/>
  <c r="K78" i="24"/>
  <c r="AG77" i="24"/>
  <c r="V77" i="24"/>
  <c r="W77" i="24" s="1"/>
  <c r="K77" i="24"/>
  <c r="V76" i="24"/>
  <c r="W76" i="24" s="1"/>
  <c r="K76" i="24"/>
  <c r="V75" i="24"/>
  <c r="K75" i="24"/>
  <c r="V74" i="24"/>
  <c r="AG74" i="24" s="1"/>
  <c r="K74" i="24"/>
  <c r="V73" i="24"/>
  <c r="W73" i="24" s="1"/>
  <c r="K73" i="24"/>
  <c r="V72" i="24"/>
  <c r="W72" i="24" s="1"/>
  <c r="K72" i="24"/>
  <c r="W71" i="24"/>
  <c r="V71" i="24"/>
  <c r="AG71" i="24" s="1"/>
  <c r="K71" i="24"/>
  <c r="V70" i="24"/>
  <c r="K70" i="24"/>
  <c r="V69" i="24"/>
  <c r="AG69" i="24" s="1"/>
  <c r="K69" i="24"/>
  <c r="V68" i="24"/>
  <c r="AG68" i="24" s="1"/>
  <c r="K68" i="24"/>
  <c r="W67" i="24"/>
  <c r="V67" i="24"/>
  <c r="AG67" i="24" s="1"/>
  <c r="K67" i="24"/>
  <c r="AG66" i="24"/>
  <c r="W66" i="24"/>
  <c r="V66" i="24"/>
  <c r="K66" i="24"/>
  <c r="W65" i="24"/>
  <c r="V65" i="24"/>
  <c r="AG65" i="24" s="1"/>
  <c r="K65" i="24"/>
  <c r="AG64" i="24"/>
  <c r="V64" i="24"/>
  <c r="W64" i="24" s="1"/>
  <c r="K64" i="24"/>
  <c r="V63" i="24"/>
  <c r="AG63" i="24" s="1"/>
  <c r="K63" i="24"/>
  <c r="W62" i="24"/>
  <c r="V62" i="24"/>
  <c r="AG62" i="24" s="1"/>
  <c r="K62" i="24"/>
  <c r="V61" i="24"/>
  <c r="AG61" i="24" s="1"/>
  <c r="K61" i="24"/>
  <c r="V60" i="24"/>
  <c r="AG60" i="24" s="1"/>
  <c r="K60" i="24"/>
  <c r="V59" i="24"/>
  <c r="K59" i="24"/>
  <c r="V58" i="24"/>
  <c r="AG58" i="24" s="1"/>
  <c r="K58" i="24"/>
  <c r="V57" i="24"/>
  <c r="K57" i="24"/>
  <c r="V56" i="24"/>
  <c r="V55" i="24"/>
  <c r="AG55" i="24" s="1"/>
  <c r="K55" i="24"/>
  <c r="W54" i="24"/>
  <c r="V54" i="24"/>
  <c r="AG54" i="24" s="1"/>
  <c r="K54" i="24"/>
  <c r="V53" i="24"/>
  <c r="K53" i="24"/>
  <c r="V52" i="24"/>
  <c r="AG52" i="24" s="1"/>
  <c r="K52" i="24"/>
  <c r="V51" i="24"/>
  <c r="AG51" i="24" s="1"/>
  <c r="K51" i="24"/>
  <c r="V50" i="24"/>
  <c r="AG50" i="24" s="1"/>
  <c r="K50" i="24"/>
  <c r="V49" i="24"/>
  <c r="AG49" i="24" s="1"/>
  <c r="K49" i="24"/>
  <c r="V48" i="24"/>
  <c r="W48" i="24" s="1"/>
  <c r="K48" i="24"/>
  <c r="V47" i="24"/>
  <c r="K47" i="24"/>
  <c r="V46" i="24"/>
  <c r="AG46" i="24" s="1"/>
  <c r="K46" i="24"/>
  <c r="W45" i="24"/>
  <c r="V45" i="24"/>
  <c r="AG45" i="24" s="1"/>
  <c r="K45" i="24"/>
  <c r="V44" i="24"/>
  <c r="AG44" i="24" s="1"/>
  <c r="K44" i="24"/>
  <c r="V43" i="24"/>
  <c r="AG43" i="24" s="1"/>
  <c r="K43" i="24"/>
  <c r="V42" i="24"/>
  <c r="W42" i="24" s="1"/>
  <c r="K42" i="24"/>
  <c r="W41" i="24"/>
  <c r="V41" i="24"/>
  <c r="AG41" i="24" s="1"/>
  <c r="K41" i="24"/>
  <c r="AG40" i="24"/>
  <c r="V40" i="24"/>
  <c r="W40" i="24" s="1"/>
  <c r="K40" i="24"/>
  <c r="W39" i="24"/>
  <c r="V39" i="24"/>
  <c r="AG39" i="24" s="1"/>
  <c r="K39" i="24"/>
  <c r="V38" i="24"/>
  <c r="AG38" i="24" s="1"/>
  <c r="K38" i="24"/>
  <c r="V37" i="24"/>
  <c r="AG37" i="24" s="1"/>
  <c r="K37" i="24"/>
  <c r="V36" i="24"/>
  <c r="AG36" i="24" s="1"/>
  <c r="K36" i="24"/>
  <c r="V35" i="24"/>
  <c r="AG35" i="24" s="1"/>
  <c r="K35" i="24"/>
  <c r="V34" i="24"/>
  <c r="AG34" i="24" s="1"/>
  <c r="K34" i="24"/>
  <c r="V33" i="24"/>
  <c r="AG33" i="24" s="1"/>
  <c r="K33" i="24"/>
  <c r="V32" i="24"/>
  <c r="W32" i="24" s="1"/>
  <c r="K32" i="24"/>
  <c r="V31" i="24"/>
  <c r="AG31" i="24" s="1"/>
  <c r="K31" i="24"/>
  <c r="V30" i="24"/>
  <c r="AG30" i="24" s="1"/>
  <c r="K30" i="24"/>
  <c r="V29" i="24"/>
  <c r="AG29" i="24" s="1"/>
  <c r="K29" i="24"/>
  <c r="V28" i="24"/>
  <c r="W28" i="24" s="1"/>
  <c r="K28" i="24"/>
  <c r="V27" i="24"/>
  <c r="AG27" i="24" s="1"/>
  <c r="K27" i="24"/>
  <c r="V26" i="24"/>
  <c r="AG26" i="24" s="1"/>
  <c r="K26" i="24"/>
  <c r="W25" i="24"/>
  <c r="V25" i="24"/>
  <c r="AG25" i="24" s="1"/>
  <c r="K25" i="24"/>
  <c r="V24" i="24"/>
  <c r="W24" i="24" s="1"/>
  <c r="K24" i="24"/>
  <c r="V23" i="24"/>
  <c r="AG23" i="24" s="1"/>
  <c r="K23" i="24"/>
  <c r="V22" i="24"/>
  <c r="AG22" i="24" s="1"/>
  <c r="K22" i="24"/>
  <c r="V21" i="24"/>
  <c r="AG21" i="24" s="1"/>
  <c r="K21" i="24"/>
  <c r="V20" i="24"/>
  <c r="W20" i="24" s="1"/>
  <c r="K20" i="24"/>
  <c r="V19" i="24"/>
  <c r="AG19" i="24" s="1"/>
  <c r="K19" i="24"/>
  <c r="V18" i="24"/>
  <c r="AG18" i="24" s="1"/>
  <c r="K18" i="24"/>
  <c r="V17" i="24"/>
  <c r="AG17" i="24" s="1"/>
  <c r="K17" i="24"/>
  <c r="V16" i="24"/>
  <c r="W16" i="24" s="1"/>
  <c r="K16" i="24"/>
  <c r="V15" i="24"/>
  <c r="AG15" i="24" s="1"/>
  <c r="K15" i="24"/>
  <c r="V14" i="24"/>
  <c r="AG14" i="24" s="1"/>
  <c r="K14" i="24"/>
  <c r="V13" i="24"/>
  <c r="AG13" i="24" s="1"/>
  <c r="K13" i="24"/>
  <c r="V12" i="24"/>
  <c r="W12" i="24" s="1"/>
  <c r="K12" i="24"/>
  <c r="V11" i="24"/>
  <c r="AG11" i="24" s="1"/>
  <c r="K11" i="24"/>
  <c r="V10" i="24"/>
  <c r="AG10" i="24" s="1"/>
  <c r="K10" i="24"/>
  <c r="V9" i="24"/>
  <c r="AG9" i="24" s="1"/>
  <c r="K9" i="24"/>
  <c r="V8" i="24"/>
  <c r="W8" i="24" s="1"/>
  <c r="K8" i="24"/>
  <c r="V7" i="24"/>
  <c r="K7" i="24"/>
  <c r="V6" i="24"/>
  <c r="AG6" i="24" s="1"/>
  <c r="K6" i="24"/>
  <c r="V5" i="24"/>
  <c r="AG5" i="24" s="1"/>
  <c r="K5" i="24"/>
  <c r="V4" i="24"/>
  <c r="W4" i="24" s="1"/>
  <c r="K4" i="24"/>
  <c r="V3" i="24"/>
  <c r="AG3" i="24" s="1"/>
  <c r="K3" i="24"/>
  <c r="AH2" i="24"/>
  <c r="V2" i="24"/>
  <c r="AG2" i="24" s="1"/>
  <c r="K2" i="24"/>
  <c r="AL267" i="23"/>
  <c r="AN267" i="23" s="1"/>
  <c r="AI267" i="23"/>
  <c r="AH267" i="23"/>
  <c r="AK267" i="23" s="1"/>
  <c r="AL266" i="23"/>
  <c r="AN266" i="23" s="1"/>
  <c r="AI266" i="23"/>
  <c r="AH266" i="23"/>
  <c r="AK266" i="23" s="1"/>
  <c r="AL265" i="23"/>
  <c r="AM265" i="23" s="1"/>
  <c r="AP265" i="23" s="1"/>
  <c r="AI265" i="23"/>
  <c r="AH265" i="23"/>
  <c r="AK265" i="23" s="1"/>
  <c r="AL264" i="23"/>
  <c r="AN264" i="23" s="1"/>
  <c r="AI264" i="23"/>
  <c r="AH264" i="23"/>
  <c r="AK264" i="23" s="1"/>
  <c r="AL263" i="23"/>
  <c r="AN263" i="23" s="1"/>
  <c r="AI263" i="23"/>
  <c r="AH263" i="23"/>
  <c r="AK263" i="23" s="1"/>
  <c r="AL262" i="23"/>
  <c r="AN262" i="23" s="1"/>
  <c r="AI262" i="23"/>
  <c r="AH262" i="23"/>
  <c r="AK262" i="23" s="1"/>
  <c r="AL261" i="23"/>
  <c r="AN261" i="23" s="1"/>
  <c r="AI261" i="23"/>
  <c r="AH261" i="23"/>
  <c r="AK261" i="23" s="1"/>
  <c r="AL260" i="23"/>
  <c r="AN260" i="23" s="1"/>
  <c r="AI260" i="23"/>
  <c r="AH260" i="23"/>
  <c r="AK260" i="23" s="1"/>
  <c r="AL259" i="23"/>
  <c r="AN259" i="23" s="1"/>
  <c r="AI259" i="23"/>
  <c r="AH259" i="23"/>
  <c r="AK259" i="23" s="1"/>
  <c r="AL258" i="23"/>
  <c r="AN258" i="23" s="1"/>
  <c r="AI258" i="23"/>
  <c r="AH258" i="23"/>
  <c r="AK258" i="23" s="1"/>
  <c r="AL257" i="23"/>
  <c r="AN257" i="23" s="1"/>
  <c r="AI257" i="23"/>
  <c r="AH257" i="23"/>
  <c r="AK257" i="23" s="1"/>
  <c r="AL256" i="23"/>
  <c r="AN256" i="23" s="1"/>
  <c r="AI256" i="23"/>
  <c r="AH256" i="23"/>
  <c r="AK256" i="23" s="1"/>
  <c r="AL255" i="23"/>
  <c r="AN255" i="23" s="1"/>
  <c r="AI255" i="23"/>
  <c r="AH255" i="23"/>
  <c r="AK255" i="23" s="1"/>
  <c r="AL254" i="23"/>
  <c r="AN254" i="23" s="1"/>
  <c r="AI254" i="23"/>
  <c r="AH254" i="23"/>
  <c r="AK254" i="23" s="1"/>
  <c r="AL253" i="23"/>
  <c r="AN253" i="23" s="1"/>
  <c r="AI253" i="23"/>
  <c r="AH253" i="23"/>
  <c r="AK253" i="23" s="1"/>
  <c r="AL252" i="23"/>
  <c r="AN252" i="23" s="1"/>
  <c r="AH252" i="23"/>
  <c r="AK252" i="23" s="1"/>
  <c r="AL251" i="23"/>
  <c r="AN251" i="23" s="1"/>
  <c r="AH251" i="23"/>
  <c r="AK251" i="23" s="1"/>
  <c r="AL250" i="23"/>
  <c r="AN250" i="23" s="1"/>
  <c r="AI250" i="23"/>
  <c r="AH250" i="23"/>
  <c r="AL249" i="23"/>
  <c r="AN249" i="23" s="1"/>
  <c r="AI249" i="23"/>
  <c r="AH249" i="23"/>
  <c r="AK249" i="23" s="1"/>
  <c r="AL248" i="23"/>
  <c r="AN248" i="23" s="1"/>
  <c r="AI248" i="23"/>
  <c r="AH248" i="23"/>
  <c r="AK248" i="23" s="1"/>
  <c r="AL247" i="23"/>
  <c r="AN247" i="23" s="1"/>
  <c r="AI247" i="23"/>
  <c r="AH247" i="23"/>
  <c r="AK247" i="23" s="1"/>
  <c r="AL246" i="23"/>
  <c r="AN246" i="23" s="1"/>
  <c r="AI246" i="23"/>
  <c r="AH246" i="23"/>
  <c r="AK246" i="23" s="1"/>
  <c r="AL245" i="23"/>
  <c r="AN245" i="23" s="1"/>
  <c r="AI245" i="23"/>
  <c r="AH245" i="23"/>
  <c r="AK245" i="23" s="1"/>
  <c r="AL244" i="23"/>
  <c r="AN244" i="23" s="1"/>
  <c r="AI244" i="23"/>
  <c r="AH244" i="23"/>
  <c r="AK244" i="23" s="1"/>
  <c r="AL243" i="23"/>
  <c r="AN243" i="23" s="1"/>
  <c r="AI243" i="23"/>
  <c r="AH243" i="23"/>
  <c r="AK243" i="23" s="1"/>
  <c r="AL242" i="23"/>
  <c r="AN242" i="23" s="1"/>
  <c r="AI242" i="23"/>
  <c r="AH242" i="23"/>
  <c r="AK242" i="23" s="1"/>
  <c r="AL241" i="23"/>
  <c r="AN241" i="23" s="1"/>
  <c r="AH241" i="23"/>
  <c r="AK241" i="23" s="1"/>
  <c r="AL240" i="23"/>
  <c r="AN240" i="23" s="1"/>
  <c r="AI240" i="23"/>
  <c r="AH240" i="23"/>
  <c r="AK240" i="23" s="1"/>
  <c r="AL239" i="23"/>
  <c r="AN239" i="23" s="1"/>
  <c r="AI239" i="23"/>
  <c r="AH239" i="23"/>
  <c r="AK239" i="23" s="1"/>
  <c r="AL238" i="23"/>
  <c r="AN238" i="23" s="1"/>
  <c r="AI238" i="23"/>
  <c r="AH238" i="23"/>
  <c r="AK238" i="23" s="1"/>
  <c r="AL237" i="23"/>
  <c r="AN237" i="23" s="1"/>
  <c r="AI237" i="23"/>
  <c r="AH237" i="23"/>
  <c r="AK237" i="23" s="1"/>
  <c r="AL236" i="23"/>
  <c r="AN236" i="23" s="1"/>
  <c r="AI236" i="23"/>
  <c r="AH236" i="23"/>
  <c r="AK236" i="23" s="1"/>
  <c r="AL235" i="23"/>
  <c r="AN235" i="23" s="1"/>
  <c r="AI235" i="23"/>
  <c r="AH235" i="23"/>
  <c r="AK235" i="23" s="1"/>
  <c r="AL234" i="23"/>
  <c r="AN234" i="23" s="1"/>
  <c r="AI234" i="23"/>
  <c r="AH234" i="23"/>
  <c r="AK234" i="23" s="1"/>
  <c r="AL233" i="23"/>
  <c r="AN233" i="23" s="1"/>
  <c r="AI233" i="23"/>
  <c r="AH233" i="23"/>
  <c r="AK233" i="23" s="1"/>
  <c r="AL232" i="23"/>
  <c r="AN232" i="23" s="1"/>
  <c r="AI232" i="23"/>
  <c r="AH232" i="23"/>
  <c r="AK232" i="23" s="1"/>
  <c r="AL231" i="23"/>
  <c r="AN231" i="23" s="1"/>
  <c r="AI231" i="23"/>
  <c r="AH231" i="23"/>
  <c r="AK231" i="23" s="1"/>
  <c r="AL230" i="23"/>
  <c r="AN230" i="23" s="1"/>
  <c r="AI230" i="23"/>
  <c r="AH230" i="23"/>
  <c r="AK230" i="23" s="1"/>
  <c r="AL229" i="23"/>
  <c r="AN229" i="23" s="1"/>
  <c r="AI229" i="23"/>
  <c r="AH229" i="23"/>
  <c r="AK229" i="23" s="1"/>
  <c r="AL228" i="23"/>
  <c r="AN228" i="23" s="1"/>
  <c r="AI228" i="23"/>
  <c r="AH228" i="23"/>
  <c r="AK228" i="23" s="1"/>
  <c r="AL227" i="23"/>
  <c r="AN227" i="23" s="1"/>
  <c r="AI227" i="23"/>
  <c r="AH227" i="23"/>
  <c r="AK227" i="23" s="1"/>
  <c r="AL226" i="23"/>
  <c r="AN226" i="23" s="1"/>
  <c r="AI226" i="23"/>
  <c r="AH226" i="23"/>
  <c r="AK226" i="23" s="1"/>
  <c r="AL225" i="23"/>
  <c r="AN225" i="23" s="1"/>
  <c r="AI225" i="23"/>
  <c r="AH225" i="23"/>
  <c r="AK225" i="23" s="1"/>
  <c r="AL224" i="23"/>
  <c r="AN224" i="23" s="1"/>
  <c r="AI224" i="23"/>
  <c r="AH224" i="23"/>
  <c r="AK224" i="23" s="1"/>
  <c r="AL223" i="23"/>
  <c r="AN223" i="23" s="1"/>
  <c r="AI223" i="23"/>
  <c r="AH223" i="23"/>
  <c r="AK223" i="23" s="1"/>
  <c r="AL222" i="23"/>
  <c r="AN222" i="23" s="1"/>
  <c r="AI222" i="23"/>
  <c r="AH222" i="23"/>
  <c r="AK222" i="23" s="1"/>
  <c r="AL221" i="23"/>
  <c r="AN221" i="23" s="1"/>
  <c r="AI221" i="23"/>
  <c r="AH221" i="23"/>
  <c r="AK221" i="23" s="1"/>
  <c r="AL220" i="23"/>
  <c r="AN220" i="23" s="1"/>
  <c r="AI220" i="23"/>
  <c r="AH220" i="23"/>
  <c r="AK220" i="23" s="1"/>
  <c r="AL219" i="23"/>
  <c r="AN219" i="23" s="1"/>
  <c r="AI219" i="23"/>
  <c r="AH219" i="23"/>
  <c r="AK219" i="23" s="1"/>
  <c r="AL218" i="23"/>
  <c r="AN218" i="23" s="1"/>
  <c r="AI218" i="23"/>
  <c r="AH218" i="23"/>
  <c r="AK218" i="23" s="1"/>
  <c r="AL217" i="23"/>
  <c r="AN217" i="23" s="1"/>
  <c r="AI217" i="23"/>
  <c r="AH217" i="23"/>
  <c r="AK217" i="23" s="1"/>
  <c r="AL216" i="23"/>
  <c r="AN216" i="23" s="1"/>
  <c r="AI216" i="23"/>
  <c r="AH216" i="23"/>
  <c r="AK216" i="23" s="1"/>
  <c r="AL215" i="23"/>
  <c r="AN215" i="23" s="1"/>
  <c r="AI215" i="23"/>
  <c r="AH215" i="23"/>
  <c r="AK215" i="23" s="1"/>
  <c r="AL214" i="23"/>
  <c r="AN214" i="23" s="1"/>
  <c r="AI214" i="23"/>
  <c r="AH214" i="23"/>
  <c r="AK214" i="23" s="1"/>
  <c r="AL213" i="23"/>
  <c r="AN213" i="23" s="1"/>
  <c r="AI213" i="23"/>
  <c r="AH213" i="23"/>
  <c r="AK213" i="23" s="1"/>
  <c r="AL212" i="23"/>
  <c r="AN212" i="23" s="1"/>
  <c r="AI212" i="23"/>
  <c r="AH212" i="23"/>
  <c r="AK212" i="23" s="1"/>
  <c r="AL211" i="23"/>
  <c r="AN211" i="23" s="1"/>
  <c r="AI211" i="23"/>
  <c r="AH211" i="23"/>
  <c r="AK211" i="23" s="1"/>
  <c r="AL210" i="23"/>
  <c r="AN210" i="23" s="1"/>
  <c r="AI210" i="23"/>
  <c r="AH210" i="23"/>
  <c r="AK210" i="23" s="1"/>
  <c r="AL209" i="23"/>
  <c r="AN209" i="23" s="1"/>
  <c r="AI209" i="23"/>
  <c r="AH209" i="23"/>
  <c r="AK209" i="23" s="1"/>
  <c r="AL208" i="23"/>
  <c r="AN208" i="23" s="1"/>
  <c r="AI208" i="23"/>
  <c r="AH208" i="23"/>
  <c r="AK208" i="23" s="1"/>
  <c r="AL207" i="23"/>
  <c r="AN207" i="23" s="1"/>
  <c r="AI207" i="23"/>
  <c r="AH207" i="23"/>
  <c r="AK207" i="23" s="1"/>
  <c r="AB207" i="23"/>
  <c r="AL206" i="23"/>
  <c r="AI206" i="23"/>
  <c r="AH206" i="23"/>
  <c r="AK206" i="23" s="1"/>
  <c r="AP205" i="23"/>
  <c r="AN205" i="23"/>
  <c r="AI205" i="23"/>
  <c r="AH205" i="23"/>
  <c r="AK205" i="23" s="1"/>
  <c r="AL204" i="23"/>
  <c r="AN204" i="23" s="1"/>
  <c r="AI204" i="23"/>
  <c r="AH204" i="23"/>
  <c r="AK204" i="23" s="1"/>
  <c r="AL203" i="23"/>
  <c r="AN203" i="23" s="1"/>
  <c r="AI203" i="23"/>
  <c r="AH203" i="23"/>
  <c r="AK203" i="23" s="1"/>
  <c r="V200" i="23"/>
  <c r="W200" i="23" s="1"/>
  <c r="K200" i="23"/>
  <c r="W199" i="23"/>
  <c r="V199" i="23"/>
  <c r="W198" i="23"/>
  <c r="V198" i="23"/>
  <c r="W197" i="23"/>
  <c r="V197" i="23"/>
  <c r="W196" i="23"/>
  <c r="V196" i="23"/>
  <c r="W195" i="23"/>
  <c r="V195" i="23"/>
  <c r="W194" i="23"/>
  <c r="V194" i="23"/>
  <c r="W193" i="23"/>
  <c r="V193" i="23"/>
  <c r="W192" i="23"/>
  <c r="V192" i="23"/>
  <c r="W191" i="23"/>
  <c r="V191" i="23"/>
  <c r="W190" i="23"/>
  <c r="V190" i="23"/>
  <c r="W189" i="23"/>
  <c r="V189" i="23"/>
  <c r="W188" i="23"/>
  <c r="V188" i="23"/>
  <c r="W187" i="23"/>
  <c r="V187" i="23"/>
  <c r="W186" i="23"/>
  <c r="V186" i="23"/>
  <c r="W185" i="23"/>
  <c r="V185" i="23"/>
  <c r="W184" i="23"/>
  <c r="V184" i="23"/>
  <c r="W183" i="23"/>
  <c r="V183" i="23"/>
  <c r="W182" i="23"/>
  <c r="V182" i="23"/>
  <c r="W181" i="23"/>
  <c r="V181" i="23"/>
  <c r="W180" i="23"/>
  <c r="V180" i="23"/>
  <c r="W179" i="23"/>
  <c r="V179" i="23"/>
  <c r="W178" i="23"/>
  <c r="V178" i="23"/>
  <c r="W177" i="23"/>
  <c r="V177" i="23"/>
  <c r="W176" i="23"/>
  <c r="V176" i="23"/>
  <c r="W175" i="23"/>
  <c r="V175" i="23"/>
  <c r="W174" i="23"/>
  <c r="V174" i="23"/>
  <c r="W173" i="23"/>
  <c r="V173" i="23"/>
  <c r="W172" i="23"/>
  <c r="V172" i="23"/>
  <c r="W171" i="23"/>
  <c r="V171" i="23"/>
  <c r="W170" i="23"/>
  <c r="V170" i="23"/>
  <c r="W169" i="23"/>
  <c r="V169" i="23"/>
  <c r="W168" i="23"/>
  <c r="V168" i="23"/>
  <c r="W167" i="23"/>
  <c r="V167" i="23"/>
  <c r="W166" i="23"/>
  <c r="V166" i="23"/>
  <c r="W165" i="23"/>
  <c r="V165" i="23"/>
  <c r="W164" i="23"/>
  <c r="V164" i="23"/>
  <c r="W163" i="23"/>
  <c r="V163" i="23"/>
  <c r="W162" i="23"/>
  <c r="V162" i="23"/>
  <c r="W161" i="23"/>
  <c r="V161" i="23"/>
  <c r="W160" i="23"/>
  <c r="V160" i="23"/>
  <c r="W159" i="23"/>
  <c r="V159" i="23"/>
  <c r="W158" i="23"/>
  <c r="V158" i="23"/>
  <c r="W157" i="23"/>
  <c r="V157" i="23"/>
  <c r="W156" i="23"/>
  <c r="V156" i="23"/>
  <c r="W155" i="23"/>
  <c r="V155" i="23"/>
  <c r="W154" i="23"/>
  <c r="V154" i="23"/>
  <c r="W153" i="23"/>
  <c r="V153" i="23"/>
  <c r="W152" i="23"/>
  <c r="V152" i="23"/>
  <c r="W151" i="23"/>
  <c r="V151" i="23"/>
  <c r="W150" i="23"/>
  <c r="V150" i="23"/>
  <c r="W149" i="23"/>
  <c r="V149" i="23"/>
  <c r="W148" i="23"/>
  <c r="V148" i="23"/>
  <c r="W147" i="23"/>
  <c r="V147" i="23"/>
  <c r="W146" i="23"/>
  <c r="V146" i="23"/>
  <c r="W145" i="23"/>
  <c r="V145" i="23"/>
  <c r="W144" i="23"/>
  <c r="V144" i="23"/>
  <c r="W143" i="23"/>
  <c r="V143" i="23"/>
  <c r="W142" i="23"/>
  <c r="V142" i="23"/>
  <c r="W141" i="23"/>
  <c r="V141" i="23"/>
  <c r="W140" i="23"/>
  <c r="V140" i="23"/>
  <c r="W139" i="23"/>
  <c r="V139" i="23"/>
  <c r="W138" i="23"/>
  <c r="V138" i="23"/>
  <c r="W137" i="23"/>
  <c r="V137" i="23"/>
  <c r="W136" i="23"/>
  <c r="V136" i="23"/>
  <c r="W135" i="23"/>
  <c r="V135" i="23"/>
  <c r="W134" i="23"/>
  <c r="V134" i="23"/>
  <c r="W133" i="23"/>
  <c r="V133" i="23"/>
  <c r="W132" i="23"/>
  <c r="V132" i="23"/>
  <c r="W131" i="23"/>
  <c r="V131" i="23"/>
  <c r="W130" i="23"/>
  <c r="V130" i="23"/>
  <c r="W129" i="23"/>
  <c r="V129" i="23"/>
  <c r="W128" i="23"/>
  <c r="V128" i="23"/>
  <c r="W127" i="23"/>
  <c r="V127" i="23"/>
  <c r="W126" i="23"/>
  <c r="V126" i="23"/>
  <c r="W125" i="23"/>
  <c r="V125" i="23"/>
  <c r="W124" i="23"/>
  <c r="V124" i="23"/>
  <c r="W123" i="23"/>
  <c r="V123" i="23"/>
  <c r="W122" i="23"/>
  <c r="V122" i="23"/>
  <c r="W121" i="23"/>
  <c r="V121" i="23"/>
  <c r="W120" i="23"/>
  <c r="V120" i="23"/>
  <c r="W119" i="23"/>
  <c r="V119" i="23"/>
  <c r="W118" i="23"/>
  <c r="V118" i="23"/>
  <c r="W117" i="23"/>
  <c r="V117" i="23"/>
  <c r="W116" i="23"/>
  <c r="V116" i="23"/>
  <c r="W115" i="23"/>
  <c r="V115" i="23"/>
  <c r="W114" i="23"/>
  <c r="V114" i="23"/>
  <c r="W113" i="23"/>
  <c r="V113" i="23"/>
  <c r="W112" i="23"/>
  <c r="V112" i="23"/>
  <c r="W111" i="23"/>
  <c r="V111" i="23"/>
  <c r="W110" i="23"/>
  <c r="V110" i="23"/>
  <c r="W109" i="23"/>
  <c r="V109" i="23"/>
  <c r="W108" i="23"/>
  <c r="V108" i="23"/>
  <c r="W107" i="23"/>
  <c r="V107" i="23"/>
  <c r="W106" i="23"/>
  <c r="V106" i="23"/>
  <c r="W105" i="23"/>
  <c r="V105" i="23"/>
  <c r="W104" i="23"/>
  <c r="V104" i="23"/>
  <c r="W103" i="23"/>
  <c r="V103" i="23"/>
  <c r="W102" i="23"/>
  <c r="V102" i="23"/>
  <c r="W101" i="23"/>
  <c r="V101" i="23"/>
  <c r="W100" i="23"/>
  <c r="V100" i="23"/>
  <c r="W99" i="23"/>
  <c r="V99" i="23"/>
  <c r="W98" i="23"/>
  <c r="V98" i="23"/>
  <c r="W97" i="23"/>
  <c r="V97" i="23"/>
  <c r="W96" i="23"/>
  <c r="V96" i="23"/>
  <c r="W95" i="23"/>
  <c r="V95" i="23"/>
  <c r="W94" i="23"/>
  <c r="V94" i="23"/>
  <c r="W93" i="23"/>
  <c r="V93" i="23"/>
  <c r="W92" i="23"/>
  <c r="V92" i="23"/>
  <c r="W91" i="23"/>
  <c r="V91" i="23"/>
  <c r="W90" i="23"/>
  <c r="V90" i="23"/>
  <c r="W89" i="23"/>
  <c r="V89" i="23"/>
  <c r="W88" i="23"/>
  <c r="V88" i="23"/>
  <c r="AG87" i="23"/>
  <c r="V87" i="23"/>
  <c r="W87" i="23" s="1"/>
  <c r="K87" i="23"/>
  <c r="AG86" i="23"/>
  <c r="V86" i="23"/>
  <c r="W86" i="23" s="1"/>
  <c r="K86" i="23"/>
  <c r="AG85" i="23"/>
  <c r="V85" i="23"/>
  <c r="W85" i="23" s="1"/>
  <c r="K85" i="23"/>
  <c r="W84" i="23"/>
  <c r="V84" i="23"/>
  <c r="AG84" i="23" s="1"/>
  <c r="K84" i="23"/>
  <c r="AG83" i="23"/>
  <c r="V83" i="23"/>
  <c r="W83" i="23" s="1"/>
  <c r="K83" i="23"/>
  <c r="V82" i="23"/>
  <c r="W82" i="23" s="1"/>
  <c r="K82" i="23"/>
  <c r="V81" i="23"/>
  <c r="W81" i="23" s="1"/>
  <c r="K81" i="23"/>
  <c r="V80" i="23"/>
  <c r="AG80" i="23" s="1"/>
  <c r="K80" i="23"/>
  <c r="AG79" i="23"/>
  <c r="V79" i="23"/>
  <c r="W79" i="23" s="1"/>
  <c r="K79" i="23"/>
  <c r="V78" i="23"/>
  <c r="W78" i="23" s="1"/>
  <c r="K78" i="23"/>
  <c r="V77" i="23"/>
  <c r="W77" i="23" s="1"/>
  <c r="K77" i="23"/>
  <c r="W76" i="23"/>
  <c r="V76" i="23"/>
  <c r="AG76" i="23" s="1"/>
  <c r="K76" i="23"/>
  <c r="AG75" i="23"/>
  <c r="V75" i="23"/>
  <c r="W75" i="23" s="1"/>
  <c r="K75" i="23"/>
  <c r="AG74" i="23"/>
  <c r="V74" i="23"/>
  <c r="W74" i="23" s="1"/>
  <c r="K74" i="23"/>
  <c r="AG73" i="23"/>
  <c r="V73" i="23"/>
  <c r="W73" i="23" s="1"/>
  <c r="K73" i="23"/>
  <c r="W72" i="23"/>
  <c r="V72" i="23"/>
  <c r="AG72" i="23" s="1"/>
  <c r="K72" i="23"/>
  <c r="V71" i="23"/>
  <c r="AG71" i="23" s="1"/>
  <c r="K71" i="23"/>
  <c r="W70" i="23"/>
  <c r="V70" i="23"/>
  <c r="AG70" i="23" s="1"/>
  <c r="K70" i="23"/>
  <c r="V69" i="23"/>
  <c r="W69" i="23" s="1"/>
  <c r="K69" i="23"/>
  <c r="W68" i="23"/>
  <c r="V68" i="23"/>
  <c r="AG68" i="23" s="1"/>
  <c r="K68" i="23"/>
  <c r="V67" i="23"/>
  <c r="AG67" i="23" s="1"/>
  <c r="K67" i="23"/>
  <c r="W66" i="23"/>
  <c r="V66" i="23"/>
  <c r="AG66" i="23" s="1"/>
  <c r="K66" i="23"/>
  <c r="V65" i="23"/>
  <c r="W65" i="23" s="1"/>
  <c r="K65" i="23"/>
  <c r="W64" i="23"/>
  <c r="V64" i="23"/>
  <c r="AG64" i="23" s="1"/>
  <c r="K64" i="23"/>
  <c r="V63" i="23"/>
  <c r="AG63" i="23" s="1"/>
  <c r="K63" i="23"/>
  <c r="W62" i="23"/>
  <c r="V62" i="23"/>
  <c r="AG62" i="23" s="1"/>
  <c r="K62" i="23"/>
  <c r="V61" i="23"/>
  <c r="W61" i="23" s="1"/>
  <c r="K61" i="23"/>
  <c r="W60" i="23"/>
  <c r="V60" i="23"/>
  <c r="AG60" i="23" s="1"/>
  <c r="K60" i="23"/>
  <c r="V59" i="23"/>
  <c r="AG59" i="23" s="1"/>
  <c r="K59" i="23"/>
  <c r="W58" i="23"/>
  <c r="V58" i="23"/>
  <c r="AG58" i="23" s="1"/>
  <c r="K58" i="23"/>
  <c r="V57" i="23"/>
  <c r="W57" i="23" s="1"/>
  <c r="K57" i="23"/>
  <c r="W56" i="23"/>
  <c r="V56" i="23"/>
  <c r="AG56" i="23" s="1"/>
  <c r="K56" i="23"/>
  <c r="V55" i="23"/>
  <c r="AG55" i="23" s="1"/>
  <c r="K55" i="23"/>
  <c r="W54" i="23"/>
  <c r="V54" i="23"/>
  <c r="AG54" i="23" s="1"/>
  <c r="K54" i="23"/>
  <c r="V53" i="23"/>
  <c r="W53" i="23" s="1"/>
  <c r="K53" i="23"/>
  <c r="W52" i="23"/>
  <c r="V52" i="23"/>
  <c r="AG52" i="23" s="1"/>
  <c r="K52" i="23"/>
  <c r="V51" i="23"/>
  <c r="AG51" i="23" s="1"/>
  <c r="K51" i="23"/>
  <c r="W50" i="23"/>
  <c r="V50" i="23"/>
  <c r="AG50" i="23" s="1"/>
  <c r="K50" i="23"/>
  <c r="V49" i="23"/>
  <c r="W49" i="23" s="1"/>
  <c r="K49" i="23"/>
  <c r="W48" i="23"/>
  <c r="V48" i="23"/>
  <c r="AG48" i="23" s="1"/>
  <c r="K48" i="23"/>
  <c r="V47" i="23"/>
  <c r="AG47" i="23" s="1"/>
  <c r="K47" i="23"/>
  <c r="W46" i="23"/>
  <c r="V46" i="23"/>
  <c r="AG46" i="23" s="1"/>
  <c r="K46" i="23"/>
  <c r="V45" i="23"/>
  <c r="W45" i="23" s="1"/>
  <c r="K45" i="23"/>
  <c r="W44" i="23"/>
  <c r="V44" i="23"/>
  <c r="AG44" i="23" s="1"/>
  <c r="K44" i="23"/>
  <c r="V43" i="23"/>
  <c r="AG43" i="23" s="1"/>
  <c r="K43" i="23"/>
  <c r="W42" i="23"/>
  <c r="V42" i="23"/>
  <c r="AG42" i="23" s="1"/>
  <c r="K42" i="23"/>
  <c r="V41" i="23"/>
  <c r="W41" i="23" s="1"/>
  <c r="K41" i="23"/>
  <c r="W40" i="23"/>
  <c r="V40" i="23"/>
  <c r="AG40" i="23" s="1"/>
  <c r="K40" i="23"/>
  <c r="V39" i="23"/>
  <c r="AG39" i="23" s="1"/>
  <c r="K39" i="23"/>
  <c r="W38" i="23"/>
  <c r="V38" i="23"/>
  <c r="AG38" i="23" s="1"/>
  <c r="K38" i="23"/>
  <c r="V37" i="23"/>
  <c r="W37" i="23" s="1"/>
  <c r="K37" i="23"/>
  <c r="W36" i="23"/>
  <c r="V36" i="23"/>
  <c r="AG36" i="23" s="1"/>
  <c r="K36" i="23"/>
  <c r="V35" i="23"/>
  <c r="AG35" i="23" s="1"/>
  <c r="K35" i="23"/>
  <c r="W34" i="23"/>
  <c r="V34" i="23"/>
  <c r="AG34" i="23" s="1"/>
  <c r="K34" i="23"/>
  <c r="V33" i="23"/>
  <c r="W33" i="23" s="1"/>
  <c r="K33" i="23"/>
  <c r="W32" i="23"/>
  <c r="V32" i="23"/>
  <c r="AG32" i="23" s="1"/>
  <c r="K32" i="23"/>
  <c r="V31" i="23"/>
  <c r="AG31" i="23" s="1"/>
  <c r="K31" i="23"/>
  <c r="W30" i="23"/>
  <c r="V30" i="23"/>
  <c r="AG30" i="23" s="1"/>
  <c r="K30" i="23"/>
  <c r="V29" i="23"/>
  <c r="W29" i="23" s="1"/>
  <c r="K29" i="23"/>
  <c r="W28" i="23"/>
  <c r="V28" i="23"/>
  <c r="AG28" i="23" s="1"/>
  <c r="K28" i="23"/>
  <c r="V27" i="23"/>
  <c r="AG27" i="23" s="1"/>
  <c r="K27" i="23"/>
  <c r="W26" i="23"/>
  <c r="V26" i="23"/>
  <c r="AG26" i="23" s="1"/>
  <c r="K26" i="23"/>
  <c r="W25" i="23"/>
  <c r="V25" i="23"/>
  <c r="AG25" i="23" s="1"/>
  <c r="K25" i="23"/>
  <c r="W24" i="23"/>
  <c r="V24" i="23"/>
  <c r="AG24" i="23" s="1"/>
  <c r="K24" i="23"/>
  <c r="V23" i="23"/>
  <c r="AG23" i="23" s="1"/>
  <c r="K23" i="23"/>
  <c r="W22" i="23"/>
  <c r="V22" i="23"/>
  <c r="AG22" i="23" s="1"/>
  <c r="K22" i="23"/>
  <c r="W21" i="23"/>
  <c r="V21" i="23"/>
  <c r="AG21" i="23" s="1"/>
  <c r="K21" i="23"/>
  <c r="W20" i="23"/>
  <c r="V20" i="23"/>
  <c r="AG20" i="23" s="1"/>
  <c r="K20" i="23"/>
  <c r="V19" i="23"/>
  <c r="AG19" i="23" s="1"/>
  <c r="K19" i="23"/>
  <c r="W18" i="23"/>
  <c r="V18" i="23"/>
  <c r="AG18" i="23" s="1"/>
  <c r="K18" i="23"/>
  <c r="W17" i="23"/>
  <c r="V17" i="23"/>
  <c r="AG17" i="23" s="1"/>
  <c r="K17" i="23"/>
  <c r="W16" i="23"/>
  <c r="V16" i="23"/>
  <c r="AG16" i="23" s="1"/>
  <c r="K16" i="23"/>
  <c r="AG15" i="23"/>
  <c r="V15" i="23"/>
  <c r="W15" i="23" s="1"/>
  <c r="K15" i="23"/>
  <c r="V14" i="23"/>
  <c r="AG14" i="23" s="1"/>
  <c r="K14" i="23"/>
  <c r="V13" i="23"/>
  <c r="AG13" i="23" s="1"/>
  <c r="K13" i="23"/>
  <c r="V12" i="23"/>
  <c r="AG12" i="23" s="1"/>
  <c r="K12" i="23"/>
  <c r="V11" i="23"/>
  <c r="W11" i="23" s="1"/>
  <c r="K11" i="23"/>
  <c r="W10" i="23"/>
  <c r="V10" i="23"/>
  <c r="AG10" i="23" s="1"/>
  <c r="K10" i="23"/>
  <c r="W9" i="23"/>
  <c r="V9" i="23"/>
  <c r="AG9" i="23" s="1"/>
  <c r="K9" i="23"/>
  <c r="W8" i="23"/>
  <c r="V8" i="23"/>
  <c r="AG8" i="23" s="1"/>
  <c r="K8" i="23"/>
  <c r="AG7" i="23"/>
  <c r="V7" i="23"/>
  <c r="W7" i="23" s="1"/>
  <c r="K7" i="23"/>
  <c r="W6" i="23"/>
  <c r="V6" i="23"/>
  <c r="AG6" i="23" s="1"/>
  <c r="K6" i="23"/>
  <c r="W5" i="23"/>
  <c r="V5" i="23"/>
  <c r="AG5" i="23" s="1"/>
  <c r="K5" i="23"/>
  <c r="V4" i="23"/>
  <c r="AG4" i="23" s="1"/>
  <c r="K4" i="23"/>
  <c r="V3" i="23"/>
  <c r="W3" i="23" s="1"/>
  <c r="K3" i="23"/>
  <c r="AH2" i="23"/>
  <c r="W2" i="23"/>
  <c r="V2" i="23"/>
  <c r="AG2" i="23" s="1"/>
  <c r="K2" i="23"/>
  <c r="AM266" i="23" l="1"/>
  <c r="AP266" i="23" s="1"/>
  <c r="AG29" i="26"/>
  <c r="AG27" i="26"/>
  <c r="AG25" i="26"/>
  <c r="AG23" i="26"/>
  <c r="AG19" i="26"/>
  <c r="AI242" i="26"/>
  <c r="AJ242" i="26" s="1"/>
  <c r="AM242" i="26" s="1"/>
  <c r="AP242" i="26" s="1"/>
  <c r="AG17" i="26"/>
  <c r="AG15" i="26"/>
  <c r="AG13" i="26"/>
  <c r="AJ260" i="26"/>
  <c r="AM260" i="26" s="1"/>
  <c r="AP260" i="26" s="1"/>
  <c r="AJ264" i="26"/>
  <c r="AM264" i="26" s="1"/>
  <c r="AP264" i="26" s="1"/>
  <c r="AI252" i="26"/>
  <c r="AJ252" i="26" s="1"/>
  <c r="AM252" i="26" s="1"/>
  <c r="AP252" i="26" s="1"/>
  <c r="AG9" i="26"/>
  <c r="AI251" i="26"/>
  <c r="AJ251" i="26" s="1"/>
  <c r="AM251" i="26" s="1"/>
  <c r="AP251" i="26" s="1"/>
  <c r="AG7" i="26"/>
  <c r="AJ204" i="26"/>
  <c r="AM204" i="26" s="1"/>
  <c r="AP204" i="26" s="1"/>
  <c r="AG5" i="26"/>
  <c r="AJ206" i="26"/>
  <c r="AM206" i="26" s="1"/>
  <c r="AP206" i="26" s="1"/>
  <c r="AJ258" i="26"/>
  <c r="AM258" i="26" s="1"/>
  <c r="AP258" i="26" s="1"/>
  <c r="AJ262" i="26"/>
  <c r="AM262" i="26" s="1"/>
  <c r="AP262" i="26" s="1"/>
  <c r="AI240" i="26"/>
  <c r="AJ240" i="26" s="1"/>
  <c r="AM240" i="26" s="1"/>
  <c r="AP240" i="26" s="1"/>
  <c r="AJ226" i="26"/>
  <c r="AM226" i="26" s="1"/>
  <c r="AP226" i="26" s="1"/>
  <c r="AJ230" i="26"/>
  <c r="AM230" i="26" s="1"/>
  <c r="AP230" i="26" s="1"/>
  <c r="AJ234" i="26"/>
  <c r="AM234" i="26" s="1"/>
  <c r="AP234" i="26" s="1"/>
  <c r="AJ238" i="26"/>
  <c r="AM238" i="26" s="1"/>
  <c r="AP238" i="26" s="1"/>
  <c r="AJ224" i="26"/>
  <c r="AM224" i="26" s="1"/>
  <c r="AP224" i="26" s="1"/>
  <c r="AJ228" i="26"/>
  <c r="AM228" i="26" s="1"/>
  <c r="AP228" i="26" s="1"/>
  <c r="AJ232" i="26"/>
  <c r="AM232" i="26" s="1"/>
  <c r="AP232" i="26" s="1"/>
  <c r="AJ236" i="26"/>
  <c r="AM236" i="26" s="1"/>
  <c r="AP236" i="26" s="1"/>
  <c r="AJ205" i="26"/>
  <c r="AI241" i="26"/>
  <c r="AJ241" i="26" s="1"/>
  <c r="AM241" i="26" s="1"/>
  <c r="AP241" i="26" s="1"/>
  <c r="AJ203" i="26"/>
  <c r="AM203" i="26" s="1"/>
  <c r="AP203" i="26" s="1"/>
  <c r="AJ246" i="26"/>
  <c r="AM246" i="26" s="1"/>
  <c r="AP246" i="26" s="1"/>
  <c r="AJ250" i="26"/>
  <c r="AM250" i="26" s="1"/>
  <c r="AP250" i="26" s="1"/>
  <c r="AJ254" i="26"/>
  <c r="AM254" i="26" s="1"/>
  <c r="AP254" i="26" s="1"/>
  <c r="AJ263" i="26"/>
  <c r="AM263" i="26" s="1"/>
  <c r="AP263" i="26" s="1"/>
  <c r="AK203" i="26"/>
  <c r="AK204" i="26"/>
  <c r="AK205" i="26"/>
  <c r="AJ244" i="26"/>
  <c r="AM244" i="26" s="1"/>
  <c r="AP244" i="26" s="1"/>
  <c r="AJ248" i="26"/>
  <c r="AM248" i="26" s="1"/>
  <c r="AP248" i="26" s="1"/>
  <c r="AJ256" i="26"/>
  <c r="AM256" i="26" s="1"/>
  <c r="AP256" i="26" s="1"/>
  <c r="AN224" i="26"/>
  <c r="AN232" i="26"/>
  <c r="AG33" i="25"/>
  <c r="AG31" i="25"/>
  <c r="AG21" i="25"/>
  <c r="AG19" i="25"/>
  <c r="AI240" i="25"/>
  <c r="AJ240" i="25" s="1"/>
  <c r="AM240" i="25" s="1"/>
  <c r="AP240" i="25" s="1"/>
  <c r="AG17" i="25"/>
  <c r="AG15" i="25"/>
  <c r="AG13" i="25"/>
  <c r="AG11" i="25"/>
  <c r="AN248" i="26"/>
  <c r="AG9" i="25"/>
  <c r="AI241" i="25"/>
  <c r="AJ241" i="25" s="1"/>
  <c r="AM241" i="25" s="1"/>
  <c r="AP241" i="25" s="1"/>
  <c r="AG7" i="25"/>
  <c r="AI252" i="25"/>
  <c r="AJ252" i="25" s="1"/>
  <c r="AM252" i="25" s="1"/>
  <c r="AP252" i="25" s="1"/>
  <c r="W51" i="24"/>
  <c r="W50" i="24"/>
  <c r="W49" i="24"/>
  <c r="AI251" i="25"/>
  <c r="AJ251" i="25" s="1"/>
  <c r="AM251" i="25" s="1"/>
  <c r="AP251" i="25" s="1"/>
  <c r="AG48" i="24"/>
  <c r="AI242" i="25"/>
  <c r="AJ242" i="25" s="1"/>
  <c r="AM242" i="25" s="1"/>
  <c r="AP242" i="25" s="1"/>
  <c r="AG3" i="25"/>
  <c r="AJ250" i="25"/>
  <c r="AM250" i="25" s="1"/>
  <c r="AP250" i="25" s="1"/>
  <c r="AJ259" i="25"/>
  <c r="AM259" i="25" s="1"/>
  <c r="AP259" i="25" s="1"/>
  <c r="AJ230" i="25"/>
  <c r="AM230" i="25" s="1"/>
  <c r="AP230" i="25" s="1"/>
  <c r="AJ244" i="25"/>
  <c r="AM244" i="25" s="1"/>
  <c r="AP244" i="25" s="1"/>
  <c r="AJ254" i="25"/>
  <c r="AM254" i="25" s="1"/>
  <c r="AP254" i="25" s="1"/>
  <c r="AJ258" i="25"/>
  <c r="AM258" i="25" s="1"/>
  <c r="AP258" i="25" s="1"/>
  <c r="AJ262" i="25"/>
  <c r="AM262" i="25" s="1"/>
  <c r="AP262" i="25" s="1"/>
  <c r="AJ226" i="25"/>
  <c r="AM226" i="25" s="1"/>
  <c r="AP226" i="25" s="1"/>
  <c r="AJ232" i="25"/>
  <c r="AM232" i="25" s="1"/>
  <c r="AP232" i="25" s="1"/>
  <c r="AJ236" i="25"/>
  <c r="AM236" i="25" s="1"/>
  <c r="AP236" i="25" s="1"/>
  <c r="AJ246" i="25"/>
  <c r="AM246" i="25" s="1"/>
  <c r="AP246" i="25" s="1"/>
  <c r="AJ263" i="25"/>
  <c r="AM263" i="25" s="1"/>
  <c r="AP263" i="25" s="1"/>
  <c r="AJ206" i="25"/>
  <c r="AM206" i="25" s="1"/>
  <c r="AP206" i="25" s="1"/>
  <c r="AJ224" i="25"/>
  <c r="AM224" i="25" s="1"/>
  <c r="AP224" i="25" s="1"/>
  <c r="AJ228" i="25"/>
  <c r="AM228" i="25" s="1"/>
  <c r="AP228" i="25" s="1"/>
  <c r="AJ234" i="25"/>
  <c r="AM234" i="25" s="1"/>
  <c r="AP234" i="25" s="1"/>
  <c r="AJ248" i="25"/>
  <c r="AM248" i="25" s="1"/>
  <c r="AP248" i="25" s="1"/>
  <c r="AJ261" i="25"/>
  <c r="AM261" i="25" s="1"/>
  <c r="AP261" i="25" s="1"/>
  <c r="AJ238" i="25"/>
  <c r="AM238" i="25" s="1"/>
  <c r="AP238" i="25" s="1"/>
  <c r="AJ256" i="25"/>
  <c r="AM256" i="25" s="1"/>
  <c r="AP256" i="25" s="1"/>
  <c r="AJ260" i="25"/>
  <c r="AM260" i="25" s="1"/>
  <c r="AP260" i="25" s="1"/>
  <c r="AJ264" i="25"/>
  <c r="AM264" i="25" s="1"/>
  <c r="AP264" i="25" s="1"/>
  <c r="AJ203" i="25"/>
  <c r="AM203" i="25" s="1"/>
  <c r="AP203" i="25" s="1"/>
  <c r="AJ204" i="25"/>
  <c r="AM204" i="25" s="1"/>
  <c r="AP204" i="25" s="1"/>
  <c r="AJ205" i="25"/>
  <c r="W13" i="24"/>
  <c r="W31" i="24"/>
  <c r="AG42" i="24"/>
  <c r="W46" i="24"/>
  <c r="W55" i="24"/>
  <c r="AG72" i="24"/>
  <c r="AG70" i="24"/>
  <c r="W70" i="24"/>
  <c r="W37" i="24"/>
  <c r="W58" i="24"/>
  <c r="W34" i="24"/>
  <c r="AG59" i="24"/>
  <c r="W59" i="24"/>
  <c r="AG73" i="24"/>
  <c r="W74" i="24"/>
  <c r="AG84" i="24"/>
  <c r="W87" i="24"/>
  <c r="AG87" i="24"/>
  <c r="AG57" i="24"/>
  <c r="W57" i="24"/>
  <c r="W11" i="24"/>
  <c r="W19" i="24"/>
  <c r="AG47" i="24"/>
  <c r="W47" i="24"/>
  <c r="W56" i="24"/>
  <c r="AG56" i="24"/>
  <c r="W61" i="24"/>
  <c r="AG7" i="24"/>
  <c r="W7" i="24"/>
  <c r="AG53" i="24"/>
  <c r="W53" i="24"/>
  <c r="W63" i="24"/>
  <c r="W69" i="24"/>
  <c r="AG85" i="24"/>
  <c r="W86" i="24"/>
  <c r="W200" i="24"/>
  <c r="W43" i="24"/>
  <c r="W38" i="24"/>
  <c r="W35" i="24"/>
  <c r="W33" i="24"/>
  <c r="AG32" i="24"/>
  <c r="W29" i="24"/>
  <c r="W27" i="24"/>
  <c r="W23" i="24"/>
  <c r="W21" i="24"/>
  <c r="W17" i="24"/>
  <c r="W15" i="24"/>
  <c r="AI251" i="24"/>
  <c r="AL251" i="24" s="1"/>
  <c r="AO251" i="24" s="1"/>
  <c r="AI240" i="24"/>
  <c r="AL240" i="24" s="1"/>
  <c r="AO240" i="24" s="1"/>
  <c r="W9" i="24"/>
  <c r="W5" i="24"/>
  <c r="W3" i="24"/>
  <c r="AI204" i="24"/>
  <c r="AL204" i="24" s="1"/>
  <c r="AO204" i="24" s="1"/>
  <c r="AN224" i="25"/>
  <c r="AN232" i="25"/>
  <c r="AN240" i="25"/>
  <c r="AN248" i="25"/>
  <c r="AN256" i="25"/>
  <c r="AN265" i="25"/>
  <c r="AN228" i="26"/>
  <c r="AN236" i="26"/>
  <c r="AN244" i="26"/>
  <c r="AN252" i="26"/>
  <c r="AN260" i="26"/>
  <c r="AN265" i="26"/>
  <c r="AM265" i="24"/>
  <c r="W14" i="23"/>
  <c r="AI252" i="24"/>
  <c r="AL252" i="24" s="1"/>
  <c r="AO252" i="24" s="1"/>
  <c r="AI203" i="24"/>
  <c r="AL203" i="24" s="1"/>
  <c r="AO203" i="24" s="1"/>
  <c r="AI230" i="24"/>
  <c r="AL230" i="24" s="1"/>
  <c r="AO230" i="24" s="1"/>
  <c r="AI238" i="24"/>
  <c r="AL238" i="24" s="1"/>
  <c r="AO238" i="24" s="1"/>
  <c r="AI246" i="24"/>
  <c r="AL246" i="24" s="1"/>
  <c r="AO246" i="24" s="1"/>
  <c r="AI254" i="24"/>
  <c r="AL254" i="24" s="1"/>
  <c r="AO254" i="24" s="1"/>
  <c r="AI205" i="24"/>
  <c r="AI228" i="24"/>
  <c r="AL228" i="24" s="1"/>
  <c r="AO228" i="24" s="1"/>
  <c r="AI236" i="24"/>
  <c r="AL236" i="24" s="1"/>
  <c r="AO236" i="24" s="1"/>
  <c r="AI244" i="24"/>
  <c r="AL244" i="24" s="1"/>
  <c r="AO244" i="24" s="1"/>
  <c r="AJ203" i="24"/>
  <c r="AJ204" i="24"/>
  <c r="AJ205" i="24"/>
  <c r="AI206" i="24"/>
  <c r="AL206" i="24" s="1"/>
  <c r="AO206" i="24" s="1"/>
  <c r="AI226" i="24"/>
  <c r="AL226" i="24" s="1"/>
  <c r="AO226" i="24" s="1"/>
  <c r="AI234" i="24"/>
  <c r="AL234" i="24" s="1"/>
  <c r="AO234" i="24" s="1"/>
  <c r="AI242" i="24"/>
  <c r="AL242" i="24" s="1"/>
  <c r="AO242" i="24" s="1"/>
  <c r="AI250" i="24"/>
  <c r="AL250" i="24" s="1"/>
  <c r="AO250" i="24" s="1"/>
  <c r="AI258" i="24"/>
  <c r="AL258" i="24" s="1"/>
  <c r="AO258" i="24" s="1"/>
  <c r="AI259" i="24"/>
  <c r="AL259" i="24" s="1"/>
  <c r="AO259" i="24" s="1"/>
  <c r="AI260" i="24"/>
  <c r="AL260" i="24" s="1"/>
  <c r="AO260" i="24" s="1"/>
  <c r="AI261" i="24"/>
  <c r="AL261" i="24" s="1"/>
  <c r="AO261" i="24" s="1"/>
  <c r="AI262" i="24"/>
  <c r="AL262" i="24" s="1"/>
  <c r="AO262" i="24" s="1"/>
  <c r="AI263" i="24"/>
  <c r="AL263" i="24" s="1"/>
  <c r="AO263" i="24" s="1"/>
  <c r="AI264" i="24"/>
  <c r="AL264" i="24" s="1"/>
  <c r="AO264" i="24" s="1"/>
  <c r="AI224" i="24"/>
  <c r="AL224" i="24" s="1"/>
  <c r="AO224" i="24" s="1"/>
  <c r="AI232" i="24"/>
  <c r="AL232" i="24" s="1"/>
  <c r="AO232" i="24" s="1"/>
  <c r="AI248" i="24"/>
  <c r="AL248" i="24" s="1"/>
  <c r="AO248" i="24" s="1"/>
  <c r="AI256" i="24"/>
  <c r="AL256" i="24" s="1"/>
  <c r="AO256" i="24" s="1"/>
  <c r="W13" i="23"/>
  <c r="W12" i="23"/>
  <c r="AG11" i="23"/>
  <c r="AI252" i="23"/>
  <c r="AJ252" i="23" s="1"/>
  <c r="AM252" i="23" s="1"/>
  <c r="AP252" i="23" s="1"/>
  <c r="AI251" i="23"/>
  <c r="AJ251" i="23" s="1"/>
  <c r="AM251" i="23" s="1"/>
  <c r="AP251" i="23" s="1"/>
  <c r="AJ242" i="23"/>
  <c r="AM242" i="23" s="1"/>
  <c r="AP242" i="23" s="1"/>
  <c r="AJ210" i="23"/>
  <c r="AM210" i="23" s="1"/>
  <c r="AP210" i="23" s="1"/>
  <c r="AJ228" i="23"/>
  <c r="AM228" i="23" s="1"/>
  <c r="AP228" i="23" s="1"/>
  <c r="W4" i="23"/>
  <c r="AJ212" i="23"/>
  <c r="AM212" i="23" s="1"/>
  <c r="AP212" i="23" s="1"/>
  <c r="AJ218" i="23"/>
  <c r="AM218" i="23" s="1"/>
  <c r="AP218" i="23" s="1"/>
  <c r="AJ234" i="23"/>
  <c r="AM234" i="23" s="1"/>
  <c r="AP234" i="23" s="1"/>
  <c r="AJ256" i="23"/>
  <c r="AM256" i="23" s="1"/>
  <c r="AP256" i="23" s="1"/>
  <c r="AJ250" i="23"/>
  <c r="AM250" i="23" s="1"/>
  <c r="AP250" i="23" s="1"/>
  <c r="AG3" i="23"/>
  <c r="AJ236" i="23"/>
  <c r="AM236" i="23" s="1"/>
  <c r="AP236" i="23" s="1"/>
  <c r="AJ260" i="23"/>
  <c r="AM260" i="23" s="1"/>
  <c r="AP260" i="23" s="1"/>
  <c r="AI241" i="23"/>
  <c r="AJ241" i="23" s="1"/>
  <c r="AM241" i="23" s="1"/>
  <c r="AP241" i="23" s="1"/>
  <c r="AJ254" i="23"/>
  <c r="AM254" i="23" s="1"/>
  <c r="AP254" i="23" s="1"/>
  <c r="AJ220" i="23"/>
  <c r="AM220" i="23" s="1"/>
  <c r="AP220" i="23" s="1"/>
  <c r="AJ248" i="23"/>
  <c r="AM248" i="23" s="1"/>
  <c r="AP248" i="23" s="1"/>
  <c r="AJ264" i="23"/>
  <c r="AM264" i="23" s="1"/>
  <c r="AP264" i="23" s="1"/>
  <c r="AJ226" i="23"/>
  <c r="AM226" i="23" s="1"/>
  <c r="AP226" i="23" s="1"/>
  <c r="AJ240" i="23"/>
  <c r="AM240" i="23" s="1"/>
  <c r="AP240" i="23" s="1"/>
  <c r="AK250" i="23"/>
  <c r="AJ258" i="23"/>
  <c r="AM258" i="23" s="1"/>
  <c r="AP258" i="23" s="1"/>
  <c r="AJ246" i="23"/>
  <c r="AM246" i="23" s="1"/>
  <c r="AP246" i="23" s="1"/>
  <c r="AJ262" i="23"/>
  <c r="AM262" i="23" s="1"/>
  <c r="AP262" i="23" s="1"/>
  <c r="AJ203" i="23"/>
  <c r="AM203" i="23" s="1"/>
  <c r="AP203" i="23" s="1"/>
  <c r="AJ205" i="23"/>
  <c r="AJ214" i="23"/>
  <c r="AM214" i="23" s="1"/>
  <c r="AP214" i="23" s="1"/>
  <c r="AJ222" i="23"/>
  <c r="AM222" i="23" s="1"/>
  <c r="AP222" i="23" s="1"/>
  <c r="AJ230" i="23"/>
  <c r="AM230" i="23" s="1"/>
  <c r="AP230" i="23" s="1"/>
  <c r="AJ238" i="23"/>
  <c r="AM238" i="23" s="1"/>
  <c r="AP238" i="23" s="1"/>
  <c r="AJ244" i="23"/>
  <c r="AM244" i="23" s="1"/>
  <c r="AP244" i="23" s="1"/>
  <c r="AJ208" i="23"/>
  <c r="AM208" i="23" s="1"/>
  <c r="AP208" i="23" s="1"/>
  <c r="AJ216" i="23"/>
  <c r="AM216" i="23" s="1"/>
  <c r="AP216" i="23" s="1"/>
  <c r="AJ224" i="23"/>
  <c r="AM224" i="23" s="1"/>
  <c r="AP224" i="23" s="1"/>
  <c r="AJ232" i="23"/>
  <c r="AM232" i="23" s="1"/>
  <c r="AP232" i="23" s="1"/>
  <c r="AJ204" i="23"/>
  <c r="AM204" i="23" s="1"/>
  <c r="AP204" i="23" s="1"/>
  <c r="AJ207" i="23"/>
  <c r="AM207" i="23" s="1"/>
  <c r="AP207" i="23" s="1"/>
  <c r="AJ209" i="23"/>
  <c r="AM209" i="23" s="1"/>
  <c r="AP209" i="23" s="1"/>
  <c r="AJ211" i="23"/>
  <c r="AM211" i="23" s="1"/>
  <c r="AP211" i="23" s="1"/>
  <c r="AJ213" i="23"/>
  <c r="AM213" i="23" s="1"/>
  <c r="AP213" i="23" s="1"/>
  <c r="AJ215" i="23"/>
  <c r="AM215" i="23" s="1"/>
  <c r="AP215" i="23" s="1"/>
  <c r="AJ217" i="23"/>
  <c r="AM217" i="23" s="1"/>
  <c r="AP217" i="23" s="1"/>
  <c r="AJ219" i="23"/>
  <c r="AM219" i="23" s="1"/>
  <c r="AP219" i="23" s="1"/>
  <c r="AJ221" i="23"/>
  <c r="AM221" i="23" s="1"/>
  <c r="AP221" i="23" s="1"/>
  <c r="AJ223" i="23"/>
  <c r="AM223" i="23" s="1"/>
  <c r="AP223" i="23" s="1"/>
  <c r="AJ225" i="23"/>
  <c r="AM225" i="23" s="1"/>
  <c r="AP225" i="23" s="1"/>
  <c r="AJ227" i="23"/>
  <c r="AM227" i="23" s="1"/>
  <c r="AP227" i="23" s="1"/>
  <c r="AJ229" i="23"/>
  <c r="AM229" i="23" s="1"/>
  <c r="AP229" i="23" s="1"/>
  <c r="AJ231" i="23"/>
  <c r="AM231" i="23" s="1"/>
  <c r="AP231" i="23" s="1"/>
  <c r="AJ233" i="23"/>
  <c r="AM233" i="23" s="1"/>
  <c r="AP233" i="23" s="1"/>
  <c r="AJ235" i="23"/>
  <c r="AM235" i="23" s="1"/>
  <c r="AP235" i="23" s="1"/>
  <c r="AJ237" i="23"/>
  <c r="AM237" i="23" s="1"/>
  <c r="AP237" i="23" s="1"/>
  <c r="AJ239" i="23"/>
  <c r="AM239" i="23" s="1"/>
  <c r="AP239" i="23" s="1"/>
  <c r="AJ243" i="23"/>
  <c r="AM243" i="23" s="1"/>
  <c r="AP243" i="23" s="1"/>
  <c r="AJ245" i="23"/>
  <c r="AM245" i="23" s="1"/>
  <c r="AP245" i="23" s="1"/>
  <c r="AJ247" i="23"/>
  <c r="AM247" i="23" s="1"/>
  <c r="AP247" i="23" s="1"/>
  <c r="AJ249" i="23"/>
  <c r="AM249" i="23" s="1"/>
  <c r="AP249" i="23" s="1"/>
  <c r="AJ253" i="23"/>
  <c r="AM253" i="23" s="1"/>
  <c r="AP253" i="23" s="1"/>
  <c r="AJ255" i="23"/>
  <c r="AM255" i="23" s="1"/>
  <c r="AP255" i="23" s="1"/>
  <c r="AJ257" i="23"/>
  <c r="AM257" i="23" s="1"/>
  <c r="AP257" i="23" s="1"/>
  <c r="AJ259" i="23"/>
  <c r="AM259" i="23" s="1"/>
  <c r="AP259" i="23" s="1"/>
  <c r="AJ261" i="23"/>
  <c r="AM261" i="23" s="1"/>
  <c r="AP261" i="23" s="1"/>
  <c r="AJ263" i="23"/>
  <c r="AM263" i="23" s="1"/>
  <c r="AP263" i="23" s="1"/>
  <c r="AG2" i="26"/>
  <c r="W4" i="26"/>
  <c r="AG6" i="26"/>
  <c r="W8" i="26"/>
  <c r="AG10" i="26"/>
  <c r="W12" i="26"/>
  <c r="AG14" i="26"/>
  <c r="W16" i="26"/>
  <c r="AG18" i="26"/>
  <c r="W20" i="26"/>
  <c r="AG22" i="26"/>
  <c r="W24" i="26"/>
  <c r="AG26" i="26"/>
  <c r="W28" i="26"/>
  <c r="AG30" i="26"/>
  <c r="W32" i="26"/>
  <c r="AG34" i="26"/>
  <c r="W36" i="26"/>
  <c r="AG38" i="26"/>
  <c r="W40" i="26"/>
  <c r="AG42" i="26"/>
  <c r="W44" i="26"/>
  <c r="AG46" i="26"/>
  <c r="W48" i="26"/>
  <c r="AG50" i="26"/>
  <c r="W52" i="26"/>
  <c r="AG54" i="26"/>
  <c r="W56" i="26"/>
  <c r="W60" i="26"/>
  <c r="W64" i="26"/>
  <c r="W68" i="26"/>
  <c r="W72" i="26"/>
  <c r="W76" i="26"/>
  <c r="W80" i="26"/>
  <c r="W84" i="26"/>
  <c r="AJ207" i="26"/>
  <c r="AM207" i="26" s="1"/>
  <c r="AP207" i="26" s="1"/>
  <c r="AJ208" i="26"/>
  <c r="AM208" i="26" s="1"/>
  <c r="AP208" i="26" s="1"/>
  <c r="AJ209" i="26"/>
  <c r="AM209" i="26" s="1"/>
  <c r="AP209" i="26" s="1"/>
  <c r="AJ210" i="26"/>
  <c r="AM210" i="26" s="1"/>
  <c r="AP210" i="26" s="1"/>
  <c r="AJ211" i="26"/>
  <c r="AM211" i="26" s="1"/>
  <c r="AP211" i="26" s="1"/>
  <c r="AJ212" i="26"/>
  <c r="AM212" i="26" s="1"/>
  <c r="AP212" i="26" s="1"/>
  <c r="AJ213" i="26"/>
  <c r="AM213" i="26" s="1"/>
  <c r="AP213" i="26" s="1"/>
  <c r="AJ214" i="26"/>
  <c r="AM214" i="26" s="1"/>
  <c r="AP214" i="26" s="1"/>
  <c r="AJ215" i="26"/>
  <c r="AM215" i="26" s="1"/>
  <c r="AP215" i="26" s="1"/>
  <c r="AJ216" i="26"/>
  <c r="AM216" i="26" s="1"/>
  <c r="AP216" i="26" s="1"/>
  <c r="AJ217" i="26"/>
  <c r="AM217" i="26" s="1"/>
  <c r="AP217" i="26" s="1"/>
  <c r="AJ218" i="26"/>
  <c r="AM218" i="26" s="1"/>
  <c r="AP218" i="26" s="1"/>
  <c r="AJ219" i="26"/>
  <c r="AM219" i="26" s="1"/>
  <c r="AP219" i="26" s="1"/>
  <c r="AJ220" i="26"/>
  <c r="AM220" i="26" s="1"/>
  <c r="AP220" i="26" s="1"/>
  <c r="AJ221" i="26"/>
  <c r="AM221" i="26" s="1"/>
  <c r="AP221" i="26" s="1"/>
  <c r="AJ222" i="26"/>
  <c r="AM222" i="26" s="1"/>
  <c r="AP222" i="26" s="1"/>
  <c r="AJ223" i="26"/>
  <c r="AM223" i="26" s="1"/>
  <c r="AP223" i="26" s="1"/>
  <c r="AN266" i="26"/>
  <c r="AM266" i="26"/>
  <c r="AP266" i="26" s="1"/>
  <c r="AJ225" i="26"/>
  <c r="AM225" i="26" s="1"/>
  <c r="AP225" i="26" s="1"/>
  <c r="AJ227" i="26"/>
  <c r="AM227" i="26" s="1"/>
  <c r="AP227" i="26" s="1"/>
  <c r="AJ229" i="26"/>
  <c r="AM229" i="26" s="1"/>
  <c r="AP229" i="26" s="1"/>
  <c r="AJ231" i="26"/>
  <c r="AM231" i="26" s="1"/>
  <c r="AP231" i="26" s="1"/>
  <c r="AJ233" i="26"/>
  <c r="AM233" i="26" s="1"/>
  <c r="AP233" i="26" s="1"/>
  <c r="AJ235" i="26"/>
  <c r="AM235" i="26" s="1"/>
  <c r="AP235" i="26" s="1"/>
  <c r="AJ237" i="26"/>
  <c r="AM237" i="26" s="1"/>
  <c r="AP237" i="26" s="1"/>
  <c r="AJ239" i="26"/>
  <c r="AM239" i="26" s="1"/>
  <c r="AP239" i="26" s="1"/>
  <c r="AJ243" i="26"/>
  <c r="AM243" i="26" s="1"/>
  <c r="AP243" i="26" s="1"/>
  <c r="AJ245" i="26"/>
  <c r="AM245" i="26" s="1"/>
  <c r="AP245" i="26" s="1"/>
  <c r="AJ247" i="26"/>
  <c r="AM247" i="26" s="1"/>
  <c r="AP247" i="26" s="1"/>
  <c r="AJ249" i="26"/>
  <c r="AM249" i="26" s="1"/>
  <c r="AP249" i="26" s="1"/>
  <c r="AJ253" i="26"/>
  <c r="AM253" i="26" s="1"/>
  <c r="AP253" i="26" s="1"/>
  <c r="AJ255" i="26"/>
  <c r="AM255" i="26" s="1"/>
  <c r="AP255" i="26" s="1"/>
  <c r="AJ257" i="26"/>
  <c r="AM257" i="26" s="1"/>
  <c r="AP257" i="26" s="1"/>
  <c r="AJ259" i="26"/>
  <c r="AM259" i="26" s="1"/>
  <c r="AP259" i="26" s="1"/>
  <c r="AJ261" i="26"/>
  <c r="AM261" i="26" s="1"/>
  <c r="AP261" i="26" s="1"/>
  <c r="AM267" i="26"/>
  <c r="AP267" i="26" s="1"/>
  <c r="W2" i="25"/>
  <c r="AG4" i="25"/>
  <c r="W6" i="25"/>
  <c r="AG8" i="25"/>
  <c r="W10" i="25"/>
  <c r="AG12" i="25"/>
  <c r="W14" i="25"/>
  <c r="AG16" i="25"/>
  <c r="W18" i="25"/>
  <c r="AG20" i="25"/>
  <c r="W22" i="25"/>
  <c r="AG24" i="25"/>
  <c r="W26" i="25"/>
  <c r="AG28" i="25"/>
  <c r="W30" i="25"/>
  <c r="AG32" i="25"/>
  <c r="W34" i="25"/>
  <c r="AG36" i="25"/>
  <c r="W38" i="25"/>
  <c r="AG40" i="25"/>
  <c r="W42" i="25"/>
  <c r="AG44" i="25"/>
  <c r="W46" i="25"/>
  <c r="AG48" i="25"/>
  <c r="W50" i="25"/>
  <c r="AG52" i="25"/>
  <c r="W54" i="25"/>
  <c r="AG56" i="25"/>
  <c r="W58" i="25"/>
  <c r="AG60" i="25"/>
  <c r="W62" i="25"/>
  <c r="AG64" i="25"/>
  <c r="W66" i="25"/>
  <c r="AG68" i="25"/>
  <c r="W70" i="25"/>
  <c r="AG72" i="25"/>
  <c r="W74" i="25"/>
  <c r="AG76" i="25"/>
  <c r="W78" i="25"/>
  <c r="AG80" i="25"/>
  <c r="W82" i="25"/>
  <c r="AG84" i="25"/>
  <c r="W86" i="25"/>
  <c r="AJ207" i="25"/>
  <c r="AM207" i="25" s="1"/>
  <c r="AP207" i="25" s="1"/>
  <c r="AJ208" i="25"/>
  <c r="AM208" i="25" s="1"/>
  <c r="AP208" i="25" s="1"/>
  <c r="AJ209" i="25"/>
  <c r="AM209" i="25" s="1"/>
  <c r="AP209" i="25" s="1"/>
  <c r="AJ210" i="25"/>
  <c r="AM210" i="25" s="1"/>
  <c r="AP210" i="25" s="1"/>
  <c r="AJ211" i="25"/>
  <c r="AM211" i="25" s="1"/>
  <c r="AP211" i="25" s="1"/>
  <c r="AJ212" i="25"/>
  <c r="AM212" i="25" s="1"/>
  <c r="AP212" i="25" s="1"/>
  <c r="AJ213" i="25"/>
  <c r="AM213" i="25" s="1"/>
  <c r="AP213" i="25" s="1"/>
  <c r="AJ214" i="25"/>
  <c r="AM214" i="25" s="1"/>
  <c r="AP214" i="25" s="1"/>
  <c r="AJ215" i="25"/>
  <c r="AM215" i="25" s="1"/>
  <c r="AP215" i="25" s="1"/>
  <c r="AJ216" i="25"/>
  <c r="AM216" i="25" s="1"/>
  <c r="AP216" i="25" s="1"/>
  <c r="AJ217" i="25"/>
  <c r="AM217" i="25" s="1"/>
  <c r="AP217" i="25" s="1"/>
  <c r="AJ218" i="25"/>
  <c r="AM218" i="25" s="1"/>
  <c r="AP218" i="25" s="1"/>
  <c r="AJ219" i="25"/>
  <c r="AM219" i="25" s="1"/>
  <c r="AP219" i="25" s="1"/>
  <c r="AJ220" i="25"/>
  <c r="AM220" i="25" s="1"/>
  <c r="AP220" i="25" s="1"/>
  <c r="AJ221" i="25"/>
  <c r="AM221" i="25" s="1"/>
  <c r="AP221" i="25" s="1"/>
  <c r="AJ222" i="25"/>
  <c r="AM222" i="25" s="1"/>
  <c r="AP222" i="25" s="1"/>
  <c r="AJ223" i="25"/>
  <c r="AM223" i="25" s="1"/>
  <c r="AP223" i="25" s="1"/>
  <c r="AN266" i="25"/>
  <c r="AM266" i="25"/>
  <c r="AP266" i="25" s="1"/>
  <c r="AJ225" i="25"/>
  <c r="AM225" i="25" s="1"/>
  <c r="AP225" i="25" s="1"/>
  <c r="AJ227" i="25"/>
  <c r="AM227" i="25" s="1"/>
  <c r="AP227" i="25" s="1"/>
  <c r="AJ229" i="25"/>
  <c r="AM229" i="25" s="1"/>
  <c r="AP229" i="25" s="1"/>
  <c r="AJ231" i="25"/>
  <c r="AM231" i="25" s="1"/>
  <c r="AP231" i="25" s="1"/>
  <c r="AJ233" i="25"/>
  <c r="AM233" i="25" s="1"/>
  <c r="AP233" i="25" s="1"/>
  <c r="AJ235" i="25"/>
  <c r="AM235" i="25" s="1"/>
  <c r="AP235" i="25" s="1"/>
  <c r="AJ237" i="25"/>
  <c r="AM237" i="25" s="1"/>
  <c r="AP237" i="25" s="1"/>
  <c r="AJ239" i="25"/>
  <c r="AM239" i="25" s="1"/>
  <c r="AP239" i="25" s="1"/>
  <c r="AJ243" i="25"/>
  <c r="AM243" i="25" s="1"/>
  <c r="AP243" i="25" s="1"/>
  <c r="AJ245" i="25"/>
  <c r="AM245" i="25" s="1"/>
  <c r="AP245" i="25" s="1"/>
  <c r="AJ247" i="25"/>
  <c r="AM247" i="25" s="1"/>
  <c r="AP247" i="25" s="1"/>
  <c r="AJ249" i="25"/>
  <c r="AM249" i="25" s="1"/>
  <c r="AP249" i="25" s="1"/>
  <c r="AJ253" i="25"/>
  <c r="AM253" i="25" s="1"/>
  <c r="AP253" i="25" s="1"/>
  <c r="AJ255" i="25"/>
  <c r="AM255" i="25" s="1"/>
  <c r="AP255" i="25" s="1"/>
  <c r="AJ257" i="25"/>
  <c r="AM257" i="25" s="1"/>
  <c r="AP257" i="25" s="1"/>
  <c r="AM267" i="25"/>
  <c r="AP267" i="25" s="1"/>
  <c r="W2" i="24"/>
  <c r="AG4" i="24"/>
  <c r="W6" i="24"/>
  <c r="AG8" i="24"/>
  <c r="W10" i="24"/>
  <c r="AG12" i="24"/>
  <c r="W14" i="24"/>
  <c r="AG16" i="24"/>
  <c r="W18" i="24"/>
  <c r="AG20" i="24"/>
  <c r="W22" i="24"/>
  <c r="AG24" i="24"/>
  <c r="W26" i="24"/>
  <c r="AG28" i="24"/>
  <c r="W30" i="24"/>
  <c r="W36" i="24"/>
  <c r="W44" i="24"/>
  <c r="W52" i="24"/>
  <c r="W60" i="24"/>
  <c r="W68" i="24"/>
  <c r="W79" i="24"/>
  <c r="AG79" i="24"/>
  <c r="W75" i="24"/>
  <c r="AG75" i="24"/>
  <c r="AG80" i="24"/>
  <c r="AG76" i="24"/>
  <c r="W83" i="24"/>
  <c r="AG83" i="24"/>
  <c r="AI207" i="24"/>
  <c r="AL207" i="24" s="1"/>
  <c r="AO207" i="24" s="1"/>
  <c r="AI208" i="24"/>
  <c r="AL208" i="24" s="1"/>
  <c r="AO208" i="24" s="1"/>
  <c r="AI209" i="24"/>
  <c r="AL209" i="24" s="1"/>
  <c r="AO209" i="24" s="1"/>
  <c r="AI210" i="24"/>
  <c r="AL210" i="24" s="1"/>
  <c r="AO210" i="24" s="1"/>
  <c r="AI211" i="24"/>
  <c r="AL211" i="24" s="1"/>
  <c r="AO211" i="24" s="1"/>
  <c r="AI212" i="24"/>
  <c r="AL212" i="24" s="1"/>
  <c r="AO212" i="24" s="1"/>
  <c r="AI213" i="24"/>
  <c r="AL213" i="24" s="1"/>
  <c r="AO213" i="24" s="1"/>
  <c r="AI214" i="24"/>
  <c r="AL214" i="24" s="1"/>
  <c r="AO214" i="24" s="1"/>
  <c r="AI215" i="24"/>
  <c r="AL215" i="24" s="1"/>
  <c r="AO215" i="24" s="1"/>
  <c r="AI216" i="24"/>
  <c r="AL216" i="24" s="1"/>
  <c r="AO216" i="24" s="1"/>
  <c r="AI217" i="24"/>
  <c r="AL217" i="24" s="1"/>
  <c r="AO217" i="24" s="1"/>
  <c r="AI218" i="24"/>
  <c r="AL218" i="24" s="1"/>
  <c r="AO218" i="24" s="1"/>
  <c r="AI219" i="24"/>
  <c r="AL219" i="24" s="1"/>
  <c r="AO219" i="24" s="1"/>
  <c r="AI220" i="24"/>
  <c r="AL220" i="24" s="1"/>
  <c r="AO220" i="24" s="1"/>
  <c r="AI221" i="24"/>
  <c r="AL221" i="24" s="1"/>
  <c r="AO221" i="24" s="1"/>
  <c r="AI222" i="24"/>
  <c r="AL222" i="24" s="1"/>
  <c r="AO222" i="24" s="1"/>
  <c r="AI223" i="24"/>
  <c r="AL223" i="24" s="1"/>
  <c r="AO223" i="24" s="1"/>
  <c r="AM266" i="24"/>
  <c r="AL266" i="24"/>
  <c r="AO266" i="24" s="1"/>
  <c r="AI225" i="24"/>
  <c r="AL225" i="24" s="1"/>
  <c r="AO225" i="24" s="1"/>
  <c r="AI227" i="24"/>
  <c r="AL227" i="24" s="1"/>
  <c r="AO227" i="24" s="1"/>
  <c r="AI229" i="24"/>
  <c r="AL229" i="24" s="1"/>
  <c r="AO229" i="24" s="1"/>
  <c r="AI231" i="24"/>
  <c r="AL231" i="24" s="1"/>
  <c r="AO231" i="24" s="1"/>
  <c r="AI233" i="24"/>
  <c r="AL233" i="24" s="1"/>
  <c r="AO233" i="24" s="1"/>
  <c r="AI235" i="24"/>
  <c r="AL235" i="24" s="1"/>
  <c r="AO235" i="24" s="1"/>
  <c r="AI237" i="24"/>
  <c r="AL237" i="24" s="1"/>
  <c r="AO237" i="24" s="1"/>
  <c r="AI239" i="24"/>
  <c r="AL239" i="24" s="1"/>
  <c r="AO239" i="24" s="1"/>
  <c r="AI241" i="24"/>
  <c r="AL241" i="24" s="1"/>
  <c r="AO241" i="24" s="1"/>
  <c r="AI243" i="24"/>
  <c r="AL243" i="24" s="1"/>
  <c r="AO243" i="24" s="1"/>
  <c r="AI245" i="24"/>
  <c r="AL245" i="24" s="1"/>
  <c r="AO245" i="24" s="1"/>
  <c r="AI247" i="24"/>
  <c r="AL247" i="24" s="1"/>
  <c r="AO247" i="24" s="1"/>
  <c r="AI249" i="24"/>
  <c r="AL249" i="24" s="1"/>
  <c r="AO249" i="24" s="1"/>
  <c r="AI253" i="24"/>
  <c r="AL253" i="24" s="1"/>
  <c r="AO253" i="24" s="1"/>
  <c r="AI255" i="24"/>
  <c r="AL255" i="24" s="1"/>
  <c r="AO255" i="24" s="1"/>
  <c r="AI257" i="24"/>
  <c r="AL257" i="24" s="1"/>
  <c r="AO257" i="24" s="1"/>
  <c r="AL267" i="24"/>
  <c r="AO267" i="24" s="1"/>
  <c r="W19" i="23"/>
  <c r="W23" i="23"/>
  <c r="W27" i="23"/>
  <c r="AG29" i="23"/>
  <c r="W31" i="23"/>
  <c r="AG33" i="23"/>
  <c r="W35" i="23"/>
  <c r="AG37" i="23"/>
  <c r="W39" i="23"/>
  <c r="AG41" i="23"/>
  <c r="W43" i="23"/>
  <c r="AG45" i="23"/>
  <c r="W47" i="23"/>
  <c r="AG49" i="23"/>
  <c r="W51" i="23"/>
  <c r="AG53" i="23"/>
  <c r="W55" i="23"/>
  <c r="AG57" i="23"/>
  <c r="W59" i="23"/>
  <c r="AG61" i="23"/>
  <c r="W63" i="23"/>
  <c r="AG65" i="23"/>
  <c r="W67" i="23"/>
  <c r="AG69" i="23"/>
  <c r="W71" i="23"/>
  <c r="AG77" i="23"/>
  <c r="AG78" i="23"/>
  <c r="W80" i="23"/>
  <c r="AG81" i="23"/>
  <c r="AG82" i="23"/>
  <c r="AJ206" i="23"/>
  <c r="AM206" i="23" s="1"/>
  <c r="AP206" i="23" s="1"/>
  <c r="AN206" i="23"/>
  <c r="AN265" i="23"/>
  <c r="AM267" i="23"/>
  <c r="AP267" i="23" s="1"/>
  <c r="AG200" i="23"/>
  <c r="AL267" i="5" l="1"/>
  <c r="AL266" i="5"/>
  <c r="AL265" i="5"/>
  <c r="AL264" i="5"/>
  <c r="AL263" i="5"/>
  <c r="AL262" i="5"/>
  <c r="AL261" i="5"/>
  <c r="AL260" i="5"/>
  <c r="AL259" i="5"/>
  <c r="AL258" i="5"/>
  <c r="AL257" i="5"/>
  <c r="AL256" i="5"/>
  <c r="AL255" i="5"/>
  <c r="AL254" i="5"/>
  <c r="AL253" i="5"/>
  <c r="AL252" i="5"/>
  <c r="AL251" i="5"/>
  <c r="AL250" i="5"/>
  <c r="AL249" i="5"/>
  <c r="AL248" i="5"/>
  <c r="AL247" i="5"/>
  <c r="AL246" i="5"/>
  <c r="AL245" i="5"/>
  <c r="AL244" i="5"/>
  <c r="AL243" i="5"/>
  <c r="AL242" i="5"/>
  <c r="AL241" i="5"/>
  <c r="AL240" i="5"/>
  <c r="AL239" i="5"/>
  <c r="AL238" i="5"/>
  <c r="AL237" i="5"/>
  <c r="AL236" i="5"/>
  <c r="AL235" i="5"/>
  <c r="AL234" i="5"/>
  <c r="AL233" i="5"/>
  <c r="AL232" i="5"/>
  <c r="AL231" i="5"/>
  <c r="AL230" i="5"/>
  <c r="AL229" i="5"/>
  <c r="AL228" i="5"/>
  <c r="AL227" i="5"/>
  <c r="AL226" i="5"/>
  <c r="AL225" i="5"/>
  <c r="AL224" i="5"/>
  <c r="AL223" i="5"/>
  <c r="AL222" i="5"/>
  <c r="AL221" i="5"/>
  <c r="AL220" i="5"/>
  <c r="AL219" i="5"/>
  <c r="AL218" i="5"/>
  <c r="AL217" i="5"/>
  <c r="AL216" i="5"/>
  <c r="AL215" i="5"/>
  <c r="AL214" i="5"/>
  <c r="AL213" i="5"/>
  <c r="AL212" i="5"/>
  <c r="AL211" i="5"/>
  <c r="AL210" i="5"/>
  <c r="AL209" i="5"/>
  <c r="AL208" i="5"/>
  <c r="AL207" i="5"/>
  <c r="AL206" i="5"/>
  <c r="AL204" i="5"/>
  <c r="AL203" i="5"/>
  <c r="AH3" i="22"/>
  <c r="AH4" i="22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H38" i="22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79" i="22"/>
  <c r="AH80" i="22"/>
  <c r="AH81" i="22"/>
  <c r="AH82" i="22"/>
  <c r="AH83" i="22"/>
  <c r="AH84" i="22"/>
  <c r="AH85" i="22"/>
  <c r="AH86" i="22"/>
  <c r="AH87" i="22"/>
  <c r="AH88" i="22"/>
  <c r="AH89" i="22"/>
  <c r="AH90" i="22"/>
  <c r="AH91" i="22"/>
  <c r="AH92" i="22"/>
  <c r="AH93" i="22"/>
  <c r="AH94" i="22"/>
  <c r="AH95" i="22"/>
  <c r="AH96" i="22"/>
  <c r="AH97" i="22"/>
  <c r="AH98" i="22"/>
  <c r="AH99" i="22"/>
  <c r="AH100" i="22"/>
  <c r="AH101" i="22"/>
  <c r="AH102" i="22"/>
  <c r="AH103" i="22"/>
  <c r="AH104" i="22"/>
  <c r="AH105" i="22"/>
  <c r="AH106" i="22"/>
  <c r="AH107" i="22"/>
  <c r="AH108" i="22"/>
  <c r="AH109" i="22"/>
  <c r="AH110" i="22"/>
  <c r="AH111" i="22"/>
  <c r="AH112" i="22"/>
  <c r="AH113" i="22"/>
  <c r="AH114" i="22"/>
  <c r="AH115" i="22"/>
  <c r="AH116" i="22"/>
  <c r="AH117" i="22"/>
  <c r="AH118" i="22"/>
  <c r="AH119" i="22"/>
  <c r="AH120" i="22"/>
  <c r="AH121" i="22"/>
  <c r="AH122" i="22"/>
  <c r="AH123" i="22"/>
  <c r="AH124" i="22"/>
  <c r="AH125" i="22"/>
  <c r="AH126" i="22"/>
  <c r="AH127" i="22"/>
  <c r="AH128" i="22"/>
  <c r="AH129" i="22"/>
  <c r="AH130" i="22"/>
  <c r="AH131" i="22"/>
  <c r="AH132" i="22"/>
  <c r="AH133" i="22"/>
  <c r="AH134" i="22"/>
  <c r="AH135" i="22"/>
  <c r="AH136" i="22"/>
  <c r="AH137" i="22"/>
  <c r="AH138" i="22"/>
  <c r="AH139" i="22"/>
  <c r="AH140" i="22"/>
  <c r="AH141" i="22"/>
  <c r="AH142" i="22"/>
  <c r="AH143" i="22"/>
  <c r="AH144" i="22"/>
  <c r="AH145" i="22"/>
  <c r="AH146" i="22"/>
  <c r="AH147" i="22"/>
  <c r="AH148" i="22"/>
  <c r="AH149" i="22"/>
  <c r="AH150" i="22"/>
  <c r="AH151" i="22"/>
  <c r="AH152" i="22"/>
  <c r="AH153" i="22"/>
  <c r="AH154" i="22"/>
  <c r="AH155" i="22"/>
  <c r="AH156" i="22"/>
  <c r="AH157" i="22"/>
  <c r="AH158" i="22"/>
  <c r="AH159" i="22"/>
  <c r="AH160" i="22"/>
  <c r="AH161" i="22"/>
  <c r="AH162" i="22"/>
  <c r="AH163" i="22"/>
  <c r="AH164" i="22"/>
  <c r="AH165" i="22"/>
  <c r="AH166" i="22"/>
  <c r="AH167" i="22"/>
  <c r="AH168" i="22"/>
  <c r="AH169" i="22"/>
  <c r="AH170" i="22"/>
  <c r="AH171" i="22"/>
  <c r="AH172" i="22"/>
  <c r="AH173" i="22"/>
  <c r="AH174" i="22"/>
  <c r="AH175" i="22"/>
  <c r="AH176" i="22"/>
  <c r="AH177" i="22"/>
  <c r="AH178" i="22"/>
  <c r="AH179" i="22"/>
  <c r="AH180" i="22"/>
  <c r="AH181" i="22"/>
  <c r="AH182" i="22"/>
  <c r="AH183" i="22"/>
  <c r="AH184" i="22"/>
  <c r="AH185" i="22"/>
  <c r="AH186" i="22"/>
  <c r="AH187" i="22"/>
  <c r="AH188" i="22"/>
  <c r="AH189" i="22"/>
  <c r="AH190" i="22"/>
  <c r="AH191" i="22"/>
  <c r="AH192" i="22"/>
  <c r="AH193" i="22"/>
  <c r="AH194" i="22"/>
  <c r="AH195" i="22"/>
  <c r="AH196" i="22"/>
  <c r="AH197" i="22"/>
  <c r="AH198" i="22"/>
  <c r="AH199" i="22"/>
  <c r="AH200" i="22"/>
  <c r="V16" i="22"/>
  <c r="W16" i="22" s="1"/>
  <c r="T16" i="22"/>
  <c r="X16" i="22" s="1"/>
  <c r="Z16" i="22" s="1"/>
  <c r="S16" i="22"/>
  <c r="Q16" i="22"/>
  <c r="K16" i="22"/>
  <c r="K27" i="21"/>
  <c r="AH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3" i="20"/>
  <c r="AH4" i="20"/>
  <c r="AH5" i="20"/>
  <c r="AH6" i="20"/>
  <c r="AH7" i="20"/>
  <c r="AH8" i="20"/>
  <c r="AH9" i="20"/>
  <c r="AH10" i="20"/>
  <c r="AH11" i="20"/>
  <c r="AH12" i="20"/>
  <c r="AH13" i="20"/>
  <c r="AH14" i="20"/>
  <c r="AH15" i="20"/>
  <c r="AH16" i="20"/>
  <c r="AH17" i="20"/>
  <c r="AH18" i="20"/>
  <c r="AH19" i="20"/>
  <c r="AH20" i="20"/>
  <c r="AH21" i="20"/>
  <c r="AH22" i="20"/>
  <c r="AH23" i="20"/>
  <c r="AH24" i="20"/>
  <c r="AH25" i="20"/>
  <c r="AH26" i="20"/>
  <c r="AH27" i="20"/>
  <c r="AH28" i="20"/>
  <c r="AH29" i="20"/>
  <c r="AH30" i="20"/>
  <c r="AH31" i="20"/>
  <c r="AH32" i="20"/>
  <c r="AH33" i="20"/>
  <c r="AH34" i="20"/>
  <c r="AH35" i="20"/>
  <c r="AH36" i="20"/>
  <c r="AH37" i="20"/>
  <c r="AH38" i="20"/>
  <c r="AH39" i="20"/>
  <c r="AH40" i="20"/>
  <c r="AH41" i="20"/>
  <c r="AH42" i="20"/>
  <c r="AH43" i="20"/>
  <c r="AH44" i="20"/>
  <c r="AH45" i="20"/>
  <c r="AH46" i="20"/>
  <c r="AH47" i="20"/>
  <c r="AH48" i="20"/>
  <c r="AH49" i="20"/>
  <c r="AH50" i="20"/>
  <c r="AH51" i="20"/>
  <c r="AH52" i="20"/>
  <c r="AH53" i="20"/>
  <c r="AH54" i="20"/>
  <c r="AH55" i="20"/>
  <c r="AH56" i="20"/>
  <c r="AH57" i="20"/>
  <c r="AH58" i="20"/>
  <c r="AH59" i="20"/>
  <c r="AH60" i="20"/>
  <c r="AH61" i="20"/>
  <c r="AH62" i="20"/>
  <c r="AH63" i="20"/>
  <c r="AH64" i="20"/>
  <c r="AH65" i="20"/>
  <c r="AH66" i="20"/>
  <c r="AH67" i="20"/>
  <c r="AH68" i="20"/>
  <c r="AH69" i="20"/>
  <c r="AH70" i="20"/>
  <c r="AH71" i="20"/>
  <c r="AH72" i="20"/>
  <c r="AH73" i="20"/>
  <c r="AH74" i="20"/>
  <c r="AH75" i="20"/>
  <c r="AH76" i="20"/>
  <c r="AH77" i="20"/>
  <c r="AH78" i="20"/>
  <c r="AH79" i="20"/>
  <c r="AH80" i="20"/>
  <c r="AH81" i="20"/>
  <c r="AH82" i="20"/>
  <c r="AH83" i="20"/>
  <c r="AH84" i="20"/>
  <c r="AH85" i="20"/>
  <c r="AH86" i="20"/>
  <c r="AH87" i="20"/>
  <c r="AH88" i="20"/>
  <c r="AH89" i="20"/>
  <c r="AH90" i="20"/>
  <c r="AH91" i="20"/>
  <c r="AH92" i="20"/>
  <c r="AH93" i="20"/>
  <c r="AH94" i="20"/>
  <c r="AH95" i="20"/>
  <c r="AH96" i="20"/>
  <c r="AH97" i="20"/>
  <c r="AH98" i="20"/>
  <c r="AH99" i="20"/>
  <c r="AH100" i="20"/>
  <c r="AH101" i="20"/>
  <c r="AH102" i="20"/>
  <c r="AH103" i="20"/>
  <c r="AH104" i="20"/>
  <c r="AH105" i="20"/>
  <c r="AH106" i="20"/>
  <c r="AH107" i="20"/>
  <c r="AH108" i="20"/>
  <c r="AH109" i="20"/>
  <c r="AH110" i="20"/>
  <c r="AH111" i="20"/>
  <c r="AH112" i="20"/>
  <c r="AH113" i="20"/>
  <c r="AH114" i="20"/>
  <c r="AH115" i="20"/>
  <c r="AH116" i="20"/>
  <c r="AH117" i="20"/>
  <c r="AH118" i="20"/>
  <c r="AH119" i="20"/>
  <c r="AH120" i="20"/>
  <c r="AH121" i="20"/>
  <c r="AH122" i="20"/>
  <c r="AH123" i="20"/>
  <c r="AH124" i="20"/>
  <c r="AH125" i="20"/>
  <c r="AH126" i="20"/>
  <c r="AH127" i="20"/>
  <c r="AH128" i="20"/>
  <c r="AH129" i="20"/>
  <c r="AH130" i="20"/>
  <c r="AH131" i="20"/>
  <c r="AH132" i="20"/>
  <c r="AH133" i="20"/>
  <c r="AH134" i="20"/>
  <c r="AH135" i="20"/>
  <c r="AH136" i="20"/>
  <c r="AH137" i="20"/>
  <c r="AH138" i="20"/>
  <c r="AH139" i="20"/>
  <c r="AH140" i="20"/>
  <c r="AH141" i="20"/>
  <c r="AH142" i="20"/>
  <c r="AH143" i="20"/>
  <c r="AH144" i="20"/>
  <c r="AH145" i="20"/>
  <c r="AH146" i="20"/>
  <c r="AH147" i="20"/>
  <c r="AH148" i="20"/>
  <c r="AH149" i="20"/>
  <c r="AH150" i="20"/>
  <c r="AH151" i="20"/>
  <c r="AH152" i="20"/>
  <c r="AH153" i="20"/>
  <c r="AH154" i="20"/>
  <c r="AH155" i="20"/>
  <c r="AH156" i="20"/>
  <c r="AH157" i="20"/>
  <c r="AH158" i="20"/>
  <c r="AH159" i="20"/>
  <c r="AH160" i="20"/>
  <c r="AH161" i="20"/>
  <c r="AH162" i="20"/>
  <c r="AH163" i="20"/>
  <c r="AH164" i="20"/>
  <c r="AH165" i="20"/>
  <c r="AH166" i="20"/>
  <c r="AH167" i="20"/>
  <c r="AH168" i="20"/>
  <c r="AH169" i="20"/>
  <c r="AH170" i="20"/>
  <c r="AH171" i="20"/>
  <c r="AH172" i="20"/>
  <c r="AH173" i="20"/>
  <c r="AH174" i="20"/>
  <c r="AH175" i="20"/>
  <c r="AH176" i="20"/>
  <c r="AH177" i="20"/>
  <c r="AH178" i="20"/>
  <c r="AH179" i="20"/>
  <c r="AH180" i="20"/>
  <c r="AH181" i="20"/>
  <c r="AH182" i="20"/>
  <c r="AH183" i="20"/>
  <c r="AH184" i="20"/>
  <c r="AH185" i="20"/>
  <c r="AH186" i="20"/>
  <c r="AH187" i="20"/>
  <c r="AH188" i="20"/>
  <c r="AH189" i="20"/>
  <c r="AH190" i="20"/>
  <c r="AH191" i="20"/>
  <c r="AH192" i="20"/>
  <c r="AH193" i="20"/>
  <c r="AH194" i="20"/>
  <c r="AH195" i="20"/>
  <c r="AH196" i="20"/>
  <c r="AH197" i="20"/>
  <c r="AH198" i="20"/>
  <c r="AH199" i="20"/>
  <c r="AH200" i="20"/>
  <c r="V60" i="18"/>
  <c r="W60" i="18" s="1"/>
  <c r="T60" i="18"/>
  <c r="X60" i="18" s="1"/>
  <c r="Z60" i="18" s="1"/>
  <c r="S60" i="18"/>
  <c r="Q60" i="18"/>
  <c r="K60" i="18"/>
  <c r="AH3" i="18"/>
  <c r="AH4" i="18"/>
  <c r="AH5" i="18"/>
  <c r="AH6" i="18"/>
  <c r="AH7" i="18"/>
  <c r="AH8" i="18"/>
  <c r="AH9" i="18"/>
  <c r="AH10" i="18"/>
  <c r="AH11" i="18"/>
  <c r="AH12" i="18"/>
  <c r="AH13" i="18"/>
  <c r="AH14" i="18"/>
  <c r="AH15" i="18"/>
  <c r="AH16" i="18"/>
  <c r="AH17" i="18"/>
  <c r="AH18" i="18"/>
  <c r="AH19" i="18"/>
  <c r="AH20" i="18"/>
  <c r="AH21" i="18"/>
  <c r="AH22" i="18"/>
  <c r="AH23" i="18"/>
  <c r="AH24" i="18"/>
  <c r="AH25" i="18"/>
  <c r="AH26" i="18"/>
  <c r="AH27" i="18"/>
  <c r="AH28" i="18"/>
  <c r="AH29" i="18"/>
  <c r="AH30" i="18"/>
  <c r="AH31" i="18"/>
  <c r="AH32" i="18"/>
  <c r="AH33" i="18"/>
  <c r="AH34" i="18"/>
  <c r="AH35" i="18"/>
  <c r="AH36" i="18"/>
  <c r="AH37" i="18"/>
  <c r="AH38" i="18"/>
  <c r="AH39" i="18"/>
  <c r="AH40" i="18"/>
  <c r="AH41" i="18"/>
  <c r="AH42" i="18"/>
  <c r="AH43" i="18"/>
  <c r="AH44" i="18"/>
  <c r="AH45" i="18"/>
  <c r="AH46" i="18"/>
  <c r="AH47" i="18"/>
  <c r="AH48" i="18"/>
  <c r="AH49" i="18"/>
  <c r="AH50" i="18"/>
  <c r="AH51" i="18"/>
  <c r="AH52" i="18"/>
  <c r="AH53" i="18"/>
  <c r="AH54" i="18"/>
  <c r="AH55" i="18"/>
  <c r="AH56" i="18"/>
  <c r="AH57" i="18"/>
  <c r="AH58" i="18"/>
  <c r="AH59" i="18"/>
  <c r="AH60" i="18"/>
  <c r="AH61" i="18"/>
  <c r="AH62" i="18"/>
  <c r="AH63" i="18"/>
  <c r="AH64" i="18"/>
  <c r="AH65" i="18"/>
  <c r="AH66" i="18"/>
  <c r="AH67" i="18"/>
  <c r="AH68" i="18"/>
  <c r="AH69" i="18"/>
  <c r="AH70" i="18"/>
  <c r="AH71" i="18"/>
  <c r="AH72" i="18"/>
  <c r="AH73" i="18"/>
  <c r="AH74" i="18"/>
  <c r="AH75" i="18"/>
  <c r="AH76" i="18"/>
  <c r="AH77" i="18"/>
  <c r="AH78" i="18"/>
  <c r="AH79" i="18"/>
  <c r="AH80" i="18"/>
  <c r="AH81" i="18"/>
  <c r="AH82" i="18"/>
  <c r="AH83" i="18"/>
  <c r="AH84" i="18"/>
  <c r="AH85" i="18"/>
  <c r="AH86" i="18"/>
  <c r="AH87" i="18"/>
  <c r="AH88" i="18"/>
  <c r="AH89" i="18"/>
  <c r="AH90" i="18"/>
  <c r="AH91" i="18"/>
  <c r="AH92" i="18"/>
  <c r="AH93" i="18"/>
  <c r="AH94" i="18"/>
  <c r="AH95" i="18"/>
  <c r="AH96" i="18"/>
  <c r="AH97" i="18"/>
  <c r="AH98" i="18"/>
  <c r="AH99" i="18"/>
  <c r="AH100" i="18"/>
  <c r="AH101" i="18"/>
  <c r="AH102" i="18"/>
  <c r="AH103" i="18"/>
  <c r="AH104" i="18"/>
  <c r="AH105" i="18"/>
  <c r="AH106" i="18"/>
  <c r="AH107" i="18"/>
  <c r="AH108" i="18"/>
  <c r="AH109" i="18"/>
  <c r="AH110" i="18"/>
  <c r="AH111" i="18"/>
  <c r="AH112" i="18"/>
  <c r="AH113" i="18"/>
  <c r="AH114" i="18"/>
  <c r="AH115" i="18"/>
  <c r="AH116" i="18"/>
  <c r="AH117" i="18"/>
  <c r="AH118" i="18"/>
  <c r="AH119" i="18"/>
  <c r="AH120" i="18"/>
  <c r="AH121" i="18"/>
  <c r="AH122" i="18"/>
  <c r="AH123" i="18"/>
  <c r="AH124" i="18"/>
  <c r="AH125" i="18"/>
  <c r="AH126" i="18"/>
  <c r="AH127" i="18"/>
  <c r="AH128" i="18"/>
  <c r="AH129" i="18"/>
  <c r="AH130" i="18"/>
  <c r="AH131" i="18"/>
  <c r="AH132" i="18"/>
  <c r="AH133" i="18"/>
  <c r="AH134" i="18"/>
  <c r="AH135" i="18"/>
  <c r="AH136" i="18"/>
  <c r="AH137" i="18"/>
  <c r="AH138" i="18"/>
  <c r="AH139" i="18"/>
  <c r="AH140" i="18"/>
  <c r="AH141" i="18"/>
  <c r="AH142" i="18"/>
  <c r="AH143" i="18"/>
  <c r="AH144" i="18"/>
  <c r="AH145" i="18"/>
  <c r="AH146" i="18"/>
  <c r="AH147" i="18"/>
  <c r="AH148" i="18"/>
  <c r="AH149" i="18"/>
  <c r="AH150" i="18"/>
  <c r="AH151" i="18"/>
  <c r="AH152" i="18"/>
  <c r="AH153" i="18"/>
  <c r="AH154" i="18"/>
  <c r="AH155" i="18"/>
  <c r="AH156" i="18"/>
  <c r="AH157" i="18"/>
  <c r="AH158" i="18"/>
  <c r="AH159" i="18"/>
  <c r="AH160" i="18"/>
  <c r="AH161" i="18"/>
  <c r="AH162" i="18"/>
  <c r="AH163" i="18"/>
  <c r="AH164" i="18"/>
  <c r="AH165" i="18"/>
  <c r="AH166" i="18"/>
  <c r="AH167" i="18"/>
  <c r="AH168" i="18"/>
  <c r="AH169" i="18"/>
  <c r="AH170" i="18"/>
  <c r="AH171" i="18"/>
  <c r="AH172" i="18"/>
  <c r="AH173" i="18"/>
  <c r="AH174" i="18"/>
  <c r="AH175" i="18"/>
  <c r="AH176" i="18"/>
  <c r="AH177" i="18"/>
  <c r="AH178" i="18"/>
  <c r="AH179" i="18"/>
  <c r="AH180" i="18"/>
  <c r="AH181" i="18"/>
  <c r="AH182" i="18"/>
  <c r="AH183" i="18"/>
  <c r="AH184" i="18"/>
  <c r="AH185" i="18"/>
  <c r="AH186" i="18"/>
  <c r="AH187" i="18"/>
  <c r="AH188" i="18"/>
  <c r="AH189" i="18"/>
  <c r="AH190" i="18"/>
  <c r="AH191" i="18"/>
  <c r="AH192" i="18"/>
  <c r="AH193" i="18"/>
  <c r="AH194" i="18"/>
  <c r="AH195" i="18"/>
  <c r="AH196" i="18"/>
  <c r="AH197" i="18"/>
  <c r="AH198" i="18"/>
  <c r="AH199" i="18"/>
  <c r="AH200" i="18"/>
  <c r="Q16" i="16" l="1"/>
  <c r="AH3" i="17"/>
  <c r="AH4" i="17"/>
  <c r="AH5" i="17"/>
  <c r="AH6" i="17"/>
  <c r="AH7" i="17"/>
  <c r="AH8" i="17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34" i="17"/>
  <c r="AH35" i="17"/>
  <c r="AH36" i="17"/>
  <c r="AH37" i="17"/>
  <c r="AH38" i="17"/>
  <c r="AH39" i="17"/>
  <c r="AH40" i="17"/>
  <c r="AH41" i="17"/>
  <c r="AH42" i="17"/>
  <c r="AH43" i="17"/>
  <c r="AH44" i="17"/>
  <c r="AH45" i="17"/>
  <c r="AH46" i="17"/>
  <c r="AH47" i="17"/>
  <c r="AH48" i="17"/>
  <c r="AH49" i="17"/>
  <c r="AH50" i="17"/>
  <c r="AH51" i="17"/>
  <c r="AH52" i="17"/>
  <c r="AH53" i="17"/>
  <c r="AH54" i="17"/>
  <c r="AH55" i="17"/>
  <c r="AH56" i="17"/>
  <c r="AH57" i="17"/>
  <c r="AH58" i="17"/>
  <c r="AH59" i="17"/>
  <c r="AH60" i="17"/>
  <c r="AH61" i="17"/>
  <c r="AH62" i="17"/>
  <c r="AH63" i="17"/>
  <c r="AH64" i="17"/>
  <c r="AH65" i="17"/>
  <c r="AH66" i="17"/>
  <c r="AH67" i="17"/>
  <c r="AH68" i="17"/>
  <c r="AH69" i="17"/>
  <c r="AH70" i="17"/>
  <c r="AH71" i="17"/>
  <c r="AH72" i="17"/>
  <c r="AH73" i="17"/>
  <c r="AH74" i="17"/>
  <c r="AH75" i="17"/>
  <c r="AH76" i="17"/>
  <c r="AH77" i="17"/>
  <c r="AH78" i="17"/>
  <c r="AH79" i="17"/>
  <c r="AH80" i="17"/>
  <c r="AH81" i="17"/>
  <c r="AH82" i="17"/>
  <c r="AH83" i="17"/>
  <c r="AH84" i="17"/>
  <c r="AH85" i="17"/>
  <c r="AH86" i="17"/>
  <c r="AH87" i="17"/>
  <c r="AH88" i="17"/>
  <c r="AH89" i="17"/>
  <c r="AH90" i="17"/>
  <c r="AH91" i="17"/>
  <c r="AH92" i="17"/>
  <c r="AH93" i="17"/>
  <c r="AH94" i="17"/>
  <c r="AH95" i="17"/>
  <c r="AH96" i="17"/>
  <c r="AH97" i="17"/>
  <c r="AH98" i="17"/>
  <c r="AH99" i="17"/>
  <c r="AH100" i="17"/>
  <c r="AH101" i="17"/>
  <c r="AH102" i="17"/>
  <c r="AH103" i="17"/>
  <c r="AH104" i="17"/>
  <c r="AH105" i="17"/>
  <c r="AH106" i="17"/>
  <c r="AH107" i="17"/>
  <c r="AH108" i="17"/>
  <c r="AH109" i="17"/>
  <c r="AH110" i="17"/>
  <c r="AH111" i="17"/>
  <c r="AH112" i="17"/>
  <c r="AH113" i="17"/>
  <c r="AH114" i="17"/>
  <c r="AH115" i="17"/>
  <c r="AH116" i="17"/>
  <c r="AH117" i="17"/>
  <c r="AH118" i="17"/>
  <c r="AH119" i="17"/>
  <c r="AH120" i="17"/>
  <c r="AH121" i="17"/>
  <c r="AH122" i="17"/>
  <c r="AH123" i="17"/>
  <c r="AH124" i="17"/>
  <c r="AH125" i="17"/>
  <c r="AH126" i="17"/>
  <c r="AH127" i="17"/>
  <c r="AH128" i="17"/>
  <c r="AH129" i="17"/>
  <c r="AH130" i="17"/>
  <c r="AH131" i="17"/>
  <c r="AH132" i="17"/>
  <c r="AH133" i="17"/>
  <c r="AH134" i="17"/>
  <c r="AH135" i="17"/>
  <c r="AH136" i="17"/>
  <c r="AH137" i="17"/>
  <c r="AH138" i="17"/>
  <c r="AH139" i="17"/>
  <c r="AH140" i="17"/>
  <c r="AH141" i="17"/>
  <c r="AH142" i="17"/>
  <c r="AH143" i="17"/>
  <c r="AH144" i="17"/>
  <c r="AH145" i="17"/>
  <c r="AH146" i="17"/>
  <c r="AH147" i="17"/>
  <c r="AH148" i="17"/>
  <c r="AH149" i="17"/>
  <c r="AH150" i="17"/>
  <c r="AH151" i="17"/>
  <c r="AH152" i="17"/>
  <c r="AH153" i="17"/>
  <c r="AH154" i="17"/>
  <c r="AH155" i="17"/>
  <c r="AH156" i="17"/>
  <c r="AH157" i="17"/>
  <c r="AH158" i="17"/>
  <c r="AH159" i="17"/>
  <c r="AH160" i="17"/>
  <c r="AH161" i="17"/>
  <c r="AH162" i="17"/>
  <c r="AH163" i="17"/>
  <c r="AH164" i="17"/>
  <c r="AH165" i="17"/>
  <c r="AH166" i="17"/>
  <c r="AH167" i="17"/>
  <c r="AH168" i="17"/>
  <c r="AH169" i="17"/>
  <c r="AH170" i="17"/>
  <c r="AH171" i="17"/>
  <c r="AH172" i="17"/>
  <c r="AH173" i="17"/>
  <c r="AH174" i="17"/>
  <c r="AH175" i="17"/>
  <c r="AH176" i="17"/>
  <c r="AH177" i="17"/>
  <c r="AH178" i="17"/>
  <c r="AH179" i="17"/>
  <c r="AH180" i="17"/>
  <c r="AH181" i="17"/>
  <c r="AH182" i="17"/>
  <c r="AH183" i="17"/>
  <c r="AH184" i="17"/>
  <c r="AH185" i="17"/>
  <c r="AH186" i="17"/>
  <c r="AH187" i="17"/>
  <c r="AH188" i="17"/>
  <c r="AH189" i="17"/>
  <c r="AH190" i="17"/>
  <c r="AH191" i="17"/>
  <c r="AH192" i="17"/>
  <c r="AH193" i="17"/>
  <c r="AH194" i="17"/>
  <c r="AH195" i="17"/>
  <c r="AH196" i="17"/>
  <c r="AH197" i="17"/>
  <c r="AH198" i="17"/>
  <c r="AH199" i="17"/>
  <c r="AH200" i="17"/>
  <c r="T200" i="22"/>
  <c r="X200" i="22" s="1"/>
  <c r="Z200" i="22" s="1"/>
  <c r="S200" i="22"/>
  <c r="Q200" i="22"/>
  <c r="T199" i="22"/>
  <c r="S199" i="22"/>
  <c r="Q199" i="22"/>
  <c r="T198" i="22"/>
  <c r="S198" i="22"/>
  <c r="Q198" i="22"/>
  <c r="T197" i="22"/>
  <c r="X197" i="22" s="1"/>
  <c r="Z197" i="22" s="1"/>
  <c r="S197" i="22"/>
  <c r="Q197" i="22"/>
  <c r="T196" i="22"/>
  <c r="X196" i="22" s="1"/>
  <c r="Z196" i="22" s="1"/>
  <c r="S196" i="22"/>
  <c r="Q196" i="22"/>
  <c r="T195" i="22"/>
  <c r="S195" i="22"/>
  <c r="Q195" i="22"/>
  <c r="T194" i="22"/>
  <c r="S194" i="22"/>
  <c r="Q194" i="22"/>
  <c r="T193" i="22"/>
  <c r="X193" i="22" s="1"/>
  <c r="Z193" i="22" s="1"/>
  <c r="S193" i="22"/>
  <c r="Q193" i="22"/>
  <c r="T192" i="22"/>
  <c r="X192" i="22" s="1"/>
  <c r="Z192" i="22" s="1"/>
  <c r="S192" i="22"/>
  <c r="Q192" i="22"/>
  <c r="T191" i="22"/>
  <c r="S191" i="22"/>
  <c r="Q191" i="22"/>
  <c r="T190" i="22"/>
  <c r="S190" i="22"/>
  <c r="Q190" i="22"/>
  <c r="T189" i="22"/>
  <c r="X189" i="22" s="1"/>
  <c r="Z189" i="22" s="1"/>
  <c r="S189" i="22"/>
  <c r="Q189" i="22"/>
  <c r="T188" i="22"/>
  <c r="X188" i="22" s="1"/>
  <c r="Z188" i="22" s="1"/>
  <c r="S188" i="22"/>
  <c r="Q188" i="22"/>
  <c r="T187" i="22"/>
  <c r="S187" i="22"/>
  <c r="Q187" i="22"/>
  <c r="T186" i="22"/>
  <c r="S186" i="22"/>
  <c r="Q186" i="22"/>
  <c r="T185" i="22"/>
  <c r="X185" i="22" s="1"/>
  <c r="Z185" i="22" s="1"/>
  <c r="S185" i="22"/>
  <c r="Q185" i="22"/>
  <c r="T184" i="22"/>
  <c r="X184" i="22" s="1"/>
  <c r="Z184" i="22" s="1"/>
  <c r="S184" i="22"/>
  <c r="Q184" i="22"/>
  <c r="T183" i="22"/>
  <c r="S183" i="22"/>
  <c r="Q183" i="22"/>
  <c r="T182" i="22"/>
  <c r="S182" i="22"/>
  <c r="Q182" i="22"/>
  <c r="T181" i="22"/>
  <c r="X181" i="22" s="1"/>
  <c r="Z181" i="22" s="1"/>
  <c r="S181" i="22"/>
  <c r="Q181" i="22"/>
  <c r="T180" i="22"/>
  <c r="X180" i="22" s="1"/>
  <c r="Z180" i="22" s="1"/>
  <c r="S180" i="22"/>
  <c r="Q180" i="22"/>
  <c r="T179" i="22"/>
  <c r="X179" i="22" s="1"/>
  <c r="Z179" i="22" s="1"/>
  <c r="S179" i="22"/>
  <c r="Q179" i="22"/>
  <c r="T178" i="22"/>
  <c r="X178" i="22" s="1"/>
  <c r="Z178" i="22" s="1"/>
  <c r="S178" i="22"/>
  <c r="Q178" i="22"/>
  <c r="T177" i="22"/>
  <c r="X177" i="22" s="1"/>
  <c r="Z177" i="22" s="1"/>
  <c r="S177" i="22"/>
  <c r="Q177" i="22"/>
  <c r="T176" i="22"/>
  <c r="X176" i="22" s="1"/>
  <c r="Z176" i="22" s="1"/>
  <c r="S176" i="22"/>
  <c r="Q176" i="22"/>
  <c r="T175" i="22"/>
  <c r="X175" i="22" s="1"/>
  <c r="Z175" i="22" s="1"/>
  <c r="S175" i="22"/>
  <c r="Q175" i="22"/>
  <c r="T174" i="22"/>
  <c r="X174" i="22" s="1"/>
  <c r="Z174" i="22" s="1"/>
  <c r="S174" i="22"/>
  <c r="Q174" i="22"/>
  <c r="T173" i="22"/>
  <c r="X173" i="22" s="1"/>
  <c r="Z173" i="22" s="1"/>
  <c r="S173" i="22"/>
  <c r="Q173" i="22"/>
  <c r="T172" i="22"/>
  <c r="X172" i="22" s="1"/>
  <c r="Z172" i="22" s="1"/>
  <c r="S172" i="22"/>
  <c r="Q172" i="22"/>
  <c r="T171" i="22"/>
  <c r="X171" i="22" s="1"/>
  <c r="Z171" i="22" s="1"/>
  <c r="S171" i="22"/>
  <c r="Q171" i="22"/>
  <c r="T170" i="22"/>
  <c r="X170" i="22" s="1"/>
  <c r="Z170" i="22" s="1"/>
  <c r="S170" i="22"/>
  <c r="Q170" i="22"/>
  <c r="T169" i="22"/>
  <c r="X169" i="22" s="1"/>
  <c r="Z169" i="22" s="1"/>
  <c r="S169" i="22"/>
  <c r="Q169" i="22"/>
  <c r="T168" i="22"/>
  <c r="X168" i="22" s="1"/>
  <c r="Z168" i="22" s="1"/>
  <c r="S168" i="22"/>
  <c r="Q168" i="22"/>
  <c r="T167" i="22"/>
  <c r="X167" i="22" s="1"/>
  <c r="Z167" i="22" s="1"/>
  <c r="S167" i="22"/>
  <c r="Q167" i="22"/>
  <c r="T166" i="22"/>
  <c r="X166" i="22" s="1"/>
  <c r="Z166" i="22" s="1"/>
  <c r="S166" i="22"/>
  <c r="Q166" i="22"/>
  <c r="T165" i="22"/>
  <c r="X165" i="22" s="1"/>
  <c r="Z165" i="22" s="1"/>
  <c r="S165" i="22"/>
  <c r="Q165" i="22"/>
  <c r="T164" i="22"/>
  <c r="X164" i="22" s="1"/>
  <c r="Z164" i="22" s="1"/>
  <c r="S164" i="22"/>
  <c r="Q164" i="22"/>
  <c r="T163" i="22"/>
  <c r="X163" i="22" s="1"/>
  <c r="Z163" i="22" s="1"/>
  <c r="S163" i="22"/>
  <c r="Q163" i="22"/>
  <c r="T162" i="22"/>
  <c r="X162" i="22" s="1"/>
  <c r="Z162" i="22" s="1"/>
  <c r="S162" i="22"/>
  <c r="Q162" i="22"/>
  <c r="T161" i="22"/>
  <c r="X161" i="22" s="1"/>
  <c r="Z161" i="22" s="1"/>
  <c r="S161" i="22"/>
  <c r="Q161" i="22"/>
  <c r="T160" i="22"/>
  <c r="X160" i="22" s="1"/>
  <c r="Z160" i="22" s="1"/>
  <c r="S160" i="22"/>
  <c r="Q160" i="22"/>
  <c r="T159" i="22"/>
  <c r="X159" i="22" s="1"/>
  <c r="Z159" i="22" s="1"/>
  <c r="S159" i="22"/>
  <c r="Q159" i="22"/>
  <c r="T158" i="22"/>
  <c r="X158" i="22" s="1"/>
  <c r="Z158" i="22" s="1"/>
  <c r="S158" i="22"/>
  <c r="Q158" i="22"/>
  <c r="T157" i="22"/>
  <c r="X157" i="22" s="1"/>
  <c r="Z157" i="22" s="1"/>
  <c r="S157" i="22"/>
  <c r="Q157" i="22"/>
  <c r="T156" i="22"/>
  <c r="X156" i="22" s="1"/>
  <c r="Z156" i="22" s="1"/>
  <c r="S156" i="22"/>
  <c r="Q156" i="22"/>
  <c r="T155" i="22"/>
  <c r="X155" i="22" s="1"/>
  <c r="Z155" i="22" s="1"/>
  <c r="S155" i="22"/>
  <c r="Q155" i="22"/>
  <c r="T154" i="22"/>
  <c r="X154" i="22" s="1"/>
  <c r="Z154" i="22" s="1"/>
  <c r="S154" i="22"/>
  <c r="Q154" i="22"/>
  <c r="T153" i="22"/>
  <c r="X153" i="22" s="1"/>
  <c r="Z153" i="22" s="1"/>
  <c r="S153" i="22"/>
  <c r="Q153" i="22"/>
  <c r="T152" i="22"/>
  <c r="X152" i="22" s="1"/>
  <c r="Z152" i="22" s="1"/>
  <c r="S152" i="22"/>
  <c r="Q152" i="22"/>
  <c r="T151" i="22"/>
  <c r="X151" i="22" s="1"/>
  <c r="Z151" i="22" s="1"/>
  <c r="S151" i="22"/>
  <c r="Q151" i="22"/>
  <c r="T150" i="22"/>
  <c r="X150" i="22" s="1"/>
  <c r="Z150" i="22" s="1"/>
  <c r="S150" i="22"/>
  <c r="Q150" i="22"/>
  <c r="T149" i="22"/>
  <c r="X149" i="22" s="1"/>
  <c r="Z149" i="22" s="1"/>
  <c r="S149" i="22"/>
  <c r="Q149" i="22"/>
  <c r="T148" i="22"/>
  <c r="X148" i="22" s="1"/>
  <c r="Z148" i="22" s="1"/>
  <c r="S148" i="22"/>
  <c r="Q148" i="22"/>
  <c r="T147" i="22"/>
  <c r="X147" i="22" s="1"/>
  <c r="Z147" i="22" s="1"/>
  <c r="S147" i="22"/>
  <c r="Q147" i="22"/>
  <c r="T146" i="22"/>
  <c r="X146" i="22" s="1"/>
  <c r="Z146" i="22" s="1"/>
  <c r="S146" i="22"/>
  <c r="Q146" i="22"/>
  <c r="T145" i="22"/>
  <c r="X145" i="22" s="1"/>
  <c r="Z145" i="22" s="1"/>
  <c r="S145" i="22"/>
  <c r="Q145" i="22"/>
  <c r="T144" i="22"/>
  <c r="X144" i="22" s="1"/>
  <c r="Z144" i="22" s="1"/>
  <c r="S144" i="22"/>
  <c r="Q144" i="22"/>
  <c r="T143" i="22"/>
  <c r="X143" i="22" s="1"/>
  <c r="Z143" i="22" s="1"/>
  <c r="S143" i="22"/>
  <c r="Q143" i="22"/>
  <c r="T142" i="22"/>
  <c r="X142" i="22" s="1"/>
  <c r="Z142" i="22" s="1"/>
  <c r="S142" i="22"/>
  <c r="Q142" i="22"/>
  <c r="T141" i="22"/>
  <c r="X141" i="22" s="1"/>
  <c r="Z141" i="22" s="1"/>
  <c r="S141" i="22"/>
  <c r="Q141" i="22"/>
  <c r="T140" i="22"/>
  <c r="X140" i="22" s="1"/>
  <c r="Z140" i="22" s="1"/>
  <c r="S140" i="22"/>
  <c r="Q140" i="22"/>
  <c r="T139" i="22"/>
  <c r="X139" i="22" s="1"/>
  <c r="Z139" i="22" s="1"/>
  <c r="S139" i="22"/>
  <c r="Q139" i="22"/>
  <c r="T138" i="22"/>
  <c r="X138" i="22" s="1"/>
  <c r="Z138" i="22" s="1"/>
  <c r="S138" i="22"/>
  <c r="Q138" i="22"/>
  <c r="T137" i="22"/>
  <c r="X137" i="22" s="1"/>
  <c r="Z137" i="22" s="1"/>
  <c r="S137" i="22"/>
  <c r="Q137" i="22"/>
  <c r="T136" i="22"/>
  <c r="X136" i="22" s="1"/>
  <c r="Z136" i="22" s="1"/>
  <c r="S136" i="22"/>
  <c r="Q136" i="22"/>
  <c r="T135" i="22"/>
  <c r="X135" i="22" s="1"/>
  <c r="Z135" i="22" s="1"/>
  <c r="S135" i="22"/>
  <c r="Q135" i="22"/>
  <c r="T134" i="22"/>
  <c r="X134" i="22" s="1"/>
  <c r="Z134" i="22" s="1"/>
  <c r="S134" i="22"/>
  <c r="Q134" i="22"/>
  <c r="T133" i="22"/>
  <c r="X133" i="22" s="1"/>
  <c r="Z133" i="22" s="1"/>
  <c r="S133" i="22"/>
  <c r="Q133" i="22"/>
  <c r="T132" i="22"/>
  <c r="X132" i="22" s="1"/>
  <c r="Z132" i="22" s="1"/>
  <c r="S132" i="22"/>
  <c r="Q132" i="22"/>
  <c r="T131" i="22"/>
  <c r="X131" i="22" s="1"/>
  <c r="Z131" i="22" s="1"/>
  <c r="S131" i="22"/>
  <c r="Q131" i="22"/>
  <c r="T130" i="22"/>
  <c r="X130" i="22" s="1"/>
  <c r="Z130" i="22" s="1"/>
  <c r="S130" i="22"/>
  <c r="Q130" i="22"/>
  <c r="T129" i="22"/>
  <c r="X129" i="22" s="1"/>
  <c r="Z129" i="22" s="1"/>
  <c r="S129" i="22"/>
  <c r="Q129" i="22"/>
  <c r="T128" i="22"/>
  <c r="X128" i="22" s="1"/>
  <c r="Z128" i="22" s="1"/>
  <c r="S128" i="22"/>
  <c r="Q128" i="22"/>
  <c r="T127" i="22"/>
  <c r="X127" i="22" s="1"/>
  <c r="Z127" i="22" s="1"/>
  <c r="S127" i="22"/>
  <c r="Q127" i="22"/>
  <c r="T126" i="22"/>
  <c r="X126" i="22" s="1"/>
  <c r="Z126" i="22" s="1"/>
  <c r="S126" i="22"/>
  <c r="Q126" i="22"/>
  <c r="T125" i="22"/>
  <c r="X125" i="22" s="1"/>
  <c r="Z125" i="22" s="1"/>
  <c r="S125" i="22"/>
  <c r="Q125" i="22"/>
  <c r="T124" i="22"/>
  <c r="X124" i="22" s="1"/>
  <c r="Z124" i="22" s="1"/>
  <c r="S124" i="22"/>
  <c r="Q124" i="22"/>
  <c r="T123" i="22"/>
  <c r="X123" i="22" s="1"/>
  <c r="Z123" i="22" s="1"/>
  <c r="S123" i="22"/>
  <c r="Q123" i="22"/>
  <c r="T122" i="22"/>
  <c r="X122" i="22" s="1"/>
  <c r="Z122" i="22" s="1"/>
  <c r="S122" i="22"/>
  <c r="Q122" i="22"/>
  <c r="T121" i="22"/>
  <c r="X121" i="22" s="1"/>
  <c r="Z121" i="22" s="1"/>
  <c r="S121" i="22"/>
  <c r="Q121" i="22"/>
  <c r="T120" i="22"/>
  <c r="X120" i="22" s="1"/>
  <c r="Z120" i="22" s="1"/>
  <c r="S120" i="22"/>
  <c r="Q120" i="22"/>
  <c r="T119" i="22"/>
  <c r="X119" i="22" s="1"/>
  <c r="Z119" i="22" s="1"/>
  <c r="S119" i="22"/>
  <c r="Q119" i="22"/>
  <c r="T118" i="22"/>
  <c r="X118" i="22" s="1"/>
  <c r="S118" i="22"/>
  <c r="Q118" i="22"/>
  <c r="T117" i="22"/>
  <c r="X117" i="22" s="1"/>
  <c r="Z117" i="22" s="1"/>
  <c r="S117" i="22"/>
  <c r="Q117" i="22"/>
  <c r="T116" i="22"/>
  <c r="X116" i="22" s="1"/>
  <c r="Z116" i="22" s="1"/>
  <c r="S116" i="22"/>
  <c r="Q116" i="22"/>
  <c r="T115" i="22"/>
  <c r="X115" i="22" s="1"/>
  <c r="Z115" i="22" s="1"/>
  <c r="S115" i="22"/>
  <c r="Q115" i="22"/>
  <c r="T114" i="22"/>
  <c r="X114" i="22" s="1"/>
  <c r="Z114" i="22" s="1"/>
  <c r="S114" i="22"/>
  <c r="Q114" i="22"/>
  <c r="T113" i="22"/>
  <c r="X113" i="22" s="1"/>
  <c r="Z113" i="22" s="1"/>
  <c r="S113" i="22"/>
  <c r="Q113" i="22"/>
  <c r="T112" i="22"/>
  <c r="X112" i="22" s="1"/>
  <c r="Z112" i="22" s="1"/>
  <c r="S112" i="22"/>
  <c r="Q112" i="22"/>
  <c r="T111" i="22"/>
  <c r="X111" i="22" s="1"/>
  <c r="Z111" i="22" s="1"/>
  <c r="S111" i="22"/>
  <c r="Q111" i="22"/>
  <c r="T110" i="22"/>
  <c r="X110" i="22" s="1"/>
  <c r="Z110" i="22" s="1"/>
  <c r="S110" i="22"/>
  <c r="Q110" i="22"/>
  <c r="T109" i="22"/>
  <c r="X109" i="22" s="1"/>
  <c r="Z109" i="22" s="1"/>
  <c r="S109" i="22"/>
  <c r="Q109" i="22"/>
  <c r="T108" i="22"/>
  <c r="X108" i="22" s="1"/>
  <c r="Z108" i="22" s="1"/>
  <c r="S108" i="22"/>
  <c r="Q108" i="22"/>
  <c r="T107" i="22"/>
  <c r="X107" i="22" s="1"/>
  <c r="Z107" i="22" s="1"/>
  <c r="S107" i="22"/>
  <c r="Q107" i="22"/>
  <c r="T106" i="22"/>
  <c r="X106" i="22" s="1"/>
  <c r="Z106" i="22" s="1"/>
  <c r="S106" i="22"/>
  <c r="Q106" i="22"/>
  <c r="T105" i="22"/>
  <c r="X105" i="22" s="1"/>
  <c r="Z105" i="22" s="1"/>
  <c r="S105" i="22"/>
  <c r="Q105" i="22"/>
  <c r="T104" i="22"/>
  <c r="X104" i="22" s="1"/>
  <c r="Z104" i="22" s="1"/>
  <c r="S104" i="22"/>
  <c r="Q104" i="22"/>
  <c r="T103" i="22"/>
  <c r="X103" i="22" s="1"/>
  <c r="Z103" i="22" s="1"/>
  <c r="S103" i="22"/>
  <c r="Q103" i="22"/>
  <c r="T102" i="22"/>
  <c r="X102" i="22" s="1"/>
  <c r="Z102" i="22" s="1"/>
  <c r="S102" i="22"/>
  <c r="Q102" i="22"/>
  <c r="T101" i="22"/>
  <c r="X101" i="22" s="1"/>
  <c r="Z101" i="22" s="1"/>
  <c r="S101" i="22"/>
  <c r="Q101" i="22"/>
  <c r="T100" i="22"/>
  <c r="X100" i="22" s="1"/>
  <c r="Z100" i="22" s="1"/>
  <c r="S100" i="22"/>
  <c r="Q100" i="22"/>
  <c r="T99" i="22"/>
  <c r="X99" i="22" s="1"/>
  <c r="Z99" i="22" s="1"/>
  <c r="S99" i="22"/>
  <c r="Q99" i="22"/>
  <c r="T98" i="22"/>
  <c r="X98" i="22" s="1"/>
  <c r="Z98" i="22" s="1"/>
  <c r="S98" i="22"/>
  <c r="Q98" i="22"/>
  <c r="T97" i="22"/>
  <c r="X97" i="22" s="1"/>
  <c r="Z97" i="22" s="1"/>
  <c r="S97" i="22"/>
  <c r="Q97" i="22"/>
  <c r="T96" i="22"/>
  <c r="X96" i="22" s="1"/>
  <c r="Z96" i="22" s="1"/>
  <c r="S96" i="22"/>
  <c r="Q96" i="22"/>
  <c r="T95" i="22"/>
  <c r="X95" i="22" s="1"/>
  <c r="Z95" i="22" s="1"/>
  <c r="S95" i="22"/>
  <c r="Q95" i="22"/>
  <c r="T94" i="22"/>
  <c r="X94" i="22" s="1"/>
  <c r="Z94" i="22" s="1"/>
  <c r="S94" i="22"/>
  <c r="Q94" i="22"/>
  <c r="T93" i="22"/>
  <c r="X93" i="22" s="1"/>
  <c r="Z93" i="22" s="1"/>
  <c r="S93" i="22"/>
  <c r="Q93" i="22"/>
  <c r="T92" i="22"/>
  <c r="X92" i="22" s="1"/>
  <c r="Z92" i="22" s="1"/>
  <c r="S92" i="22"/>
  <c r="Q92" i="22"/>
  <c r="T91" i="22"/>
  <c r="X91" i="22" s="1"/>
  <c r="Z91" i="22" s="1"/>
  <c r="S91" i="22"/>
  <c r="Q91" i="22"/>
  <c r="T90" i="22"/>
  <c r="X90" i="22" s="1"/>
  <c r="Z90" i="22" s="1"/>
  <c r="S90" i="22"/>
  <c r="Q90" i="22"/>
  <c r="T89" i="22"/>
  <c r="X89" i="22" s="1"/>
  <c r="Z89" i="22" s="1"/>
  <c r="S89" i="22"/>
  <c r="Q89" i="22"/>
  <c r="T88" i="22"/>
  <c r="X88" i="22" s="1"/>
  <c r="Z88" i="22" s="1"/>
  <c r="S88" i="22"/>
  <c r="Q88" i="22"/>
  <c r="T87" i="22"/>
  <c r="X87" i="22" s="1"/>
  <c r="Z87" i="22" s="1"/>
  <c r="S87" i="22"/>
  <c r="Q87" i="22"/>
  <c r="T86" i="22"/>
  <c r="X86" i="22" s="1"/>
  <c r="Z86" i="22" s="1"/>
  <c r="S86" i="22"/>
  <c r="Q86" i="22"/>
  <c r="T85" i="22"/>
  <c r="X85" i="22" s="1"/>
  <c r="Z85" i="22" s="1"/>
  <c r="S85" i="22"/>
  <c r="Q85" i="22"/>
  <c r="T84" i="22"/>
  <c r="X84" i="22" s="1"/>
  <c r="Z84" i="22" s="1"/>
  <c r="S84" i="22"/>
  <c r="Q84" i="22"/>
  <c r="T83" i="22"/>
  <c r="X83" i="22" s="1"/>
  <c r="Z83" i="22" s="1"/>
  <c r="S83" i="22"/>
  <c r="Q83" i="22"/>
  <c r="T82" i="22"/>
  <c r="X82" i="22" s="1"/>
  <c r="Z82" i="22" s="1"/>
  <c r="S82" i="22"/>
  <c r="Q82" i="22"/>
  <c r="T81" i="22"/>
  <c r="X81" i="22" s="1"/>
  <c r="Z81" i="22" s="1"/>
  <c r="S81" i="22"/>
  <c r="Q81" i="22"/>
  <c r="T80" i="22"/>
  <c r="X80" i="22" s="1"/>
  <c r="Z80" i="22" s="1"/>
  <c r="S80" i="22"/>
  <c r="Q80" i="22"/>
  <c r="T79" i="22"/>
  <c r="X79" i="22" s="1"/>
  <c r="Z79" i="22" s="1"/>
  <c r="S79" i="22"/>
  <c r="Q79" i="22"/>
  <c r="T78" i="22"/>
  <c r="X78" i="22" s="1"/>
  <c r="Z78" i="22" s="1"/>
  <c r="S78" i="22"/>
  <c r="Q78" i="22"/>
  <c r="T77" i="22"/>
  <c r="X77" i="22" s="1"/>
  <c r="Z77" i="22" s="1"/>
  <c r="S77" i="22"/>
  <c r="Q77" i="22"/>
  <c r="T76" i="22"/>
  <c r="X76" i="22" s="1"/>
  <c r="Z76" i="22" s="1"/>
  <c r="S76" i="22"/>
  <c r="Q76" i="22"/>
  <c r="T75" i="22"/>
  <c r="X75" i="22" s="1"/>
  <c r="Z75" i="22" s="1"/>
  <c r="S75" i="22"/>
  <c r="Q75" i="22"/>
  <c r="T74" i="22"/>
  <c r="X74" i="22" s="1"/>
  <c r="Z74" i="22" s="1"/>
  <c r="S74" i="22"/>
  <c r="Q74" i="22"/>
  <c r="T73" i="22"/>
  <c r="X73" i="22" s="1"/>
  <c r="Z73" i="22" s="1"/>
  <c r="S73" i="22"/>
  <c r="Q73" i="22"/>
  <c r="T72" i="22"/>
  <c r="X72" i="22" s="1"/>
  <c r="Z72" i="22" s="1"/>
  <c r="S72" i="22"/>
  <c r="Q72" i="22"/>
  <c r="T71" i="22"/>
  <c r="X71" i="22" s="1"/>
  <c r="Z71" i="22" s="1"/>
  <c r="S71" i="22"/>
  <c r="Q71" i="22"/>
  <c r="T70" i="22"/>
  <c r="X70" i="22" s="1"/>
  <c r="Z70" i="22" s="1"/>
  <c r="S70" i="22"/>
  <c r="Q70" i="22"/>
  <c r="T69" i="22"/>
  <c r="X69" i="22" s="1"/>
  <c r="Z69" i="22" s="1"/>
  <c r="S69" i="22"/>
  <c r="Q69" i="22"/>
  <c r="T68" i="22"/>
  <c r="X68" i="22" s="1"/>
  <c r="Z68" i="22" s="1"/>
  <c r="S68" i="22"/>
  <c r="Q68" i="22"/>
  <c r="T67" i="22"/>
  <c r="X67" i="22" s="1"/>
  <c r="Z67" i="22" s="1"/>
  <c r="S67" i="22"/>
  <c r="Q67" i="22"/>
  <c r="T66" i="22"/>
  <c r="X66" i="22" s="1"/>
  <c r="Z66" i="22" s="1"/>
  <c r="S66" i="22"/>
  <c r="Q66" i="22"/>
  <c r="T65" i="22"/>
  <c r="X65" i="22" s="1"/>
  <c r="Z65" i="22" s="1"/>
  <c r="S65" i="22"/>
  <c r="Q65" i="22"/>
  <c r="T64" i="22"/>
  <c r="X64" i="22" s="1"/>
  <c r="Z64" i="22" s="1"/>
  <c r="S64" i="22"/>
  <c r="Q64" i="22"/>
  <c r="T63" i="22"/>
  <c r="X63" i="22" s="1"/>
  <c r="Z63" i="22" s="1"/>
  <c r="S63" i="22"/>
  <c r="Q63" i="22"/>
  <c r="T62" i="22"/>
  <c r="X62" i="22" s="1"/>
  <c r="Z62" i="22" s="1"/>
  <c r="S62" i="22"/>
  <c r="Q62" i="22"/>
  <c r="T61" i="22"/>
  <c r="X61" i="22" s="1"/>
  <c r="Z61" i="22" s="1"/>
  <c r="S61" i="22"/>
  <c r="Q61" i="22"/>
  <c r="T60" i="22"/>
  <c r="X60" i="22" s="1"/>
  <c r="Z60" i="22" s="1"/>
  <c r="S60" i="22"/>
  <c r="Q60" i="22"/>
  <c r="T59" i="22"/>
  <c r="X59" i="22" s="1"/>
  <c r="Z59" i="22" s="1"/>
  <c r="S59" i="22"/>
  <c r="Q59" i="22"/>
  <c r="T58" i="22"/>
  <c r="X58" i="22" s="1"/>
  <c r="Z58" i="22" s="1"/>
  <c r="S58" i="22"/>
  <c r="Q58" i="22"/>
  <c r="T57" i="22"/>
  <c r="X57" i="22" s="1"/>
  <c r="Z57" i="22" s="1"/>
  <c r="S57" i="22"/>
  <c r="Q57" i="22"/>
  <c r="T56" i="22"/>
  <c r="X56" i="22" s="1"/>
  <c r="Z56" i="22" s="1"/>
  <c r="S56" i="22"/>
  <c r="Q56" i="22"/>
  <c r="T55" i="22"/>
  <c r="X55" i="22" s="1"/>
  <c r="Z55" i="22" s="1"/>
  <c r="S55" i="22"/>
  <c r="Q55" i="22"/>
  <c r="T54" i="22"/>
  <c r="X54" i="22" s="1"/>
  <c r="Z54" i="22" s="1"/>
  <c r="S54" i="22"/>
  <c r="Q54" i="22"/>
  <c r="T53" i="22"/>
  <c r="X53" i="22" s="1"/>
  <c r="Z53" i="22" s="1"/>
  <c r="S53" i="22"/>
  <c r="Q53" i="22"/>
  <c r="T52" i="22"/>
  <c r="X52" i="22" s="1"/>
  <c r="Z52" i="22" s="1"/>
  <c r="S52" i="22"/>
  <c r="Q52" i="22"/>
  <c r="T51" i="22"/>
  <c r="X51" i="22" s="1"/>
  <c r="Z51" i="22" s="1"/>
  <c r="S51" i="22"/>
  <c r="Q51" i="22"/>
  <c r="T50" i="22"/>
  <c r="X50" i="22" s="1"/>
  <c r="Z50" i="22" s="1"/>
  <c r="S50" i="22"/>
  <c r="Q50" i="22"/>
  <c r="T49" i="22"/>
  <c r="X49" i="22" s="1"/>
  <c r="Z49" i="22" s="1"/>
  <c r="S49" i="22"/>
  <c r="Q49" i="22"/>
  <c r="T48" i="22"/>
  <c r="X48" i="22" s="1"/>
  <c r="Z48" i="22" s="1"/>
  <c r="S48" i="22"/>
  <c r="Q48" i="22"/>
  <c r="T47" i="22"/>
  <c r="X47" i="22" s="1"/>
  <c r="Z47" i="22" s="1"/>
  <c r="S47" i="22"/>
  <c r="Q47" i="22"/>
  <c r="T46" i="22"/>
  <c r="X46" i="22" s="1"/>
  <c r="Z46" i="22" s="1"/>
  <c r="S46" i="22"/>
  <c r="Q46" i="22"/>
  <c r="T45" i="22"/>
  <c r="X45" i="22" s="1"/>
  <c r="Z45" i="22" s="1"/>
  <c r="S45" i="22"/>
  <c r="Q45" i="22"/>
  <c r="T44" i="22"/>
  <c r="X44" i="22" s="1"/>
  <c r="Z44" i="22" s="1"/>
  <c r="S44" i="22"/>
  <c r="Q44" i="22"/>
  <c r="T43" i="22"/>
  <c r="X43" i="22" s="1"/>
  <c r="Z43" i="22" s="1"/>
  <c r="S43" i="22"/>
  <c r="Q43" i="22"/>
  <c r="T42" i="22"/>
  <c r="X42" i="22" s="1"/>
  <c r="Z42" i="22" s="1"/>
  <c r="S42" i="22"/>
  <c r="Q42" i="22"/>
  <c r="T41" i="22"/>
  <c r="X41" i="22" s="1"/>
  <c r="Z41" i="22" s="1"/>
  <c r="S41" i="22"/>
  <c r="Q41" i="22"/>
  <c r="T40" i="22"/>
  <c r="X40" i="22" s="1"/>
  <c r="Z40" i="22" s="1"/>
  <c r="S40" i="22"/>
  <c r="Q40" i="22"/>
  <c r="T39" i="22"/>
  <c r="X39" i="22" s="1"/>
  <c r="Z39" i="22" s="1"/>
  <c r="S39" i="22"/>
  <c r="Q39" i="22"/>
  <c r="T38" i="22"/>
  <c r="X38" i="22" s="1"/>
  <c r="Z38" i="22" s="1"/>
  <c r="S38" i="22"/>
  <c r="Q38" i="22"/>
  <c r="T37" i="22"/>
  <c r="X37" i="22" s="1"/>
  <c r="Z37" i="22" s="1"/>
  <c r="S37" i="22"/>
  <c r="Q37" i="22"/>
  <c r="T36" i="22"/>
  <c r="X36" i="22" s="1"/>
  <c r="Z36" i="22" s="1"/>
  <c r="S36" i="22"/>
  <c r="Q36" i="22"/>
  <c r="T35" i="22"/>
  <c r="X35" i="22" s="1"/>
  <c r="Z35" i="22" s="1"/>
  <c r="S35" i="22"/>
  <c r="Q35" i="22"/>
  <c r="T34" i="22"/>
  <c r="X34" i="22" s="1"/>
  <c r="Z34" i="22" s="1"/>
  <c r="S34" i="22"/>
  <c r="Q34" i="22"/>
  <c r="T33" i="22"/>
  <c r="X33" i="22" s="1"/>
  <c r="Z33" i="22" s="1"/>
  <c r="S33" i="22"/>
  <c r="Q33" i="22"/>
  <c r="T32" i="22"/>
  <c r="X32" i="22" s="1"/>
  <c r="Z32" i="22" s="1"/>
  <c r="S32" i="22"/>
  <c r="Q32" i="22"/>
  <c r="T31" i="22"/>
  <c r="X31" i="22" s="1"/>
  <c r="Z31" i="22" s="1"/>
  <c r="S31" i="22"/>
  <c r="Q31" i="22"/>
  <c r="T30" i="22"/>
  <c r="X30" i="22" s="1"/>
  <c r="Z30" i="22" s="1"/>
  <c r="S30" i="22"/>
  <c r="Q30" i="22"/>
  <c r="T29" i="22"/>
  <c r="X29" i="22" s="1"/>
  <c r="Z29" i="22" s="1"/>
  <c r="S29" i="22"/>
  <c r="Q29" i="22"/>
  <c r="T28" i="22"/>
  <c r="X28" i="22" s="1"/>
  <c r="Z28" i="22" s="1"/>
  <c r="S28" i="22"/>
  <c r="Q28" i="22"/>
  <c r="T27" i="22"/>
  <c r="X27" i="22" s="1"/>
  <c r="Z27" i="22" s="1"/>
  <c r="S27" i="22"/>
  <c r="Q27" i="22"/>
  <c r="T26" i="22"/>
  <c r="X26" i="22" s="1"/>
  <c r="Z26" i="22" s="1"/>
  <c r="S26" i="22"/>
  <c r="Q26" i="22"/>
  <c r="T25" i="22"/>
  <c r="X25" i="22" s="1"/>
  <c r="Z25" i="22" s="1"/>
  <c r="S25" i="22"/>
  <c r="Q25" i="22"/>
  <c r="T24" i="22"/>
  <c r="X24" i="22" s="1"/>
  <c r="Z24" i="22" s="1"/>
  <c r="S24" i="22"/>
  <c r="Q24" i="22"/>
  <c r="T23" i="22"/>
  <c r="X23" i="22" s="1"/>
  <c r="Z23" i="22" s="1"/>
  <c r="S23" i="22"/>
  <c r="Q23" i="22"/>
  <c r="T22" i="22"/>
  <c r="X22" i="22" s="1"/>
  <c r="Z22" i="22" s="1"/>
  <c r="S22" i="22"/>
  <c r="Q22" i="22"/>
  <c r="T21" i="22"/>
  <c r="X21" i="22" s="1"/>
  <c r="Z21" i="22" s="1"/>
  <c r="S21" i="22"/>
  <c r="Q21" i="22"/>
  <c r="T20" i="22"/>
  <c r="X20" i="22" s="1"/>
  <c r="Z20" i="22" s="1"/>
  <c r="S20" i="22"/>
  <c r="Q20" i="22"/>
  <c r="T19" i="22"/>
  <c r="X19" i="22" s="1"/>
  <c r="Z19" i="22" s="1"/>
  <c r="S19" i="22"/>
  <c r="Q19" i="22"/>
  <c r="T18" i="22"/>
  <c r="X18" i="22" s="1"/>
  <c r="Z18" i="22" s="1"/>
  <c r="S18" i="22"/>
  <c r="Q18" i="22"/>
  <c r="T17" i="22"/>
  <c r="X17" i="22" s="1"/>
  <c r="Z17" i="22" s="1"/>
  <c r="S17" i="22"/>
  <c r="Q17" i="22"/>
  <c r="T15" i="22"/>
  <c r="X15" i="22" s="1"/>
  <c r="Z15" i="22" s="1"/>
  <c r="S15" i="22"/>
  <c r="Q15" i="22"/>
  <c r="T14" i="22"/>
  <c r="X14" i="22" s="1"/>
  <c r="Z14" i="22" s="1"/>
  <c r="S14" i="22"/>
  <c r="Q14" i="22"/>
  <c r="T13" i="22"/>
  <c r="X13" i="22" s="1"/>
  <c r="Z13" i="22" s="1"/>
  <c r="S13" i="22"/>
  <c r="Q13" i="22"/>
  <c r="T12" i="22"/>
  <c r="X12" i="22" s="1"/>
  <c r="Z12" i="22" s="1"/>
  <c r="S12" i="22"/>
  <c r="Q12" i="22"/>
  <c r="T11" i="22"/>
  <c r="X11" i="22" s="1"/>
  <c r="Z11" i="22" s="1"/>
  <c r="S11" i="22"/>
  <c r="Q11" i="22"/>
  <c r="T10" i="22"/>
  <c r="X10" i="22" s="1"/>
  <c r="Z10" i="22" s="1"/>
  <c r="S10" i="22"/>
  <c r="Q10" i="22"/>
  <c r="T9" i="22"/>
  <c r="X9" i="22" s="1"/>
  <c r="Z9" i="22" s="1"/>
  <c r="S9" i="22"/>
  <c r="Q9" i="22"/>
  <c r="T8" i="22"/>
  <c r="X8" i="22" s="1"/>
  <c r="Z8" i="22" s="1"/>
  <c r="S8" i="22"/>
  <c r="Q8" i="22"/>
  <c r="T7" i="22"/>
  <c r="X7" i="22" s="1"/>
  <c r="Z7" i="22" s="1"/>
  <c r="S7" i="22"/>
  <c r="Q7" i="22"/>
  <c r="T6" i="22"/>
  <c r="X6" i="22" s="1"/>
  <c r="Z6" i="22" s="1"/>
  <c r="S6" i="22"/>
  <c r="Q6" i="22"/>
  <c r="T5" i="22"/>
  <c r="X5" i="22" s="1"/>
  <c r="Z5" i="22" s="1"/>
  <c r="S5" i="22"/>
  <c r="Q5" i="22"/>
  <c r="T4" i="22"/>
  <c r="X4" i="22" s="1"/>
  <c r="Z4" i="22" s="1"/>
  <c r="S4" i="22"/>
  <c r="Q4" i="22"/>
  <c r="T3" i="22"/>
  <c r="X3" i="22" s="1"/>
  <c r="Z3" i="22" s="1"/>
  <c r="S3" i="22"/>
  <c r="Q3" i="22"/>
  <c r="T2" i="22"/>
  <c r="X2" i="22" s="1"/>
  <c r="Z2" i="22" s="1"/>
  <c r="S2" i="22"/>
  <c r="Q2" i="22"/>
  <c r="T200" i="21"/>
  <c r="X200" i="21" s="1"/>
  <c r="Z200" i="21" s="1"/>
  <c r="S200" i="21"/>
  <c r="Q200" i="21"/>
  <c r="T199" i="21"/>
  <c r="X199" i="21" s="1"/>
  <c r="Z199" i="21" s="1"/>
  <c r="S199" i="21"/>
  <c r="Q199" i="21"/>
  <c r="T198" i="21"/>
  <c r="X198" i="21" s="1"/>
  <c r="Z198" i="21" s="1"/>
  <c r="S198" i="21"/>
  <c r="Q198" i="21"/>
  <c r="T197" i="21"/>
  <c r="X197" i="21" s="1"/>
  <c r="Z197" i="21" s="1"/>
  <c r="S197" i="21"/>
  <c r="Q197" i="21"/>
  <c r="T196" i="21"/>
  <c r="X196" i="21" s="1"/>
  <c r="Z196" i="21" s="1"/>
  <c r="S196" i="21"/>
  <c r="Q196" i="21"/>
  <c r="T195" i="21"/>
  <c r="X195" i="21" s="1"/>
  <c r="Z195" i="21" s="1"/>
  <c r="S195" i="21"/>
  <c r="Q195" i="21"/>
  <c r="T194" i="21"/>
  <c r="X194" i="21" s="1"/>
  <c r="Z194" i="21" s="1"/>
  <c r="S194" i="21"/>
  <c r="Q194" i="21"/>
  <c r="T193" i="21"/>
  <c r="X193" i="21" s="1"/>
  <c r="Z193" i="21" s="1"/>
  <c r="S193" i="21"/>
  <c r="Q193" i="21"/>
  <c r="T192" i="21"/>
  <c r="X192" i="21" s="1"/>
  <c r="Z192" i="21" s="1"/>
  <c r="S192" i="21"/>
  <c r="Q192" i="21"/>
  <c r="T191" i="21"/>
  <c r="X191" i="21" s="1"/>
  <c r="Z191" i="21" s="1"/>
  <c r="S191" i="21"/>
  <c r="Q191" i="21"/>
  <c r="T190" i="21"/>
  <c r="X190" i="21" s="1"/>
  <c r="Z190" i="21" s="1"/>
  <c r="S190" i="21"/>
  <c r="Q190" i="21"/>
  <c r="T189" i="21"/>
  <c r="X189" i="21" s="1"/>
  <c r="Z189" i="21" s="1"/>
  <c r="S189" i="21"/>
  <c r="Q189" i="21"/>
  <c r="T188" i="21"/>
  <c r="X188" i="21" s="1"/>
  <c r="Z188" i="21" s="1"/>
  <c r="S188" i="21"/>
  <c r="Q188" i="21"/>
  <c r="T187" i="21"/>
  <c r="X187" i="21" s="1"/>
  <c r="Z187" i="21" s="1"/>
  <c r="S187" i="21"/>
  <c r="Q187" i="21"/>
  <c r="T186" i="21"/>
  <c r="X186" i="21" s="1"/>
  <c r="Z186" i="21" s="1"/>
  <c r="S186" i="21"/>
  <c r="Q186" i="21"/>
  <c r="T185" i="21"/>
  <c r="X185" i="21" s="1"/>
  <c r="Z185" i="21" s="1"/>
  <c r="S185" i="21"/>
  <c r="Q185" i="21"/>
  <c r="T184" i="21"/>
  <c r="X184" i="21" s="1"/>
  <c r="Z184" i="21" s="1"/>
  <c r="S184" i="21"/>
  <c r="Q184" i="21"/>
  <c r="T183" i="21"/>
  <c r="X183" i="21" s="1"/>
  <c r="Z183" i="21" s="1"/>
  <c r="S183" i="21"/>
  <c r="Q183" i="21"/>
  <c r="T182" i="21"/>
  <c r="X182" i="21" s="1"/>
  <c r="Z182" i="21" s="1"/>
  <c r="S182" i="21"/>
  <c r="Q182" i="21"/>
  <c r="T181" i="21"/>
  <c r="X181" i="21" s="1"/>
  <c r="Z181" i="21" s="1"/>
  <c r="S181" i="21"/>
  <c r="Q181" i="21"/>
  <c r="T180" i="21"/>
  <c r="X180" i="21" s="1"/>
  <c r="Z180" i="21" s="1"/>
  <c r="S180" i="21"/>
  <c r="Q180" i="21"/>
  <c r="T179" i="21"/>
  <c r="X179" i="21" s="1"/>
  <c r="Z179" i="21" s="1"/>
  <c r="S179" i="21"/>
  <c r="Q179" i="21"/>
  <c r="T178" i="21"/>
  <c r="X178" i="21" s="1"/>
  <c r="Z178" i="21" s="1"/>
  <c r="S178" i="21"/>
  <c r="Q178" i="21"/>
  <c r="T177" i="21"/>
  <c r="X177" i="21" s="1"/>
  <c r="Z177" i="21" s="1"/>
  <c r="S177" i="21"/>
  <c r="Q177" i="21"/>
  <c r="T176" i="21"/>
  <c r="X176" i="21" s="1"/>
  <c r="Z176" i="21" s="1"/>
  <c r="S176" i="21"/>
  <c r="Q176" i="21"/>
  <c r="T175" i="21"/>
  <c r="X175" i="21" s="1"/>
  <c r="Z175" i="21" s="1"/>
  <c r="S175" i="21"/>
  <c r="Q175" i="21"/>
  <c r="T174" i="21"/>
  <c r="X174" i="21" s="1"/>
  <c r="Z174" i="21" s="1"/>
  <c r="S174" i="21"/>
  <c r="Q174" i="21"/>
  <c r="T173" i="21"/>
  <c r="X173" i="21" s="1"/>
  <c r="Z173" i="21" s="1"/>
  <c r="S173" i="21"/>
  <c r="Q173" i="21"/>
  <c r="T172" i="21"/>
  <c r="X172" i="21" s="1"/>
  <c r="Z172" i="21" s="1"/>
  <c r="S172" i="21"/>
  <c r="Q172" i="21"/>
  <c r="T171" i="21"/>
  <c r="X171" i="21" s="1"/>
  <c r="Z171" i="21" s="1"/>
  <c r="S171" i="21"/>
  <c r="Q171" i="21"/>
  <c r="T170" i="21"/>
  <c r="X170" i="21" s="1"/>
  <c r="Z170" i="21" s="1"/>
  <c r="S170" i="21"/>
  <c r="Q170" i="21"/>
  <c r="T169" i="21"/>
  <c r="X169" i="21" s="1"/>
  <c r="Z169" i="21" s="1"/>
  <c r="S169" i="21"/>
  <c r="Q169" i="21"/>
  <c r="T168" i="21"/>
  <c r="X168" i="21" s="1"/>
  <c r="Z168" i="21" s="1"/>
  <c r="S168" i="21"/>
  <c r="Q168" i="21"/>
  <c r="T167" i="21"/>
  <c r="X167" i="21" s="1"/>
  <c r="Z167" i="21" s="1"/>
  <c r="S167" i="21"/>
  <c r="Q167" i="21"/>
  <c r="T166" i="21"/>
  <c r="X166" i="21" s="1"/>
  <c r="Z166" i="21" s="1"/>
  <c r="S166" i="21"/>
  <c r="Q166" i="21"/>
  <c r="T165" i="21"/>
  <c r="X165" i="21" s="1"/>
  <c r="Z165" i="21" s="1"/>
  <c r="S165" i="21"/>
  <c r="Q165" i="21"/>
  <c r="T164" i="21"/>
  <c r="X164" i="21" s="1"/>
  <c r="Z164" i="21" s="1"/>
  <c r="S164" i="21"/>
  <c r="Q164" i="21"/>
  <c r="T163" i="21"/>
  <c r="X163" i="21" s="1"/>
  <c r="Z163" i="21" s="1"/>
  <c r="S163" i="21"/>
  <c r="Q163" i="21"/>
  <c r="T162" i="21"/>
  <c r="X162" i="21" s="1"/>
  <c r="Z162" i="21" s="1"/>
  <c r="S162" i="21"/>
  <c r="Q162" i="21"/>
  <c r="T161" i="21"/>
  <c r="X161" i="21" s="1"/>
  <c r="Z161" i="21" s="1"/>
  <c r="S161" i="21"/>
  <c r="Q161" i="21"/>
  <c r="T160" i="21"/>
  <c r="X160" i="21" s="1"/>
  <c r="Z160" i="21" s="1"/>
  <c r="S160" i="21"/>
  <c r="Q160" i="21"/>
  <c r="T159" i="21"/>
  <c r="X159" i="21" s="1"/>
  <c r="Z159" i="21" s="1"/>
  <c r="S159" i="21"/>
  <c r="Q159" i="21"/>
  <c r="T158" i="21"/>
  <c r="X158" i="21" s="1"/>
  <c r="Z158" i="21" s="1"/>
  <c r="S158" i="21"/>
  <c r="Q158" i="21"/>
  <c r="T157" i="21"/>
  <c r="X157" i="21" s="1"/>
  <c r="Z157" i="21" s="1"/>
  <c r="S157" i="21"/>
  <c r="Q157" i="21"/>
  <c r="T156" i="21"/>
  <c r="X156" i="21" s="1"/>
  <c r="Z156" i="21" s="1"/>
  <c r="S156" i="21"/>
  <c r="Q156" i="21"/>
  <c r="T155" i="21"/>
  <c r="X155" i="21" s="1"/>
  <c r="Z155" i="21" s="1"/>
  <c r="S155" i="21"/>
  <c r="Q155" i="21"/>
  <c r="T154" i="21"/>
  <c r="X154" i="21" s="1"/>
  <c r="Z154" i="21" s="1"/>
  <c r="S154" i="21"/>
  <c r="Q154" i="21"/>
  <c r="T153" i="21"/>
  <c r="X153" i="21" s="1"/>
  <c r="Z153" i="21" s="1"/>
  <c r="S153" i="21"/>
  <c r="Q153" i="21"/>
  <c r="T152" i="21"/>
  <c r="X152" i="21" s="1"/>
  <c r="Z152" i="21" s="1"/>
  <c r="S152" i="21"/>
  <c r="Q152" i="21"/>
  <c r="T151" i="21"/>
  <c r="X151" i="21" s="1"/>
  <c r="Z151" i="21" s="1"/>
  <c r="S151" i="21"/>
  <c r="Q151" i="21"/>
  <c r="T150" i="21"/>
  <c r="X150" i="21" s="1"/>
  <c r="Z150" i="21" s="1"/>
  <c r="S150" i="21"/>
  <c r="Q150" i="21"/>
  <c r="T149" i="21"/>
  <c r="X149" i="21" s="1"/>
  <c r="Z149" i="21" s="1"/>
  <c r="S149" i="21"/>
  <c r="Q149" i="21"/>
  <c r="T148" i="21"/>
  <c r="X148" i="21" s="1"/>
  <c r="Z148" i="21" s="1"/>
  <c r="S148" i="21"/>
  <c r="Q148" i="21"/>
  <c r="T147" i="21"/>
  <c r="X147" i="21" s="1"/>
  <c r="Z147" i="21" s="1"/>
  <c r="S147" i="21"/>
  <c r="Q147" i="21"/>
  <c r="T146" i="21"/>
  <c r="X146" i="21" s="1"/>
  <c r="Z146" i="21" s="1"/>
  <c r="S146" i="21"/>
  <c r="Q146" i="21"/>
  <c r="T145" i="21"/>
  <c r="X145" i="21" s="1"/>
  <c r="Z145" i="21" s="1"/>
  <c r="S145" i="21"/>
  <c r="Q145" i="21"/>
  <c r="T144" i="21"/>
  <c r="X144" i="21" s="1"/>
  <c r="Z144" i="21" s="1"/>
  <c r="S144" i="21"/>
  <c r="Q144" i="21"/>
  <c r="T143" i="21"/>
  <c r="X143" i="21" s="1"/>
  <c r="Z143" i="21" s="1"/>
  <c r="S143" i="21"/>
  <c r="Q143" i="21"/>
  <c r="T142" i="21"/>
  <c r="X142" i="21" s="1"/>
  <c r="Z142" i="21" s="1"/>
  <c r="S142" i="21"/>
  <c r="Q142" i="21"/>
  <c r="T141" i="21"/>
  <c r="X141" i="21" s="1"/>
  <c r="Z141" i="21" s="1"/>
  <c r="S141" i="21"/>
  <c r="Q141" i="21"/>
  <c r="T140" i="21"/>
  <c r="X140" i="21" s="1"/>
  <c r="Z140" i="21" s="1"/>
  <c r="S140" i="21"/>
  <c r="Q140" i="21"/>
  <c r="T139" i="21"/>
  <c r="X139" i="21" s="1"/>
  <c r="Z139" i="21" s="1"/>
  <c r="S139" i="21"/>
  <c r="Q139" i="21"/>
  <c r="T138" i="21"/>
  <c r="X138" i="21" s="1"/>
  <c r="Z138" i="21" s="1"/>
  <c r="S138" i="21"/>
  <c r="Q138" i="21"/>
  <c r="T137" i="21"/>
  <c r="X137" i="21" s="1"/>
  <c r="Z137" i="21" s="1"/>
  <c r="S137" i="21"/>
  <c r="Q137" i="21"/>
  <c r="T136" i="21"/>
  <c r="X136" i="21" s="1"/>
  <c r="Z136" i="21" s="1"/>
  <c r="S136" i="21"/>
  <c r="Q136" i="21"/>
  <c r="T135" i="21"/>
  <c r="X135" i="21" s="1"/>
  <c r="Z135" i="21" s="1"/>
  <c r="S135" i="21"/>
  <c r="Q135" i="21"/>
  <c r="T134" i="21"/>
  <c r="X134" i="21" s="1"/>
  <c r="Z134" i="21" s="1"/>
  <c r="S134" i="21"/>
  <c r="Q134" i="21"/>
  <c r="T133" i="21"/>
  <c r="X133" i="21" s="1"/>
  <c r="Z133" i="21" s="1"/>
  <c r="S133" i="21"/>
  <c r="Q133" i="21"/>
  <c r="T132" i="21"/>
  <c r="X132" i="21" s="1"/>
  <c r="Z132" i="21" s="1"/>
  <c r="S132" i="21"/>
  <c r="Q132" i="21"/>
  <c r="T131" i="21"/>
  <c r="X131" i="21" s="1"/>
  <c r="Z131" i="21" s="1"/>
  <c r="S131" i="21"/>
  <c r="Q131" i="21"/>
  <c r="T130" i="21"/>
  <c r="X130" i="21" s="1"/>
  <c r="Z130" i="21" s="1"/>
  <c r="S130" i="21"/>
  <c r="Q130" i="21"/>
  <c r="T129" i="21"/>
  <c r="X129" i="21" s="1"/>
  <c r="Z129" i="21" s="1"/>
  <c r="S129" i="21"/>
  <c r="Q129" i="21"/>
  <c r="T128" i="21"/>
  <c r="X128" i="21" s="1"/>
  <c r="Z128" i="21" s="1"/>
  <c r="S128" i="21"/>
  <c r="Q128" i="21"/>
  <c r="T127" i="21"/>
  <c r="X127" i="21" s="1"/>
  <c r="Z127" i="21" s="1"/>
  <c r="S127" i="21"/>
  <c r="Q127" i="21"/>
  <c r="T126" i="21"/>
  <c r="X126" i="21" s="1"/>
  <c r="Z126" i="21" s="1"/>
  <c r="S126" i="21"/>
  <c r="Q126" i="21"/>
  <c r="T125" i="21"/>
  <c r="X125" i="21" s="1"/>
  <c r="Z125" i="21" s="1"/>
  <c r="S125" i="21"/>
  <c r="Q125" i="21"/>
  <c r="T124" i="21"/>
  <c r="X124" i="21" s="1"/>
  <c r="Z124" i="21" s="1"/>
  <c r="S124" i="21"/>
  <c r="Q124" i="21"/>
  <c r="T123" i="21"/>
  <c r="X123" i="21" s="1"/>
  <c r="Z123" i="21" s="1"/>
  <c r="S123" i="21"/>
  <c r="Q123" i="21"/>
  <c r="T122" i="21"/>
  <c r="X122" i="21" s="1"/>
  <c r="Z122" i="21" s="1"/>
  <c r="S122" i="21"/>
  <c r="Q122" i="21"/>
  <c r="T121" i="21"/>
  <c r="X121" i="21" s="1"/>
  <c r="Z121" i="21" s="1"/>
  <c r="S121" i="21"/>
  <c r="Q121" i="21"/>
  <c r="T120" i="21"/>
  <c r="X120" i="21" s="1"/>
  <c r="Z120" i="21" s="1"/>
  <c r="S120" i="21"/>
  <c r="Q120" i="21"/>
  <c r="T119" i="21"/>
  <c r="X119" i="21" s="1"/>
  <c r="Z119" i="21" s="1"/>
  <c r="S119" i="21"/>
  <c r="Q119" i="21"/>
  <c r="T118" i="21"/>
  <c r="X118" i="21" s="1"/>
  <c r="Z118" i="21" s="1"/>
  <c r="S118" i="21"/>
  <c r="Q118" i="21"/>
  <c r="T117" i="21"/>
  <c r="X117" i="21" s="1"/>
  <c r="Z117" i="21" s="1"/>
  <c r="S117" i="21"/>
  <c r="Q117" i="21"/>
  <c r="T116" i="21"/>
  <c r="X116" i="21" s="1"/>
  <c r="Z116" i="21" s="1"/>
  <c r="S116" i="21"/>
  <c r="Q116" i="21"/>
  <c r="T115" i="21"/>
  <c r="X115" i="21" s="1"/>
  <c r="Z115" i="21" s="1"/>
  <c r="S115" i="21"/>
  <c r="Q115" i="21"/>
  <c r="T114" i="21"/>
  <c r="X114" i="21" s="1"/>
  <c r="Z114" i="21" s="1"/>
  <c r="S114" i="21"/>
  <c r="Q114" i="21"/>
  <c r="T113" i="21"/>
  <c r="X113" i="21" s="1"/>
  <c r="Z113" i="21" s="1"/>
  <c r="S113" i="21"/>
  <c r="Q113" i="21"/>
  <c r="T112" i="21"/>
  <c r="X112" i="21" s="1"/>
  <c r="Z112" i="21" s="1"/>
  <c r="S112" i="21"/>
  <c r="Q112" i="21"/>
  <c r="T111" i="21"/>
  <c r="X111" i="21" s="1"/>
  <c r="Z111" i="21" s="1"/>
  <c r="S111" i="21"/>
  <c r="Q111" i="21"/>
  <c r="T110" i="21"/>
  <c r="X110" i="21" s="1"/>
  <c r="Z110" i="21" s="1"/>
  <c r="S110" i="21"/>
  <c r="Q110" i="21"/>
  <c r="T109" i="21"/>
  <c r="X109" i="21" s="1"/>
  <c r="Z109" i="21" s="1"/>
  <c r="S109" i="21"/>
  <c r="Q109" i="21"/>
  <c r="T108" i="21"/>
  <c r="X108" i="21" s="1"/>
  <c r="Z108" i="21" s="1"/>
  <c r="S108" i="21"/>
  <c r="Q108" i="21"/>
  <c r="T107" i="21"/>
  <c r="X107" i="21" s="1"/>
  <c r="Z107" i="21" s="1"/>
  <c r="S107" i="21"/>
  <c r="Q107" i="21"/>
  <c r="T106" i="21"/>
  <c r="X106" i="21" s="1"/>
  <c r="Z106" i="21" s="1"/>
  <c r="S106" i="21"/>
  <c r="Q106" i="21"/>
  <c r="T105" i="21"/>
  <c r="X105" i="21" s="1"/>
  <c r="Z105" i="21" s="1"/>
  <c r="S105" i="21"/>
  <c r="Q105" i="21"/>
  <c r="T104" i="21"/>
  <c r="X104" i="21" s="1"/>
  <c r="Z104" i="21" s="1"/>
  <c r="S104" i="21"/>
  <c r="Q104" i="21"/>
  <c r="T103" i="21"/>
  <c r="X103" i="21" s="1"/>
  <c r="Z103" i="21" s="1"/>
  <c r="S103" i="21"/>
  <c r="Q103" i="21"/>
  <c r="T102" i="21"/>
  <c r="X102" i="21" s="1"/>
  <c r="Z102" i="21" s="1"/>
  <c r="S102" i="21"/>
  <c r="Q102" i="21"/>
  <c r="T101" i="21"/>
  <c r="X101" i="21" s="1"/>
  <c r="Z101" i="21" s="1"/>
  <c r="S101" i="21"/>
  <c r="Q101" i="21"/>
  <c r="T100" i="21"/>
  <c r="X100" i="21" s="1"/>
  <c r="Z100" i="21" s="1"/>
  <c r="S100" i="21"/>
  <c r="Q100" i="21"/>
  <c r="T99" i="21"/>
  <c r="X99" i="21" s="1"/>
  <c r="Z99" i="21" s="1"/>
  <c r="S99" i="21"/>
  <c r="Q99" i="21"/>
  <c r="T98" i="21"/>
  <c r="X98" i="21" s="1"/>
  <c r="Z98" i="21" s="1"/>
  <c r="S98" i="21"/>
  <c r="Q98" i="21"/>
  <c r="T97" i="21"/>
  <c r="X97" i="21" s="1"/>
  <c r="Z97" i="21" s="1"/>
  <c r="S97" i="21"/>
  <c r="Q97" i="21"/>
  <c r="T96" i="21"/>
  <c r="X96" i="21" s="1"/>
  <c r="Z96" i="21" s="1"/>
  <c r="S96" i="21"/>
  <c r="Q96" i="21"/>
  <c r="T95" i="21"/>
  <c r="X95" i="21" s="1"/>
  <c r="Z95" i="21" s="1"/>
  <c r="S95" i="21"/>
  <c r="Q95" i="21"/>
  <c r="T94" i="21"/>
  <c r="X94" i="21" s="1"/>
  <c r="Z94" i="21" s="1"/>
  <c r="S94" i="21"/>
  <c r="Q94" i="21"/>
  <c r="T93" i="21"/>
  <c r="X93" i="21" s="1"/>
  <c r="Z93" i="21" s="1"/>
  <c r="S93" i="21"/>
  <c r="Q93" i="21"/>
  <c r="T92" i="21"/>
  <c r="X92" i="21" s="1"/>
  <c r="Z92" i="21" s="1"/>
  <c r="S92" i="21"/>
  <c r="Q92" i="21"/>
  <c r="T91" i="21"/>
  <c r="X91" i="21" s="1"/>
  <c r="Z91" i="21" s="1"/>
  <c r="S91" i="21"/>
  <c r="Q91" i="21"/>
  <c r="T90" i="21"/>
  <c r="X90" i="21" s="1"/>
  <c r="Z90" i="21" s="1"/>
  <c r="S90" i="21"/>
  <c r="Q90" i="21"/>
  <c r="T89" i="21"/>
  <c r="X89" i="21" s="1"/>
  <c r="Z89" i="21" s="1"/>
  <c r="S89" i="21"/>
  <c r="Q89" i="21"/>
  <c r="T88" i="21"/>
  <c r="X88" i="21" s="1"/>
  <c r="Z88" i="21" s="1"/>
  <c r="S88" i="21"/>
  <c r="Q88" i="21"/>
  <c r="T87" i="21"/>
  <c r="X87" i="21" s="1"/>
  <c r="Z87" i="21" s="1"/>
  <c r="S87" i="21"/>
  <c r="Q87" i="21"/>
  <c r="T86" i="21"/>
  <c r="X86" i="21" s="1"/>
  <c r="Z86" i="21" s="1"/>
  <c r="S86" i="21"/>
  <c r="Q86" i="21"/>
  <c r="T85" i="21"/>
  <c r="X85" i="21" s="1"/>
  <c r="Z85" i="21" s="1"/>
  <c r="S85" i="21"/>
  <c r="Q85" i="21"/>
  <c r="T84" i="21"/>
  <c r="X84" i="21" s="1"/>
  <c r="Z84" i="21" s="1"/>
  <c r="S84" i="21"/>
  <c r="Q84" i="21"/>
  <c r="T83" i="21"/>
  <c r="X83" i="21" s="1"/>
  <c r="Z83" i="21" s="1"/>
  <c r="S83" i="21"/>
  <c r="Q83" i="21"/>
  <c r="T82" i="21"/>
  <c r="X82" i="21" s="1"/>
  <c r="Z82" i="21" s="1"/>
  <c r="S82" i="21"/>
  <c r="Q82" i="21"/>
  <c r="T81" i="21"/>
  <c r="X81" i="21" s="1"/>
  <c r="Z81" i="21" s="1"/>
  <c r="S81" i="21"/>
  <c r="Q81" i="21"/>
  <c r="T80" i="21"/>
  <c r="X80" i="21" s="1"/>
  <c r="Z80" i="21" s="1"/>
  <c r="S80" i="21"/>
  <c r="Q80" i="21"/>
  <c r="T79" i="21"/>
  <c r="X79" i="21" s="1"/>
  <c r="Z79" i="21" s="1"/>
  <c r="S79" i="21"/>
  <c r="Q79" i="21"/>
  <c r="T78" i="21"/>
  <c r="X78" i="21" s="1"/>
  <c r="Z78" i="21" s="1"/>
  <c r="S78" i="21"/>
  <c r="Q78" i="21"/>
  <c r="T77" i="21"/>
  <c r="X77" i="21" s="1"/>
  <c r="Z77" i="21" s="1"/>
  <c r="S77" i="21"/>
  <c r="Q77" i="21"/>
  <c r="T76" i="21"/>
  <c r="X76" i="21" s="1"/>
  <c r="Z76" i="21" s="1"/>
  <c r="S76" i="21"/>
  <c r="Q76" i="21"/>
  <c r="T75" i="21"/>
  <c r="X75" i="21" s="1"/>
  <c r="Z75" i="21" s="1"/>
  <c r="S75" i="21"/>
  <c r="Q75" i="21"/>
  <c r="T74" i="21"/>
  <c r="X74" i="21" s="1"/>
  <c r="Z74" i="21" s="1"/>
  <c r="S74" i="21"/>
  <c r="Q74" i="21"/>
  <c r="T73" i="21"/>
  <c r="X73" i="21" s="1"/>
  <c r="Z73" i="21" s="1"/>
  <c r="S73" i="21"/>
  <c r="Q73" i="21"/>
  <c r="T72" i="21"/>
  <c r="X72" i="21" s="1"/>
  <c r="Z72" i="21" s="1"/>
  <c r="S72" i="21"/>
  <c r="Q72" i="21"/>
  <c r="T71" i="21"/>
  <c r="X71" i="21" s="1"/>
  <c r="Z71" i="21" s="1"/>
  <c r="S71" i="21"/>
  <c r="Q71" i="21"/>
  <c r="T70" i="21"/>
  <c r="X70" i="21" s="1"/>
  <c r="Z70" i="21" s="1"/>
  <c r="S70" i="21"/>
  <c r="Q70" i="21"/>
  <c r="T69" i="21"/>
  <c r="X69" i="21" s="1"/>
  <c r="Z69" i="21" s="1"/>
  <c r="S69" i="21"/>
  <c r="Q69" i="21"/>
  <c r="T68" i="21"/>
  <c r="X68" i="21" s="1"/>
  <c r="Z68" i="21" s="1"/>
  <c r="S68" i="21"/>
  <c r="Q68" i="21"/>
  <c r="T67" i="21"/>
  <c r="X67" i="21" s="1"/>
  <c r="Z67" i="21" s="1"/>
  <c r="S67" i="21"/>
  <c r="Q67" i="21"/>
  <c r="T66" i="21"/>
  <c r="X66" i="21" s="1"/>
  <c r="Z66" i="21" s="1"/>
  <c r="S66" i="21"/>
  <c r="Q66" i="21"/>
  <c r="T65" i="21"/>
  <c r="X65" i="21" s="1"/>
  <c r="Z65" i="21" s="1"/>
  <c r="S65" i="21"/>
  <c r="Q65" i="21"/>
  <c r="T64" i="21"/>
  <c r="X64" i="21" s="1"/>
  <c r="Z64" i="21" s="1"/>
  <c r="S64" i="21"/>
  <c r="Q64" i="21"/>
  <c r="T63" i="21"/>
  <c r="X63" i="21" s="1"/>
  <c r="Z63" i="21" s="1"/>
  <c r="S63" i="21"/>
  <c r="Q63" i="21"/>
  <c r="T62" i="21"/>
  <c r="X62" i="21" s="1"/>
  <c r="Z62" i="21" s="1"/>
  <c r="S62" i="21"/>
  <c r="Q62" i="21"/>
  <c r="T61" i="21"/>
  <c r="X61" i="21" s="1"/>
  <c r="Z61" i="21" s="1"/>
  <c r="S61" i="21"/>
  <c r="Q61" i="21"/>
  <c r="T60" i="21"/>
  <c r="X60" i="21" s="1"/>
  <c r="Z60" i="21" s="1"/>
  <c r="S60" i="21"/>
  <c r="Q60" i="21"/>
  <c r="T59" i="21"/>
  <c r="X59" i="21" s="1"/>
  <c r="Z59" i="21" s="1"/>
  <c r="S59" i="21"/>
  <c r="Q59" i="21"/>
  <c r="T58" i="21"/>
  <c r="X58" i="21" s="1"/>
  <c r="Z58" i="21" s="1"/>
  <c r="S58" i="21"/>
  <c r="Q58" i="21"/>
  <c r="T57" i="21"/>
  <c r="X57" i="21" s="1"/>
  <c r="Z57" i="21" s="1"/>
  <c r="S57" i="21"/>
  <c r="Q57" i="21"/>
  <c r="T56" i="21"/>
  <c r="X56" i="21" s="1"/>
  <c r="Z56" i="21" s="1"/>
  <c r="S56" i="21"/>
  <c r="Q56" i="21"/>
  <c r="T55" i="21"/>
  <c r="X55" i="21" s="1"/>
  <c r="Z55" i="21" s="1"/>
  <c r="S55" i="21"/>
  <c r="Q55" i="21"/>
  <c r="T54" i="21"/>
  <c r="X54" i="21" s="1"/>
  <c r="Z54" i="21" s="1"/>
  <c r="S54" i="21"/>
  <c r="Q54" i="21"/>
  <c r="T53" i="21"/>
  <c r="X53" i="21" s="1"/>
  <c r="Z53" i="21" s="1"/>
  <c r="S53" i="21"/>
  <c r="Q53" i="21"/>
  <c r="T52" i="21"/>
  <c r="X52" i="21" s="1"/>
  <c r="Z52" i="21" s="1"/>
  <c r="S52" i="21"/>
  <c r="Q52" i="21"/>
  <c r="T51" i="21"/>
  <c r="X51" i="21" s="1"/>
  <c r="Z51" i="21" s="1"/>
  <c r="S51" i="21"/>
  <c r="Q51" i="21"/>
  <c r="T50" i="21"/>
  <c r="X50" i="21" s="1"/>
  <c r="Z50" i="21" s="1"/>
  <c r="S50" i="21"/>
  <c r="Q50" i="21"/>
  <c r="T49" i="21"/>
  <c r="X49" i="21" s="1"/>
  <c r="Z49" i="21" s="1"/>
  <c r="S49" i="21"/>
  <c r="Q49" i="21"/>
  <c r="T48" i="21"/>
  <c r="X48" i="21" s="1"/>
  <c r="Z48" i="21" s="1"/>
  <c r="S48" i="21"/>
  <c r="Q48" i="21"/>
  <c r="T47" i="21"/>
  <c r="X47" i="21" s="1"/>
  <c r="Z47" i="21" s="1"/>
  <c r="S47" i="21"/>
  <c r="Q47" i="21"/>
  <c r="T46" i="21"/>
  <c r="X46" i="21" s="1"/>
  <c r="Z46" i="21" s="1"/>
  <c r="S46" i="21"/>
  <c r="Q46" i="21"/>
  <c r="T45" i="21"/>
  <c r="X45" i="21" s="1"/>
  <c r="Z45" i="21" s="1"/>
  <c r="S45" i="21"/>
  <c r="Q45" i="21"/>
  <c r="T44" i="21"/>
  <c r="X44" i="21" s="1"/>
  <c r="Z44" i="21" s="1"/>
  <c r="S44" i="21"/>
  <c r="Q44" i="21"/>
  <c r="T43" i="21"/>
  <c r="X43" i="21" s="1"/>
  <c r="Z43" i="21" s="1"/>
  <c r="S43" i="21"/>
  <c r="Q43" i="21"/>
  <c r="T42" i="21"/>
  <c r="X42" i="21" s="1"/>
  <c r="Z42" i="21" s="1"/>
  <c r="S42" i="21"/>
  <c r="Q42" i="21"/>
  <c r="T41" i="21"/>
  <c r="X41" i="21" s="1"/>
  <c r="Z41" i="21" s="1"/>
  <c r="S41" i="21"/>
  <c r="Q41" i="21"/>
  <c r="T40" i="21"/>
  <c r="X40" i="21" s="1"/>
  <c r="Z40" i="21" s="1"/>
  <c r="S40" i="21"/>
  <c r="Q40" i="21"/>
  <c r="T39" i="21"/>
  <c r="X39" i="21" s="1"/>
  <c r="Z39" i="21" s="1"/>
  <c r="S39" i="21"/>
  <c r="Q39" i="21"/>
  <c r="T38" i="21"/>
  <c r="X38" i="21" s="1"/>
  <c r="Z38" i="21" s="1"/>
  <c r="S38" i="21"/>
  <c r="Q38" i="21"/>
  <c r="T37" i="21"/>
  <c r="X37" i="21" s="1"/>
  <c r="Z37" i="21" s="1"/>
  <c r="S37" i="21"/>
  <c r="Q37" i="21"/>
  <c r="T36" i="21"/>
  <c r="X36" i="21" s="1"/>
  <c r="Z36" i="21" s="1"/>
  <c r="S36" i="21"/>
  <c r="Q36" i="21"/>
  <c r="T35" i="21"/>
  <c r="X35" i="21" s="1"/>
  <c r="Z35" i="21" s="1"/>
  <c r="S35" i="21"/>
  <c r="Q35" i="21"/>
  <c r="T34" i="21"/>
  <c r="X34" i="21" s="1"/>
  <c r="Z34" i="21" s="1"/>
  <c r="S34" i="21"/>
  <c r="Q34" i="21"/>
  <c r="T33" i="21"/>
  <c r="X33" i="21" s="1"/>
  <c r="Z33" i="21" s="1"/>
  <c r="S33" i="21"/>
  <c r="Q33" i="21"/>
  <c r="T32" i="21"/>
  <c r="X32" i="21" s="1"/>
  <c r="Z32" i="21" s="1"/>
  <c r="S32" i="21"/>
  <c r="Q32" i="21"/>
  <c r="T31" i="21"/>
  <c r="X31" i="21" s="1"/>
  <c r="Z31" i="21" s="1"/>
  <c r="S31" i="21"/>
  <c r="Q31" i="21"/>
  <c r="T30" i="21"/>
  <c r="X30" i="21" s="1"/>
  <c r="Z30" i="21" s="1"/>
  <c r="S30" i="21"/>
  <c r="Q30" i="21"/>
  <c r="T29" i="21"/>
  <c r="X29" i="21" s="1"/>
  <c r="Z29" i="21" s="1"/>
  <c r="S29" i="21"/>
  <c r="Q29" i="21"/>
  <c r="T28" i="21"/>
  <c r="X28" i="21" s="1"/>
  <c r="Z28" i="21" s="1"/>
  <c r="S28" i="21"/>
  <c r="Q28" i="21"/>
  <c r="T27" i="21"/>
  <c r="X27" i="21" s="1"/>
  <c r="Z27" i="21" s="1"/>
  <c r="S27" i="21"/>
  <c r="Q27" i="21"/>
  <c r="T26" i="21"/>
  <c r="X26" i="21" s="1"/>
  <c r="Z26" i="21" s="1"/>
  <c r="S26" i="21"/>
  <c r="Q26" i="21"/>
  <c r="T25" i="21"/>
  <c r="X25" i="21" s="1"/>
  <c r="Z25" i="21" s="1"/>
  <c r="S25" i="21"/>
  <c r="Q25" i="21"/>
  <c r="T24" i="21"/>
  <c r="X24" i="21" s="1"/>
  <c r="Z24" i="21" s="1"/>
  <c r="S24" i="21"/>
  <c r="Q24" i="21"/>
  <c r="T23" i="21"/>
  <c r="X23" i="21" s="1"/>
  <c r="Z23" i="21" s="1"/>
  <c r="S23" i="21"/>
  <c r="Q23" i="21"/>
  <c r="T22" i="21"/>
  <c r="X22" i="21" s="1"/>
  <c r="Z22" i="21" s="1"/>
  <c r="S22" i="21"/>
  <c r="Q22" i="21"/>
  <c r="T21" i="21"/>
  <c r="X21" i="21" s="1"/>
  <c r="Z21" i="21" s="1"/>
  <c r="S21" i="21"/>
  <c r="Q21" i="21"/>
  <c r="T20" i="21"/>
  <c r="X20" i="21" s="1"/>
  <c r="Z20" i="21" s="1"/>
  <c r="S20" i="21"/>
  <c r="Q20" i="21"/>
  <c r="T19" i="21"/>
  <c r="X19" i="21" s="1"/>
  <c r="Z19" i="21" s="1"/>
  <c r="S19" i="21"/>
  <c r="Q19" i="21"/>
  <c r="T18" i="21"/>
  <c r="X18" i="21" s="1"/>
  <c r="Z18" i="21" s="1"/>
  <c r="S18" i="21"/>
  <c r="Q18" i="21"/>
  <c r="T17" i="21"/>
  <c r="X17" i="21" s="1"/>
  <c r="Z17" i="21" s="1"/>
  <c r="S17" i="21"/>
  <c r="Q17" i="21"/>
  <c r="T16" i="21"/>
  <c r="X16" i="21" s="1"/>
  <c r="Z16" i="21" s="1"/>
  <c r="S16" i="21"/>
  <c r="Q16" i="21"/>
  <c r="T15" i="21"/>
  <c r="X15" i="21" s="1"/>
  <c r="Z15" i="21" s="1"/>
  <c r="S15" i="21"/>
  <c r="Q15" i="21"/>
  <c r="T14" i="21"/>
  <c r="X14" i="21" s="1"/>
  <c r="Z14" i="21" s="1"/>
  <c r="S14" i="21"/>
  <c r="Q14" i="21"/>
  <c r="T13" i="21"/>
  <c r="X13" i="21" s="1"/>
  <c r="Z13" i="21" s="1"/>
  <c r="S13" i="21"/>
  <c r="Q13" i="21"/>
  <c r="T12" i="21"/>
  <c r="X12" i="21" s="1"/>
  <c r="Z12" i="21" s="1"/>
  <c r="S12" i="21"/>
  <c r="Q12" i="21"/>
  <c r="T11" i="21"/>
  <c r="X11" i="21" s="1"/>
  <c r="Z11" i="21" s="1"/>
  <c r="S11" i="21"/>
  <c r="Q11" i="21"/>
  <c r="T10" i="21"/>
  <c r="X10" i="21" s="1"/>
  <c r="Z10" i="21" s="1"/>
  <c r="S10" i="21"/>
  <c r="Q10" i="21"/>
  <c r="T9" i="21"/>
  <c r="X9" i="21" s="1"/>
  <c r="Z9" i="21" s="1"/>
  <c r="S9" i="21"/>
  <c r="Q9" i="21"/>
  <c r="T8" i="21"/>
  <c r="X8" i="21" s="1"/>
  <c r="Z8" i="21" s="1"/>
  <c r="S8" i="21"/>
  <c r="Q8" i="21"/>
  <c r="T7" i="21"/>
  <c r="X7" i="21" s="1"/>
  <c r="Z7" i="21" s="1"/>
  <c r="S7" i="21"/>
  <c r="Q7" i="21"/>
  <c r="T6" i="21"/>
  <c r="X6" i="21" s="1"/>
  <c r="Z6" i="21" s="1"/>
  <c r="S6" i="21"/>
  <c r="Q6" i="21"/>
  <c r="T5" i="21"/>
  <c r="X5" i="21" s="1"/>
  <c r="Z5" i="21" s="1"/>
  <c r="S5" i="21"/>
  <c r="Q5" i="21"/>
  <c r="T4" i="21"/>
  <c r="X4" i="21" s="1"/>
  <c r="Z4" i="21" s="1"/>
  <c r="S4" i="21"/>
  <c r="Q4" i="21"/>
  <c r="T3" i="21"/>
  <c r="X3" i="21" s="1"/>
  <c r="Z3" i="21" s="1"/>
  <c r="S3" i="21"/>
  <c r="Q3" i="21"/>
  <c r="T2" i="21"/>
  <c r="X2" i="21" s="1"/>
  <c r="Z2" i="21" s="1"/>
  <c r="S2" i="21"/>
  <c r="Q2" i="21"/>
  <c r="T200" i="20"/>
  <c r="X200" i="20" s="1"/>
  <c r="Z200" i="20" s="1"/>
  <c r="S200" i="20"/>
  <c r="Q200" i="20"/>
  <c r="T199" i="20"/>
  <c r="X199" i="20" s="1"/>
  <c r="Z199" i="20" s="1"/>
  <c r="S199" i="20"/>
  <c r="Q199" i="20"/>
  <c r="T198" i="20"/>
  <c r="X198" i="20" s="1"/>
  <c r="Z198" i="20" s="1"/>
  <c r="S198" i="20"/>
  <c r="Q198" i="20"/>
  <c r="T197" i="20"/>
  <c r="X197" i="20" s="1"/>
  <c r="Z197" i="20" s="1"/>
  <c r="S197" i="20"/>
  <c r="Q197" i="20"/>
  <c r="T196" i="20"/>
  <c r="X196" i="20" s="1"/>
  <c r="Z196" i="20" s="1"/>
  <c r="S196" i="20"/>
  <c r="Q196" i="20"/>
  <c r="T195" i="20"/>
  <c r="X195" i="20" s="1"/>
  <c r="Z195" i="20" s="1"/>
  <c r="S195" i="20"/>
  <c r="Q195" i="20"/>
  <c r="T194" i="20"/>
  <c r="X194" i="20" s="1"/>
  <c r="Z194" i="20" s="1"/>
  <c r="S194" i="20"/>
  <c r="Q194" i="20"/>
  <c r="T193" i="20"/>
  <c r="X193" i="20" s="1"/>
  <c r="Z193" i="20" s="1"/>
  <c r="S193" i="20"/>
  <c r="Q193" i="20"/>
  <c r="T192" i="20"/>
  <c r="X192" i="20" s="1"/>
  <c r="Z192" i="20" s="1"/>
  <c r="S192" i="20"/>
  <c r="Q192" i="20"/>
  <c r="T191" i="20"/>
  <c r="X191" i="20" s="1"/>
  <c r="Z191" i="20" s="1"/>
  <c r="S191" i="20"/>
  <c r="Q191" i="20"/>
  <c r="T190" i="20"/>
  <c r="X190" i="20" s="1"/>
  <c r="Z190" i="20" s="1"/>
  <c r="S190" i="20"/>
  <c r="Q190" i="20"/>
  <c r="T189" i="20"/>
  <c r="X189" i="20" s="1"/>
  <c r="Z189" i="20" s="1"/>
  <c r="S189" i="20"/>
  <c r="Q189" i="20"/>
  <c r="T188" i="20"/>
  <c r="X188" i="20" s="1"/>
  <c r="Z188" i="20" s="1"/>
  <c r="S188" i="20"/>
  <c r="Q188" i="20"/>
  <c r="T187" i="20"/>
  <c r="X187" i="20" s="1"/>
  <c r="Z187" i="20" s="1"/>
  <c r="S187" i="20"/>
  <c r="Q187" i="20"/>
  <c r="T186" i="20"/>
  <c r="X186" i="20" s="1"/>
  <c r="Z186" i="20" s="1"/>
  <c r="S186" i="20"/>
  <c r="Q186" i="20"/>
  <c r="T185" i="20"/>
  <c r="X185" i="20" s="1"/>
  <c r="Z185" i="20" s="1"/>
  <c r="S185" i="20"/>
  <c r="Q185" i="20"/>
  <c r="T184" i="20"/>
  <c r="X184" i="20" s="1"/>
  <c r="Z184" i="20" s="1"/>
  <c r="S184" i="20"/>
  <c r="Q184" i="20"/>
  <c r="T183" i="20"/>
  <c r="X183" i="20" s="1"/>
  <c r="Z183" i="20" s="1"/>
  <c r="S183" i="20"/>
  <c r="Q183" i="20"/>
  <c r="T182" i="20"/>
  <c r="X182" i="20" s="1"/>
  <c r="Z182" i="20" s="1"/>
  <c r="S182" i="20"/>
  <c r="Q182" i="20"/>
  <c r="T181" i="20"/>
  <c r="X181" i="20" s="1"/>
  <c r="Z181" i="20" s="1"/>
  <c r="S181" i="20"/>
  <c r="Q181" i="20"/>
  <c r="T180" i="20"/>
  <c r="X180" i="20" s="1"/>
  <c r="Z180" i="20" s="1"/>
  <c r="S180" i="20"/>
  <c r="Q180" i="20"/>
  <c r="T179" i="20"/>
  <c r="X179" i="20" s="1"/>
  <c r="Z179" i="20" s="1"/>
  <c r="S179" i="20"/>
  <c r="Q179" i="20"/>
  <c r="T178" i="20"/>
  <c r="X178" i="20" s="1"/>
  <c r="Z178" i="20" s="1"/>
  <c r="S178" i="20"/>
  <c r="Q178" i="20"/>
  <c r="T177" i="20"/>
  <c r="X177" i="20" s="1"/>
  <c r="Z177" i="20" s="1"/>
  <c r="S177" i="20"/>
  <c r="Q177" i="20"/>
  <c r="T176" i="20"/>
  <c r="X176" i="20" s="1"/>
  <c r="Z176" i="20" s="1"/>
  <c r="S176" i="20"/>
  <c r="Q176" i="20"/>
  <c r="T175" i="20"/>
  <c r="X175" i="20" s="1"/>
  <c r="Z175" i="20" s="1"/>
  <c r="S175" i="20"/>
  <c r="Q175" i="20"/>
  <c r="T174" i="20"/>
  <c r="X174" i="20" s="1"/>
  <c r="Z174" i="20" s="1"/>
  <c r="S174" i="20"/>
  <c r="Q174" i="20"/>
  <c r="T173" i="20"/>
  <c r="X173" i="20" s="1"/>
  <c r="Z173" i="20" s="1"/>
  <c r="S173" i="20"/>
  <c r="Q173" i="20"/>
  <c r="T172" i="20"/>
  <c r="X172" i="20" s="1"/>
  <c r="Z172" i="20" s="1"/>
  <c r="S172" i="20"/>
  <c r="Q172" i="20"/>
  <c r="T171" i="20"/>
  <c r="X171" i="20" s="1"/>
  <c r="Z171" i="20" s="1"/>
  <c r="S171" i="20"/>
  <c r="Q171" i="20"/>
  <c r="T170" i="20"/>
  <c r="X170" i="20" s="1"/>
  <c r="Z170" i="20" s="1"/>
  <c r="S170" i="20"/>
  <c r="Q170" i="20"/>
  <c r="T169" i="20"/>
  <c r="X169" i="20" s="1"/>
  <c r="Z169" i="20" s="1"/>
  <c r="S169" i="20"/>
  <c r="Q169" i="20"/>
  <c r="T168" i="20"/>
  <c r="X168" i="20" s="1"/>
  <c r="Z168" i="20" s="1"/>
  <c r="S168" i="20"/>
  <c r="Q168" i="20"/>
  <c r="T167" i="20"/>
  <c r="X167" i="20" s="1"/>
  <c r="Z167" i="20" s="1"/>
  <c r="S167" i="20"/>
  <c r="Q167" i="20"/>
  <c r="T166" i="20"/>
  <c r="X166" i="20" s="1"/>
  <c r="Z166" i="20" s="1"/>
  <c r="S166" i="20"/>
  <c r="Q166" i="20"/>
  <c r="T165" i="20"/>
  <c r="X165" i="20" s="1"/>
  <c r="Z165" i="20" s="1"/>
  <c r="S165" i="20"/>
  <c r="Q165" i="20"/>
  <c r="T164" i="20"/>
  <c r="X164" i="20" s="1"/>
  <c r="Z164" i="20" s="1"/>
  <c r="S164" i="20"/>
  <c r="Q164" i="20"/>
  <c r="T163" i="20"/>
  <c r="X163" i="20" s="1"/>
  <c r="Z163" i="20" s="1"/>
  <c r="S163" i="20"/>
  <c r="Q163" i="20"/>
  <c r="T162" i="20"/>
  <c r="X162" i="20" s="1"/>
  <c r="Z162" i="20" s="1"/>
  <c r="S162" i="20"/>
  <c r="Q162" i="20"/>
  <c r="T161" i="20"/>
  <c r="X161" i="20" s="1"/>
  <c r="Z161" i="20" s="1"/>
  <c r="S161" i="20"/>
  <c r="Q161" i="20"/>
  <c r="T160" i="20"/>
  <c r="X160" i="20" s="1"/>
  <c r="Z160" i="20" s="1"/>
  <c r="S160" i="20"/>
  <c r="Q160" i="20"/>
  <c r="T159" i="20"/>
  <c r="X159" i="20" s="1"/>
  <c r="Z159" i="20" s="1"/>
  <c r="S159" i="20"/>
  <c r="Q159" i="20"/>
  <c r="T158" i="20"/>
  <c r="X158" i="20" s="1"/>
  <c r="Z158" i="20" s="1"/>
  <c r="S158" i="20"/>
  <c r="Q158" i="20"/>
  <c r="T157" i="20"/>
  <c r="X157" i="20" s="1"/>
  <c r="Z157" i="20" s="1"/>
  <c r="S157" i="20"/>
  <c r="Q157" i="20"/>
  <c r="T156" i="20"/>
  <c r="X156" i="20" s="1"/>
  <c r="Z156" i="20" s="1"/>
  <c r="S156" i="20"/>
  <c r="Q156" i="20"/>
  <c r="T155" i="20"/>
  <c r="X155" i="20" s="1"/>
  <c r="Z155" i="20" s="1"/>
  <c r="S155" i="20"/>
  <c r="Q155" i="20"/>
  <c r="T154" i="20"/>
  <c r="X154" i="20" s="1"/>
  <c r="Z154" i="20" s="1"/>
  <c r="S154" i="20"/>
  <c r="Q154" i="20"/>
  <c r="T153" i="20"/>
  <c r="X153" i="20" s="1"/>
  <c r="Z153" i="20" s="1"/>
  <c r="S153" i="20"/>
  <c r="Q153" i="20"/>
  <c r="T152" i="20"/>
  <c r="X152" i="20" s="1"/>
  <c r="Z152" i="20" s="1"/>
  <c r="S152" i="20"/>
  <c r="Q152" i="20"/>
  <c r="T151" i="20"/>
  <c r="X151" i="20" s="1"/>
  <c r="Z151" i="20" s="1"/>
  <c r="S151" i="20"/>
  <c r="Q151" i="20"/>
  <c r="T150" i="20"/>
  <c r="X150" i="20" s="1"/>
  <c r="Z150" i="20" s="1"/>
  <c r="S150" i="20"/>
  <c r="Q150" i="20"/>
  <c r="T149" i="20"/>
  <c r="X149" i="20" s="1"/>
  <c r="Z149" i="20" s="1"/>
  <c r="S149" i="20"/>
  <c r="Q149" i="20"/>
  <c r="T148" i="20"/>
  <c r="X148" i="20" s="1"/>
  <c r="Z148" i="20" s="1"/>
  <c r="S148" i="20"/>
  <c r="Q148" i="20"/>
  <c r="T147" i="20"/>
  <c r="X147" i="20" s="1"/>
  <c r="Z147" i="20" s="1"/>
  <c r="S147" i="20"/>
  <c r="Q147" i="20"/>
  <c r="T146" i="20"/>
  <c r="X146" i="20" s="1"/>
  <c r="Z146" i="20" s="1"/>
  <c r="S146" i="20"/>
  <c r="Q146" i="20"/>
  <c r="T145" i="20"/>
  <c r="X145" i="20" s="1"/>
  <c r="Z145" i="20" s="1"/>
  <c r="S145" i="20"/>
  <c r="Q145" i="20"/>
  <c r="T144" i="20"/>
  <c r="X144" i="20" s="1"/>
  <c r="Z144" i="20" s="1"/>
  <c r="S144" i="20"/>
  <c r="Q144" i="20"/>
  <c r="T143" i="20"/>
  <c r="X143" i="20" s="1"/>
  <c r="Z143" i="20" s="1"/>
  <c r="S143" i="20"/>
  <c r="Q143" i="20"/>
  <c r="T142" i="20"/>
  <c r="X142" i="20" s="1"/>
  <c r="Z142" i="20" s="1"/>
  <c r="S142" i="20"/>
  <c r="Q142" i="20"/>
  <c r="T141" i="20"/>
  <c r="X141" i="20" s="1"/>
  <c r="Z141" i="20" s="1"/>
  <c r="S141" i="20"/>
  <c r="Q141" i="20"/>
  <c r="T140" i="20"/>
  <c r="X140" i="20" s="1"/>
  <c r="Z140" i="20" s="1"/>
  <c r="S140" i="20"/>
  <c r="Q140" i="20"/>
  <c r="T139" i="20"/>
  <c r="X139" i="20" s="1"/>
  <c r="Z139" i="20" s="1"/>
  <c r="S139" i="20"/>
  <c r="Q139" i="20"/>
  <c r="T138" i="20"/>
  <c r="X138" i="20" s="1"/>
  <c r="Z138" i="20" s="1"/>
  <c r="S138" i="20"/>
  <c r="Q138" i="20"/>
  <c r="T137" i="20"/>
  <c r="X137" i="20" s="1"/>
  <c r="Z137" i="20" s="1"/>
  <c r="S137" i="20"/>
  <c r="Q137" i="20"/>
  <c r="T136" i="20"/>
  <c r="X136" i="20" s="1"/>
  <c r="Z136" i="20" s="1"/>
  <c r="S136" i="20"/>
  <c r="Q136" i="20"/>
  <c r="T135" i="20"/>
  <c r="X135" i="20" s="1"/>
  <c r="Z135" i="20" s="1"/>
  <c r="S135" i="20"/>
  <c r="Q135" i="20"/>
  <c r="T134" i="20"/>
  <c r="X134" i="20" s="1"/>
  <c r="Z134" i="20" s="1"/>
  <c r="S134" i="20"/>
  <c r="Q134" i="20"/>
  <c r="T133" i="20"/>
  <c r="X133" i="20" s="1"/>
  <c r="Z133" i="20" s="1"/>
  <c r="S133" i="20"/>
  <c r="Q133" i="20"/>
  <c r="T132" i="20"/>
  <c r="X132" i="20" s="1"/>
  <c r="Z132" i="20" s="1"/>
  <c r="S132" i="20"/>
  <c r="Q132" i="20"/>
  <c r="T131" i="20"/>
  <c r="X131" i="20" s="1"/>
  <c r="Z131" i="20" s="1"/>
  <c r="S131" i="20"/>
  <c r="Q131" i="20"/>
  <c r="T130" i="20"/>
  <c r="X130" i="20" s="1"/>
  <c r="Z130" i="20" s="1"/>
  <c r="S130" i="20"/>
  <c r="Q130" i="20"/>
  <c r="T129" i="20"/>
  <c r="X129" i="20" s="1"/>
  <c r="Z129" i="20" s="1"/>
  <c r="S129" i="20"/>
  <c r="Q129" i="20"/>
  <c r="T128" i="20"/>
  <c r="X128" i="20" s="1"/>
  <c r="Z128" i="20" s="1"/>
  <c r="S128" i="20"/>
  <c r="Q128" i="20"/>
  <c r="T127" i="20"/>
  <c r="X127" i="20" s="1"/>
  <c r="Z127" i="20" s="1"/>
  <c r="S127" i="20"/>
  <c r="Q127" i="20"/>
  <c r="T126" i="20"/>
  <c r="X126" i="20" s="1"/>
  <c r="Z126" i="20" s="1"/>
  <c r="S126" i="20"/>
  <c r="Q126" i="20"/>
  <c r="T125" i="20"/>
  <c r="X125" i="20" s="1"/>
  <c r="Z125" i="20" s="1"/>
  <c r="S125" i="20"/>
  <c r="Q125" i="20"/>
  <c r="T124" i="20"/>
  <c r="X124" i="20" s="1"/>
  <c r="Z124" i="20" s="1"/>
  <c r="S124" i="20"/>
  <c r="Q124" i="20"/>
  <c r="T123" i="20"/>
  <c r="X123" i="20" s="1"/>
  <c r="Z123" i="20" s="1"/>
  <c r="S123" i="20"/>
  <c r="Q123" i="20"/>
  <c r="T122" i="20"/>
  <c r="X122" i="20" s="1"/>
  <c r="Z122" i="20" s="1"/>
  <c r="S122" i="20"/>
  <c r="Q122" i="20"/>
  <c r="T121" i="20"/>
  <c r="X121" i="20" s="1"/>
  <c r="Z121" i="20" s="1"/>
  <c r="S121" i="20"/>
  <c r="Q121" i="20"/>
  <c r="T120" i="20"/>
  <c r="X120" i="20" s="1"/>
  <c r="Z120" i="20" s="1"/>
  <c r="S120" i="20"/>
  <c r="Q120" i="20"/>
  <c r="T119" i="20"/>
  <c r="X119" i="20" s="1"/>
  <c r="Z119" i="20" s="1"/>
  <c r="S119" i="20"/>
  <c r="Q119" i="20"/>
  <c r="T118" i="20"/>
  <c r="X118" i="20" s="1"/>
  <c r="Z118" i="20" s="1"/>
  <c r="S118" i="20"/>
  <c r="Q118" i="20"/>
  <c r="T117" i="20"/>
  <c r="X117" i="20" s="1"/>
  <c r="Z117" i="20" s="1"/>
  <c r="S117" i="20"/>
  <c r="Q117" i="20"/>
  <c r="T116" i="20"/>
  <c r="X116" i="20" s="1"/>
  <c r="Z116" i="20" s="1"/>
  <c r="S116" i="20"/>
  <c r="Q116" i="20"/>
  <c r="T115" i="20"/>
  <c r="X115" i="20" s="1"/>
  <c r="Z115" i="20" s="1"/>
  <c r="S115" i="20"/>
  <c r="Q115" i="20"/>
  <c r="T114" i="20"/>
  <c r="X114" i="20" s="1"/>
  <c r="Z114" i="20" s="1"/>
  <c r="S114" i="20"/>
  <c r="Q114" i="20"/>
  <c r="T113" i="20"/>
  <c r="X113" i="20" s="1"/>
  <c r="Z113" i="20" s="1"/>
  <c r="S113" i="20"/>
  <c r="Q113" i="20"/>
  <c r="T112" i="20"/>
  <c r="X112" i="20" s="1"/>
  <c r="Z112" i="20" s="1"/>
  <c r="S112" i="20"/>
  <c r="Q112" i="20"/>
  <c r="T111" i="20"/>
  <c r="X111" i="20" s="1"/>
  <c r="Z111" i="20" s="1"/>
  <c r="S111" i="20"/>
  <c r="Q111" i="20"/>
  <c r="T110" i="20"/>
  <c r="X110" i="20" s="1"/>
  <c r="Z110" i="20" s="1"/>
  <c r="S110" i="20"/>
  <c r="Q110" i="20"/>
  <c r="T109" i="20"/>
  <c r="X109" i="20" s="1"/>
  <c r="Z109" i="20" s="1"/>
  <c r="S109" i="20"/>
  <c r="Q109" i="20"/>
  <c r="T108" i="20"/>
  <c r="X108" i="20" s="1"/>
  <c r="Z108" i="20" s="1"/>
  <c r="S108" i="20"/>
  <c r="Q108" i="20"/>
  <c r="T107" i="20"/>
  <c r="X107" i="20" s="1"/>
  <c r="Z107" i="20" s="1"/>
  <c r="S107" i="20"/>
  <c r="Q107" i="20"/>
  <c r="T106" i="20"/>
  <c r="X106" i="20" s="1"/>
  <c r="Z106" i="20" s="1"/>
  <c r="S106" i="20"/>
  <c r="Q106" i="20"/>
  <c r="T105" i="20"/>
  <c r="X105" i="20" s="1"/>
  <c r="Z105" i="20" s="1"/>
  <c r="S105" i="20"/>
  <c r="Q105" i="20"/>
  <c r="T104" i="20"/>
  <c r="X104" i="20" s="1"/>
  <c r="Z104" i="20" s="1"/>
  <c r="S104" i="20"/>
  <c r="Q104" i="20"/>
  <c r="T103" i="20"/>
  <c r="X103" i="20" s="1"/>
  <c r="Z103" i="20" s="1"/>
  <c r="S103" i="20"/>
  <c r="Q103" i="20"/>
  <c r="T102" i="20"/>
  <c r="X102" i="20" s="1"/>
  <c r="Z102" i="20" s="1"/>
  <c r="S102" i="20"/>
  <c r="Q102" i="20"/>
  <c r="T101" i="20"/>
  <c r="X101" i="20" s="1"/>
  <c r="Z101" i="20" s="1"/>
  <c r="S101" i="20"/>
  <c r="Q101" i="20"/>
  <c r="T100" i="20"/>
  <c r="X100" i="20" s="1"/>
  <c r="Z100" i="20" s="1"/>
  <c r="S100" i="20"/>
  <c r="Q100" i="20"/>
  <c r="T99" i="20"/>
  <c r="X99" i="20" s="1"/>
  <c r="Z99" i="20" s="1"/>
  <c r="S99" i="20"/>
  <c r="Q99" i="20"/>
  <c r="T98" i="20"/>
  <c r="X98" i="20" s="1"/>
  <c r="Z98" i="20" s="1"/>
  <c r="S98" i="20"/>
  <c r="Q98" i="20"/>
  <c r="T97" i="20"/>
  <c r="X97" i="20" s="1"/>
  <c r="Z97" i="20" s="1"/>
  <c r="S97" i="20"/>
  <c r="Q97" i="20"/>
  <c r="T96" i="20"/>
  <c r="X96" i="20" s="1"/>
  <c r="Z96" i="20" s="1"/>
  <c r="S96" i="20"/>
  <c r="Q96" i="20"/>
  <c r="T95" i="20"/>
  <c r="X95" i="20" s="1"/>
  <c r="Z95" i="20" s="1"/>
  <c r="S95" i="20"/>
  <c r="Q95" i="20"/>
  <c r="T94" i="20"/>
  <c r="X94" i="20" s="1"/>
  <c r="Z94" i="20" s="1"/>
  <c r="S94" i="20"/>
  <c r="Q94" i="20"/>
  <c r="T93" i="20"/>
  <c r="X93" i="20" s="1"/>
  <c r="Z93" i="20" s="1"/>
  <c r="S93" i="20"/>
  <c r="Q93" i="20"/>
  <c r="T92" i="20"/>
  <c r="X92" i="20" s="1"/>
  <c r="Z92" i="20" s="1"/>
  <c r="S92" i="20"/>
  <c r="Q92" i="20"/>
  <c r="T91" i="20"/>
  <c r="X91" i="20" s="1"/>
  <c r="Z91" i="20" s="1"/>
  <c r="S91" i="20"/>
  <c r="Q91" i="20"/>
  <c r="T90" i="20"/>
  <c r="X90" i="20" s="1"/>
  <c r="Z90" i="20" s="1"/>
  <c r="S90" i="20"/>
  <c r="Q90" i="20"/>
  <c r="T89" i="20"/>
  <c r="X89" i="20" s="1"/>
  <c r="Z89" i="20" s="1"/>
  <c r="S89" i="20"/>
  <c r="Q89" i="20"/>
  <c r="T88" i="20"/>
  <c r="X88" i="20" s="1"/>
  <c r="Z88" i="20" s="1"/>
  <c r="S88" i="20"/>
  <c r="Q88" i="20"/>
  <c r="T87" i="20"/>
  <c r="X87" i="20" s="1"/>
  <c r="Z87" i="20" s="1"/>
  <c r="S87" i="20"/>
  <c r="Q87" i="20"/>
  <c r="T86" i="20"/>
  <c r="X86" i="20" s="1"/>
  <c r="Z86" i="20" s="1"/>
  <c r="S86" i="20"/>
  <c r="Q86" i="20"/>
  <c r="T85" i="20"/>
  <c r="X85" i="20" s="1"/>
  <c r="Z85" i="20" s="1"/>
  <c r="S85" i="20"/>
  <c r="Q85" i="20"/>
  <c r="T84" i="20"/>
  <c r="X84" i="20" s="1"/>
  <c r="Z84" i="20" s="1"/>
  <c r="S84" i="20"/>
  <c r="Q84" i="20"/>
  <c r="T83" i="20"/>
  <c r="X83" i="20" s="1"/>
  <c r="Z83" i="20" s="1"/>
  <c r="S83" i="20"/>
  <c r="Q83" i="20"/>
  <c r="T82" i="20"/>
  <c r="X82" i="20" s="1"/>
  <c r="Z82" i="20" s="1"/>
  <c r="S82" i="20"/>
  <c r="Q82" i="20"/>
  <c r="T81" i="20"/>
  <c r="X81" i="20" s="1"/>
  <c r="Z81" i="20" s="1"/>
  <c r="S81" i="20"/>
  <c r="Q81" i="20"/>
  <c r="T80" i="20"/>
  <c r="X80" i="20" s="1"/>
  <c r="Z80" i="20" s="1"/>
  <c r="S80" i="20"/>
  <c r="Q80" i="20"/>
  <c r="T79" i="20"/>
  <c r="X79" i="20" s="1"/>
  <c r="Z79" i="20" s="1"/>
  <c r="S79" i="20"/>
  <c r="Q79" i="20"/>
  <c r="T78" i="20"/>
  <c r="X78" i="20" s="1"/>
  <c r="Z78" i="20" s="1"/>
  <c r="S78" i="20"/>
  <c r="Q78" i="20"/>
  <c r="T77" i="20"/>
  <c r="X77" i="20" s="1"/>
  <c r="Z77" i="20" s="1"/>
  <c r="S77" i="20"/>
  <c r="Q77" i="20"/>
  <c r="T76" i="20"/>
  <c r="X76" i="20" s="1"/>
  <c r="Z76" i="20" s="1"/>
  <c r="S76" i="20"/>
  <c r="Q76" i="20"/>
  <c r="T75" i="20"/>
  <c r="X75" i="20" s="1"/>
  <c r="Z75" i="20" s="1"/>
  <c r="S75" i="20"/>
  <c r="Q75" i="20"/>
  <c r="T74" i="20"/>
  <c r="X74" i="20" s="1"/>
  <c r="Z74" i="20" s="1"/>
  <c r="S74" i="20"/>
  <c r="Q74" i="20"/>
  <c r="T73" i="20"/>
  <c r="X73" i="20" s="1"/>
  <c r="Z73" i="20" s="1"/>
  <c r="S73" i="20"/>
  <c r="Q73" i="20"/>
  <c r="T72" i="20"/>
  <c r="X72" i="20" s="1"/>
  <c r="Z72" i="20" s="1"/>
  <c r="S72" i="20"/>
  <c r="Q72" i="20"/>
  <c r="T71" i="20"/>
  <c r="X71" i="20" s="1"/>
  <c r="Z71" i="20" s="1"/>
  <c r="S71" i="20"/>
  <c r="Q71" i="20"/>
  <c r="T70" i="20"/>
  <c r="X70" i="20" s="1"/>
  <c r="Z70" i="20" s="1"/>
  <c r="S70" i="20"/>
  <c r="Q70" i="20"/>
  <c r="T69" i="20"/>
  <c r="X69" i="20" s="1"/>
  <c r="Z69" i="20" s="1"/>
  <c r="S69" i="20"/>
  <c r="Q69" i="20"/>
  <c r="T68" i="20"/>
  <c r="X68" i="20" s="1"/>
  <c r="Z68" i="20" s="1"/>
  <c r="S68" i="20"/>
  <c r="Q68" i="20"/>
  <c r="T67" i="20"/>
  <c r="X67" i="20" s="1"/>
  <c r="Z67" i="20" s="1"/>
  <c r="S67" i="20"/>
  <c r="Q67" i="20"/>
  <c r="T66" i="20"/>
  <c r="X66" i="20" s="1"/>
  <c r="Z66" i="20" s="1"/>
  <c r="S66" i="20"/>
  <c r="Q66" i="20"/>
  <c r="T65" i="20"/>
  <c r="X65" i="20" s="1"/>
  <c r="Z65" i="20" s="1"/>
  <c r="S65" i="20"/>
  <c r="Q65" i="20"/>
  <c r="T64" i="20"/>
  <c r="X64" i="20" s="1"/>
  <c r="Z64" i="20" s="1"/>
  <c r="S64" i="20"/>
  <c r="Q64" i="20"/>
  <c r="T63" i="20"/>
  <c r="X63" i="20" s="1"/>
  <c r="Z63" i="20" s="1"/>
  <c r="S63" i="20"/>
  <c r="Q63" i="20"/>
  <c r="T62" i="20"/>
  <c r="X62" i="20" s="1"/>
  <c r="Z62" i="20" s="1"/>
  <c r="S62" i="20"/>
  <c r="Q62" i="20"/>
  <c r="T61" i="20"/>
  <c r="X61" i="20" s="1"/>
  <c r="Z61" i="20" s="1"/>
  <c r="S61" i="20"/>
  <c r="Q61" i="20"/>
  <c r="T60" i="20"/>
  <c r="X60" i="20" s="1"/>
  <c r="Z60" i="20" s="1"/>
  <c r="S60" i="20"/>
  <c r="Q60" i="20"/>
  <c r="T59" i="20"/>
  <c r="X59" i="20" s="1"/>
  <c r="Z59" i="20" s="1"/>
  <c r="S59" i="20"/>
  <c r="Q59" i="20"/>
  <c r="T58" i="20"/>
  <c r="X58" i="20" s="1"/>
  <c r="Z58" i="20" s="1"/>
  <c r="S58" i="20"/>
  <c r="Q58" i="20"/>
  <c r="T57" i="20"/>
  <c r="X57" i="20" s="1"/>
  <c r="Z57" i="20" s="1"/>
  <c r="S57" i="20"/>
  <c r="Q57" i="20"/>
  <c r="T56" i="20"/>
  <c r="X56" i="20" s="1"/>
  <c r="Z56" i="20" s="1"/>
  <c r="S56" i="20"/>
  <c r="Q56" i="20"/>
  <c r="T55" i="20"/>
  <c r="X55" i="20" s="1"/>
  <c r="Z55" i="20" s="1"/>
  <c r="S55" i="20"/>
  <c r="Q55" i="20"/>
  <c r="T54" i="20"/>
  <c r="X54" i="20" s="1"/>
  <c r="Z54" i="20" s="1"/>
  <c r="S54" i="20"/>
  <c r="Q54" i="20"/>
  <c r="T53" i="20"/>
  <c r="X53" i="20" s="1"/>
  <c r="Z53" i="20" s="1"/>
  <c r="S53" i="20"/>
  <c r="Q53" i="20"/>
  <c r="T52" i="20"/>
  <c r="X52" i="20" s="1"/>
  <c r="Z52" i="20" s="1"/>
  <c r="S52" i="20"/>
  <c r="Q52" i="20"/>
  <c r="T51" i="20"/>
  <c r="X51" i="20" s="1"/>
  <c r="Z51" i="20" s="1"/>
  <c r="S51" i="20"/>
  <c r="Q51" i="20"/>
  <c r="T50" i="20"/>
  <c r="X50" i="20" s="1"/>
  <c r="Z50" i="20" s="1"/>
  <c r="S50" i="20"/>
  <c r="Q50" i="20"/>
  <c r="T49" i="20"/>
  <c r="X49" i="20" s="1"/>
  <c r="Z49" i="20" s="1"/>
  <c r="S49" i="20"/>
  <c r="Q49" i="20"/>
  <c r="T48" i="20"/>
  <c r="X48" i="20" s="1"/>
  <c r="Z48" i="20" s="1"/>
  <c r="S48" i="20"/>
  <c r="Q48" i="20"/>
  <c r="T47" i="20"/>
  <c r="X47" i="20" s="1"/>
  <c r="Z47" i="20" s="1"/>
  <c r="S47" i="20"/>
  <c r="Q47" i="20"/>
  <c r="T46" i="20"/>
  <c r="X46" i="20" s="1"/>
  <c r="Z46" i="20" s="1"/>
  <c r="S46" i="20"/>
  <c r="Q46" i="20"/>
  <c r="T45" i="20"/>
  <c r="X45" i="20" s="1"/>
  <c r="Z45" i="20" s="1"/>
  <c r="S45" i="20"/>
  <c r="Q45" i="20"/>
  <c r="T44" i="20"/>
  <c r="X44" i="20" s="1"/>
  <c r="Z44" i="20" s="1"/>
  <c r="S44" i="20"/>
  <c r="Q44" i="20"/>
  <c r="T43" i="20"/>
  <c r="X43" i="20" s="1"/>
  <c r="Z43" i="20" s="1"/>
  <c r="S43" i="20"/>
  <c r="Q43" i="20"/>
  <c r="T42" i="20"/>
  <c r="X42" i="20" s="1"/>
  <c r="Z42" i="20" s="1"/>
  <c r="S42" i="20"/>
  <c r="Q42" i="20"/>
  <c r="T41" i="20"/>
  <c r="X41" i="20" s="1"/>
  <c r="Z41" i="20" s="1"/>
  <c r="S41" i="20"/>
  <c r="Q41" i="20"/>
  <c r="T40" i="20"/>
  <c r="X40" i="20" s="1"/>
  <c r="Z40" i="20" s="1"/>
  <c r="S40" i="20"/>
  <c r="Q40" i="20"/>
  <c r="T39" i="20"/>
  <c r="X39" i="20" s="1"/>
  <c r="Z39" i="20" s="1"/>
  <c r="S39" i="20"/>
  <c r="Q39" i="20"/>
  <c r="T38" i="20"/>
  <c r="X38" i="20" s="1"/>
  <c r="Z38" i="20" s="1"/>
  <c r="S38" i="20"/>
  <c r="Q38" i="20"/>
  <c r="T37" i="20"/>
  <c r="X37" i="20" s="1"/>
  <c r="Z37" i="20" s="1"/>
  <c r="S37" i="20"/>
  <c r="Q37" i="20"/>
  <c r="T36" i="20"/>
  <c r="X36" i="20" s="1"/>
  <c r="Z36" i="20" s="1"/>
  <c r="S36" i="20"/>
  <c r="Q36" i="20"/>
  <c r="T35" i="20"/>
  <c r="X35" i="20" s="1"/>
  <c r="Z35" i="20" s="1"/>
  <c r="S35" i="20"/>
  <c r="Q35" i="20"/>
  <c r="T34" i="20"/>
  <c r="X34" i="20" s="1"/>
  <c r="Z34" i="20" s="1"/>
  <c r="S34" i="20"/>
  <c r="Q34" i="20"/>
  <c r="T33" i="20"/>
  <c r="X33" i="20" s="1"/>
  <c r="Z33" i="20" s="1"/>
  <c r="S33" i="20"/>
  <c r="Q33" i="20"/>
  <c r="T32" i="20"/>
  <c r="X32" i="20" s="1"/>
  <c r="Z32" i="20" s="1"/>
  <c r="S32" i="20"/>
  <c r="Q32" i="20"/>
  <c r="T31" i="20"/>
  <c r="X31" i="20" s="1"/>
  <c r="Z31" i="20" s="1"/>
  <c r="S31" i="20"/>
  <c r="Q31" i="20"/>
  <c r="T30" i="20"/>
  <c r="X30" i="20" s="1"/>
  <c r="Z30" i="20" s="1"/>
  <c r="S30" i="20"/>
  <c r="Q30" i="20"/>
  <c r="T29" i="20"/>
  <c r="X29" i="20" s="1"/>
  <c r="Z29" i="20" s="1"/>
  <c r="S29" i="20"/>
  <c r="Q29" i="20"/>
  <c r="T28" i="20"/>
  <c r="X28" i="20" s="1"/>
  <c r="Z28" i="20" s="1"/>
  <c r="S28" i="20"/>
  <c r="Q28" i="20"/>
  <c r="T27" i="20"/>
  <c r="X27" i="20" s="1"/>
  <c r="Z27" i="20" s="1"/>
  <c r="S27" i="20"/>
  <c r="Q27" i="20"/>
  <c r="T26" i="20"/>
  <c r="X26" i="20" s="1"/>
  <c r="Z26" i="20" s="1"/>
  <c r="S26" i="20"/>
  <c r="Q26" i="20"/>
  <c r="T25" i="20"/>
  <c r="X25" i="20" s="1"/>
  <c r="Z25" i="20" s="1"/>
  <c r="S25" i="20"/>
  <c r="Q25" i="20"/>
  <c r="T24" i="20"/>
  <c r="X24" i="20" s="1"/>
  <c r="Z24" i="20" s="1"/>
  <c r="S24" i="20"/>
  <c r="Q24" i="20"/>
  <c r="T23" i="20"/>
  <c r="X23" i="20" s="1"/>
  <c r="Z23" i="20" s="1"/>
  <c r="S23" i="20"/>
  <c r="Q23" i="20"/>
  <c r="T22" i="20"/>
  <c r="X22" i="20" s="1"/>
  <c r="Z22" i="20" s="1"/>
  <c r="S22" i="20"/>
  <c r="Q22" i="20"/>
  <c r="T21" i="20"/>
  <c r="X21" i="20" s="1"/>
  <c r="Z21" i="20" s="1"/>
  <c r="S21" i="20"/>
  <c r="Q21" i="20"/>
  <c r="T20" i="20"/>
  <c r="X20" i="20" s="1"/>
  <c r="Z20" i="20" s="1"/>
  <c r="S20" i="20"/>
  <c r="Q20" i="20"/>
  <c r="T19" i="20"/>
  <c r="X19" i="20" s="1"/>
  <c r="Z19" i="20" s="1"/>
  <c r="S19" i="20"/>
  <c r="Q19" i="20"/>
  <c r="T18" i="20"/>
  <c r="X18" i="20" s="1"/>
  <c r="Z18" i="20" s="1"/>
  <c r="S18" i="20"/>
  <c r="Q18" i="20"/>
  <c r="T17" i="20"/>
  <c r="X17" i="20" s="1"/>
  <c r="Z17" i="20" s="1"/>
  <c r="S17" i="20"/>
  <c r="Q17" i="20"/>
  <c r="T16" i="20"/>
  <c r="X16" i="20" s="1"/>
  <c r="Z16" i="20" s="1"/>
  <c r="S16" i="20"/>
  <c r="Q16" i="20"/>
  <c r="T15" i="20"/>
  <c r="X15" i="20" s="1"/>
  <c r="Z15" i="20" s="1"/>
  <c r="S15" i="20"/>
  <c r="Q15" i="20"/>
  <c r="T14" i="20"/>
  <c r="X14" i="20" s="1"/>
  <c r="Z14" i="20" s="1"/>
  <c r="S14" i="20"/>
  <c r="Q14" i="20"/>
  <c r="T13" i="20"/>
  <c r="X13" i="20" s="1"/>
  <c r="Z13" i="20" s="1"/>
  <c r="S13" i="20"/>
  <c r="Q13" i="20"/>
  <c r="T12" i="20"/>
  <c r="X12" i="20" s="1"/>
  <c r="Z12" i="20" s="1"/>
  <c r="S12" i="20"/>
  <c r="Q12" i="20"/>
  <c r="T11" i="20"/>
  <c r="X11" i="20" s="1"/>
  <c r="Z11" i="20" s="1"/>
  <c r="S11" i="20"/>
  <c r="Q11" i="20"/>
  <c r="T10" i="20"/>
  <c r="X10" i="20" s="1"/>
  <c r="Z10" i="20" s="1"/>
  <c r="S10" i="20"/>
  <c r="Q10" i="20"/>
  <c r="T9" i="20"/>
  <c r="X9" i="20" s="1"/>
  <c r="Z9" i="20" s="1"/>
  <c r="S9" i="20"/>
  <c r="Q9" i="20"/>
  <c r="T8" i="20"/>
  <c r="X8" i="20" s="1"/>
  <c r="Z8" i="20" s="1"/>
  <c r="S8" i="20"/>
  <c r="Q8" i="20"/>
  <c r="T7" i="20"/>
  <c r="X7" i="20" s="1"/>
  <c r="Z7" i="20" s="1"/>
  <c r="S7" i="20"/>
  <c r="Q7" i="20"/>
  <c r="T6" i="20"/>
  <c r="X6" i="20" s="1"/>
  <c r="Z6" i="20" s="1"/>
  <c r="S6" i="20"/>
  <c r="Q6" i="20"/>
  <c r="T5" i="20"/>
  <c r="X5" i="20" s="1"/>
  <c r="Z5" i="20" s="1"/>
  <c r="S5" i="20"/>
  <c r="Q5" i="20"/>
  <c r="T4" i="20"/>
  <c r="X4" i="20" s="1"/>
  <c r="Z4" i="20" s="1"/>
  <c r="S4" i="20"/>
  <c r="Q4" i="20"/>
  <c r="T3" i="20"/>
  <c r="X3" i="20" s="1"/>
  <c r="Z3" i="20" s="1"/>
  <c r="S3" i="20"/>
  <c r="Q3" i="20"/>
  <c r="T2" i="20"/>
  <c r="X2" i="20" s="1"/>
  <c r="Z2" i="20" s="1"/>
  <c r="S2" i="20"/>
  <c r="Q2" i="20"/>
  <c r="T200" i="19"/>
  <c r="X200" i="19" s="1"/>
  <c r="Z200" i="19" s="1"/>
  <c r="S200" i="19"/>
  <c r="Q200" i="19"/>
  <c r="T199" i="19"/>
  <c r="X199" i="19" s="1"/>
  <c r="Z199" i="19" s="1"/>
  <c r="S199" i="19"/>
  <c r="Q199" i="19"/>
  <c r="T198" i="19"/>
  <c r="S198" i="19"/>
  <c r="Q198" i="19"/>
  <c r="T197" i="19"/>
  <c r="X197" i="19" s="1"/>
  <c r="Z197" i="19" s="1"/>
  <c r="S197" i="19"/>
  <c r="Q197" i="19"/>
  <c r="T196" i="19"/>
  <c r="X196" i="19" s="1"/>
  <c r="Z196" i="19" s="1"/>
  <c r="S196" i="19"/>
  <c r="Q196" i="19"/>
  <c r="T195" i="19"/>
  <c r="X195" i="19" s="1"/>
  <c r="Z195" i="19" s="1"/>
  <c r="S195" i="19"/>
  <c r="Q195" i="19"/>
  <c r="T194" i="19"/>
  <c r="X194" i="19" s="1"/>
  <c r="Z194" i="19" s="1"/>
  <c r="S194" i="19"/>
  <c r="Q194" i="19"/>
  <c r="T193" i="19"/>
  <c r="X193" i="19" s="1"/>
  <c r="Z193" i="19" s="1"/>
  <c r="S193" i="19"/>
  <c r="Q193" i="19"/>
  <c r="T192" i="19"/>
  <c r="X192" i="19" s="1"/>
  <c r="Z192" i="19" s="1"/>
  <c r="S192" i="19"/>
  <c r="Q192" i="19"/>
  <c r="T191" i="19"/>
  <c r="X191" i="19" s="1"/>
  <c r="Z191" i="19" s="1"/>
  <c r="S191" i="19"/>
  <c r="Q191" i="19"/>
  <c r="T190" i="19"/>
  <c r="X190" i="19" s="1"/>
  <c r="Z190" i="19" s="1"/>
  <c r="S190" i="19"/>
  <c r="Q190" i="19"/>
  <c r="T189" i="19"/>
  <c r="X189" i="19" s="1"/>
  <c r="Z189" i="19" s="1"/>
  <c r="S189" i="19"/>
  <c r="Q189" i="19"/>
  <c r="T188" i="19"/>
  <c r="X188" i="19" s="1"/>
  <c r="Z188" i="19" s="1"/>
  <c r="S188" i="19"/>
  <c r="Q188" i="19"/>
  <c r="T187" i="19"/>
  <c r="X187" i="19" s="1"/>
  <c r="Z187" i="19" s="1"/>
  <c r="S187" i="19"/>
  <c r="Q187" i="19"/>
  <c r="T186" i="19"/>
  <c r="X186" i="19" s="1"/>
  <c r="Z186" i="19" s="1"/>
  <c r="S186" i="19"/>
  <c r="Q186" i="19"/>
  <c r="T185" i="19"/>
  <c r="X185" i="19" s="1"/>
  <c r="Z185" i="19" s="1"/>
  <c r="S185" i="19"/>
  <c r="Q185" i="19"/>
  <c r="T184" i="19"/>
  <c r="X184" i="19" s="1"/>
  <c r="Z184" i="19" s="1"/>
  <c r="S184" i="19"/>
  <c r="Q184" i="19"/>
  <c r="T183" i="19"/>
  <c r="X183" i="19" s="1"/>
  <c r="Z183" i="19" s="1"/>
  <c r="S183" i="19"/>
  <c r="Q183" i="19"/>
  <c r="T182" i="19"/>
  <c r="X182" i="19" s="1"/>
  <c r="Z182" i="19" s="1"/>
  <c r="S182" i="19"/>
  <c r="Q182" i="19"/>
  <c r="T181" i="19"/>
  <c r="X181" i="19" s="1"/>
  <c r="Z181" i="19" s="1"/>
  <c r="S181" i="19"/>
  <c r="Q181" i="19"/>
  <c r="T180" i="19"/>
  <c r="X180" i="19" s="1"/>
  <c r="Z180" i="19" s="1"/>
  <c r="S180" i="19"/>
  <c r="Q180" i="19"/>
  <c r="T179" i="19"/>
  <c r="X179" i="19" s="1"/>
  <c r="Z179" i="19" s="1"/>
  <c r="S179" i="19"/>
  <c r="Q179" i="19"/>
  <c r="T178" i="19"/>
  <c r="X178" i="19" s="1"/>
  <c r="Z178" i="19" s="1"/>
  <c r="S178" i="19"/>
  <c r="Q178" i="19"/>
  <c r="T177" i="19"/>
  <c r="X177" i="19" s="1"/>
  <c r="Z177" i="19" s="1"/>
  <c r="S177" i="19"/>
  <c r="Q177" i="19"/>
  <c r="T176" i="19"/>
  <c r="X176" i="19" s="1"/>
  <c r="Z176" i="19" s="1"/>
  <c r="S176" i="19"/>
  <c r="Q176" i="19"/>
  <c r="T175" i="19"/>
  <c r="X175" i="19" s="1"/>
  <c r="Z175" i="19" s="1"/>
  <c r="S175" i="19"/>
  <c r="Q175" i="19"/>
  <c r="T174" i="19"/>
  <c r="X174" i="19" s="1"/>
  <c r="Z174" i="19" s="1"/>
  <c r="S174" i="19"/>
  <c r="Q174" i="19"/>
  <c r="T173" i="19"/>
  <c r="X173" i="19" s="1"/>
  <c r="Z173" i="19" s="1"/>
  <c r="S173" i="19"/>
  <c r="Q173" i="19"/>
  <c r="T172" i="19"/>
  <c r="X172" i="19" s="1"/>
  <c r="Z172" i="19" s="1"/>
  <c r="S172" i="19"/>
  <c r="Q172" i="19"/>
  <c r="T171" i="19"/>
  <c r="X171" i="19" s="1"/>
  <c r="Z171" i="19" s="1"/>
  <c r="S171" i="19"/>
  <c r="Q171" i="19"/>
  <c r="T170" i="19"/>
  <c r="X170" i="19" s="1"/>
  <c r="Z170" i="19" s="1"/>
  <c r="S170" i="19"/>
  <c r="Q170" i="19"/>
  <c r="T169" i="19"/>
  <c r="X169" i="19" s="1"/>
  <c r="Z169" i="19" s="1"/>
  <c r="S169" i="19"/>
  <c r="Q169" i="19"/>
  <c r="T168" i="19"/>
  <c r="X168" i="19" s="1"/>
  <c r="Z168" i="19" s="1"/>
  <c r="S168" i="19"/>
  <c r="Q168" i="19"/>
  <c r="T167" i="19"/>
  <c r="X167" i="19" s="1"/>
  <c r="Z167" i="19" s="1"/>
  <c r="S167" i="19"/>
  <c r="Q167" i="19"/>
  <c r="T166" i="19"/>
  <c r="X166" i="19" s="1"/>
  <c r="Z166" i="19" s="1"/>
  <c r="S166" i="19"/>
  <c r="Q166" i="19"/>
  <c r="T165" i="19"/>
  <c r="X165" i="19" s="1"/>
  <c r="Z165" i="19" s="1"/>
  <c r="S165" i="19"/>
  <c r="Q165" i="19"/>
  <c r="T164" i="19"/>
  <c r="X164" i="19" s="1"/>
  <c r="Z164" i="19" s="1"/>
  <c r="S164" i="19"/>
  <c r="Q164" i="19"/>
  <c r="T163" i="19"/>
  <c r="X163" i="19" s="1"/>
  <c r="Z163" i="19" s="1"/>
  <c r="S163" i="19"/>
  <c r="Q163" i="19"/>
  <c r="T162" i="19"/>
  <c r="X162" i="19" s="1"/>
  <c r="Z162" i="19" s="1"/>
  <c r="S162" i="19"/>
  <c r="Q162" i="19"/>
  <c r="T161" i="19"/>
  <c r="X161" i="19" s="1"/>
  <c r="Z161" i="19" s="1"/>
  <c r="S161" i="19"/>
  <c r="Q161" i="19"/>
  <c r="T160" i="19"/>
  <c r="X160" i="19" s="1"/>
  <c r="Z160" i="19" s="1"/>
  <c r="S160" i="19"/>
  <c r="Q160" i="19"/>
  <c r="T159" i="19"/>
  <c r="X159" i="19" s="1"/>
  <c r="Z159" i="19" s="1"/>
  <c r="S159" i="19"/>
  <c r="Q159" i="19"/>
  <c r="T158" i="19"/>
  <c r="X158" i="19" s="1"/>
  <c r="Z158" i="19" s="1"/>
  <c r="S158" i="19"/>
  <c r="Q158" i="19"/>
  <c r="T157" i="19"/>
  <c r="X157" i="19" s="1"/>
  <c r="Z157" i="19" s="1"/>
  <c r="S157" i="19"/>
  <c r="Q157" i="19"/>
  <c r="T156" i="19"/>
  <c r="X156" i="19" s="1"/>
  <c r="Z156" i="19" s="1"/>
  <c r="S156" i="19"/>
  <c r="Q156" i="19"/>
  <c r="T155" i="19"/>
  <c r="X155" i="19" s="1"/>
  <c r="Z155" i="19" s="1"/>
  <c r="S155" i="19"/>
  <c r="Q155" i="19"/>
  <c r="T154" i="19"/>
  <c r="S154" i="19"/>
  <c r="Q154" i="19"/>
  <c r="T153" i="19"/>
  <c r="X153" i="19" s="1"/>
  <c r="Z153" i="19" s="1"/>
  <c r="S153" i="19"/>
  <c r="Q153" i="19"/>
  <c r="T152" i="19"/>
  <c r="X152" i="19" s="1"/>
  <c r="Z152" i="19" s="1"/>
  <c r="S152" i="19"/>
  <c r="Q152" i="19"/>
  <c r="T151" i="19"/>
  <c r="X151" i="19" s="1"/>
  <c r="Z151" i="19" s="1"/>
  <c r="S151" i="19"/>
  <c r="Q151" i="19"/>
  <c r="T150" i="19"/>
  <c r="X150" i="19" s="1"/>
  <c r="Z150" i="19" s="1"/>
  <c r="S150" i="19"/>
  <c r="Q150" i="19"/>
  <c r="T149" i="19"/>
  <c r="X149" i="19" s="1"/>
  <c r="Z149" i="19" s="1"/>
  <c r="S149" i="19"/>
  <c r="Q149" i="19"/>
  <c r="T148" i="19"/>
  <c r="X148" i="19" s="1"/>
  <c r="Z148" i="19" s="1"/>
  <c r="S148" i="19"/>
  <c r="Q148" i="19"/>
  <c r="T147" i="19"/>
  <c r="X147" i="19" s="1"/>
  <c r="Z147" i="19" s="1"/>
  <c r="S147" i="19"/>
  <c r="Q147" i="19"/>
  <c r="T146" i="19"/>
  <c r="X146" i="19" s="1"/>
  <c r="Z146" i="19" s="1"/>
  <c r="S146" i="19"/>
  <c r="Q146" i="19"/>
  <c r="T145" i="19"/>
  <c r="X145" i="19" s="1"/>
  <c r="Z145" i="19" s="1"/>
  <c r="S145" i="19"/>
  <c r="Q145" i="19"/>
  <c r="T144" i="19"/>
  <c r="X144" i="19" s="1"/>
  <c r="Z144" i="19" s="1"/>
  <c r="S144" i="19"/>
  <c r="Q144" i="19"/>
  <c r="T143" i="19"/>
  <c r="X143" i="19" s="1"/>
  <c r="Z143" i="19" s="1"/>
  <c r="S143" i="19"/>
  <c r="Q143" i="19"/>
  <c r="T142" i="19"/>
  <c r="X142" i="19" s="1"/>
  <c r="Z142" i="19" s="1"/>
  <c r="S142" i="19"/>
  <c r="Q142" i="19"/>
  <c r="T141" i="19"/>
  <c r="X141" i="19" s="1"/>
  <c r="Z141" i="19" s="1"/>
  <c r="S141" i="19"/>
  <c r="Q141" i="19"/>
  <c r="T140" i="19"/>
  <c r="X140" i="19" s="1"/>
  <c r="Z140" i="19" s="1"/>
  <c r="S140" i="19"/>
  <c r="Q140" i="19"/>
  <c r="T139" i="19"/>
  <c r="X139" i="19" s="1"/>
  <c r="Z139" i="19" s="1"/>
  <c r="S139" i="19"/>
  <c r="Q139" i="19"/>
  <c r="T138" i="19"/>
  <c r="X138" i="19" s="1"/>
  <c r="Z138" i="19" s="1"/>
  <c r="S138" i="19"/>
  <c r="Q138" i="19"/>
  <c r="T137" i="19"/>
  <c r="X137" i="19" s="1"/>
  <c r="Z137" i="19" s="1"/>
  <c r="S137" i="19"/>
  <c r="Q137" i="19"/>
  <c r="T136" i="19"/>
  <c r="X136" i="19" s="1"/>
  <c r="Z136" i="19" s="1"/>
  <c r="S136" i="19"/>
  <c r="Q136" i="19"/>
  <c r="T135" i="19"/>
  <c r="X135" i="19" s="1"/>
  <c r="Z135" i="19" s="1"/>
  <c r="S135" i="19"/>
  <c r="Q135" i="19"/>
  <c r="T134" i="19"/>
  <c r="X134" i="19" s="1"/>
  <c r="Z134" i="19" s="1"/>
  <c r="S134" i="19"/>
  <c r="Q134" i="19"/>
  <c r="T133" i="19"/>
  <c r="X133" i="19" s="1"/>
  <c r="Z133" i="19" s="1"/>
  <c r="S133" i="19"/>
  <c r="Q133" i="19"/>
  <c r="T132" i="19"/>
  <c r="X132" i="19" s="1"/>
  <c r="Z132" i="19" s="1"/>
  <c r="S132" i="19"/>
  <c r="Q132" i="19"/>
  <c r="T131" i="19"/>
  <c r="X131" i="19" s="1"/>
  <c r="Z131" i="19" s="1"/>
  <c r="S131" i="19"/>
  <c r="Q131" i="19"/>
  <c r="T130" i="19"/>
  <c r="X130" i="19" s="1"/>
  <c r="Z130" i="19" s="1"/>
  <c r="S130" i="19"/>
  <c r="Q130" i="19"/>
  <c r="T129" i="19"/>
  <c r="X129" i="19" s="1"/>
  <c r="Z129" i="19" s="1"/>
  <c r="S129" i="19"/>
  <c r="Q129" i="19"/>
  <c r="T128" i="19"/>
  <c r="X128" i="19" s="1"/>
  <c r="Z128" i="19" s="1"/>
  <c r="S128" i="19"/>
  <c r="Q128" i="19"/>
  <c r="T127" i="19"/>
  <c r="X127" i="19" s="1"/>
  <c r="Z127" i="19" s="1"/>
  <c r="S127" i="19"/>
  <c r="Q127" i="19"/>
  <c r="T126" i="19"/>
  <c r="X126" i="19" s="1"/>
  <c r="Z126" i="19" s="1"/>
  <c r="S126" i="19"/>
  <c r="Q126" i="19"/>
  <c r="T125" i="19"/>
  <c r="X125" i="19" s="1"/>
  <c r="Z125" i="19" s="1"/>
  <c r="S125" i="19"/>
  <c r="Q125" i="19"/>
  <c r="T124" i="19"/>
  <c r="X124" i="19" s="1"/>
  <c r="Z124" i="19" s="1"/>
  <c r="S124" i="19"/>
  <c r="Q124" i="19"/>
  <c r="T123" i="19"/>
  <c r="X123" i="19" s="1"/>
  <c r="Z123" i="19" s="1"/>
  <c r="S123" i="19"/>
  <c r="Q123" i="19"/>
  <c r="T122" i="19"/>
  <c r="X122" i="19" s="1"/>
  <c r="Z122" i="19" s="1"/>
  <c r="S122" i="19"/>
  <c r="Q122" i="19"/>
  <c r="T121" i="19"/>
  <c r="X121" i="19" s="1"/>
  <c r="Z121" i="19" s="1"/>
  <c r="S121" i="19"/>
  <c r="Q121" i="19"/>
  <c r="T120" i="19"/>
  <c r="X120" i="19" s="1"/>
  <c r="Z120" i="19" s="1"/>
  <c r="S120" i="19"/>
  <c r="Q120" i="19"/>
  <c r="T119" i="19"/>
  <c r="X119" i="19" s="1"/>
  <c r="Z119" i="19" s="1"/>
  <c r="S119" i="19"/>
  <c r="Q119" i="19"/>
  <c r="T118" i="19"/>
  <c r="X118" i="19" s="1"/>
  <c r="Z118" i="19" s="1"/>
  <c r="S118" i="19"/>
  <c r="Q118" i="19"/>
  <c r="T117" i="19"/>
  <c r="X117" i="19" s="1"/>
  <c r="Z117" i="19" s="1"/>
  <c r="S117" i="19"/>
  <c r="Q117" i="19"/>
  <c r="T116" i="19"/>
  <c r="X116" i="19" s="1"/>
  <c r="Z116" i="19" s="1"/>
  <c r="S116" i="19"/>
  <c r="Q116" i="19"/>
  <c r="T115" i="19"/>
  <c r="X115" i="19" s="1"/>
  <c r="Z115" i="19" s="1"/>
  <c r="S115" i="19"/>
  <c r="Q115" i="19"/>
  <c r="T114" i="19"/>
  <c r="X114" i="19" s="1"/>
  <c r="Z114" i="19" s="1"/>
  <c r="S114" i="19"/>
  <c r="Q114" i="19"/>
  <c r="T113" i="19"/>
  <c r="X113" i="19" s="1"/>
  <c r="Z113" i="19" s="1"/>
  <c r="S113" i="19"/>
  <c r="Q113" i="19"/>
  <c r="T112" i="19"/>
  <c r="X112" i="19" s="1"/>
  <c r="Z112" i="19" s="1"/>
  <c r="S112" i="19"/>
  <c r="Q112" i="19"/>
  <c r="T111" i="19"/>
  <c r="X111" i="19" s="1"/>
  <c r="Z111" i="19" s="1"/>
  <c r="S111" i="19"/>
  <c r="Q111" i="19"/>
  <c r="T110" i="19"/>
  <c r="X110" i="19" s="1"/>
  <c r="Z110" i="19" s="1"/>
  <c r="S110" i="19"/>
  <c r="Q110" i="19"/>
  <c r="T109" i="19"/>
  <c r="X109" i="19" s="1"/>
  <c r="Z109" i="19" s="1"/>
  <c r="S109" i="19"/>
  <c r="Q109" i="19"/>
  <c r="T108" i="19"/>
  <c r="X108" i="19" s="1"/>
  <c r="Z108" i="19" s="1"/>
  <c r="S108" i="19"/>
  <c r="Q108" i="19"/>
  <c r="T107" i="19"/>
  <c r="X107" i="19" s="1"/>
  <c r="Z107" i="19" s="1"/>
  <c r="S107" i="19"/>
  <c r="Q107" i="19"/>
  <c r="T106" i="19"/>
  <c r="X106" i="19" s="1"/>
  <c r="Z106" i="19" s="1"/>
  <c r="S106" i="19"/>
  <c r="Q106" i="19"/>
  <c r="T105" i="19"/>
  <c r="X105" i="19" s="1"/>
  <c r="Z105" i="19" s="1"/>
  <c r="S105" i="19"/>
  <c r="Q105" i="19"/>
  <c r="T104" i="19"/>
  <c r="X104" i="19" s="1"/>
  <c r="Z104" i="19" s="1"/>
  <c r="S104" i="19"/>
  <c r="Q104" i="19"/>
  <c r="T103" i="19"/>
  <c r="X103" i="19" s="1"/>
  <c r="Z103" i="19" s="1"/>
  <c r="S103" i="19"/>
  <c r="Q103" i="19"/>
  <c r="T102" i="19"/>
  <c r="X102" i="19" s="1"/>
  <c r="Z102" i="19" s="1"/>
  <c r="S102" i="19"/>
  <c r="Q102" i="19"/>
  <c r="T101" i="19"/>
  <c r="X101" i="19" s="1"/>
  <c r="Z101" i="19" s="1"/>
  <c r="S101" i="19"/>
  <c r="Q101" i="19"/>
  <c r="T100" i="19"/>
  <c r="X100" i="19" s="1"/>
  <c r="Z100" i="19" s="1"/>
  <c r="S100" i="19"/>
  <c r="Q100" i="19"/>
  <c r="T99" i="19"/>
  <c r="X99" i="19" s="1"/>
  <c r="Z99" i="19" s="1"/>
  <c r="S99" i="19"/>
  <c r="Q99" i="19"/>
  <c r="T98" i="19"/>
  <c r="X98" i="19" s="1"/>
  <c r="Z98" i="19" s="1"/>
  <c r="S98" i="19"/>
  <c r="Q98" i="19"/>
  <c r="T97" i="19"/>
  <c r="X97" i="19" s="1"/>
  <c r="Z97" i="19" s="1"/>
  <c r="S97" i="19"/>
  <c r="Q97" i="19"/>
  <c r="T96" i="19"/>
  <c r="X96" i="19" s="1"/>
  <c r="Z96" i="19" s="1"/>
  <c r="S96" i="19"/>
  <c r="Q96" i="19"/>
  <c r="T95" i="19"/>
  <c r="X95" i="19" s="1"/>
  <c r="Z95" i="19" s="1"/>
  <c r="S95" i="19"/>
  <c r="Q95" i="19"/>
  <c r="T94" i="19"/>
  <c r="X94" i="19" s="1"/>
  <c r="Z94" i="19" s="1"/>
  <c r="S94" i="19"/>
  <c r="Q94" i="19"/>
  <c r="T93" i="19"/>
  <c r="X93" i="19" s="1"/>
  <c r="Z93" i="19" s="1"/>
  <c r="S93" i="19"/>
  <c r="Q93" i="19"/>
  <c r="T92" i="19"/>
  <c r="X92" i="19" s="1"/>
  <c r="Z92" i="19" s="1"/>
  <c r="S92" i="19"/>
  <c r="Q92" i="19"/>
  <c r="T91" i="19"/>
  <c r="X91" i="19" s="1"/>
  <c r="Z91" i="19" s="1"/>
  <c r="S91" i="19"/>
  <c r="Q91" i="19"/>
  <c r="T90" i="19"/>
  <c r="X90" i="19" s="1"/>
  <c r="Z90" i="19" s="1"/>
  <c r="S90" i="19"/>
  <c r="Q90" i="19"/>
  <c r="T89" i="19"/>
  <c r="X89" i="19" s="1"/>
  <c r="Z89" i="19" s="1"/>
  <c r="S89" i="19"/>
  <c r="Q89" i="19"/>
  <c r="T88" i="19"/>
  <c r="X88" i="19" s="1"/>
  <c r="Z88" i="19" s="1"/>
  <c r="S88" i="19"/>
  <c r="Q88" i="19"/>
  <c r="T87" i="19"/>
  <c r="X87" i="19" s="1"/>
  <c r="Z87" i="19" s="1"/>
  <c r="S87" i="19"/>
  <c r="Q87" i="19"/>
  <c r="T86" i="19"/>
  <c r="X86" i="19" s="1"/>
  <c r="Z86" i="19" s="1"/>
  <c r="S86" i="19"/>
  <c r="Q86" i="19"/>
  <c r="T85" i="19"/>
  <c r="X85" i="19" s="1"/>
  <c r="Z85" i="19" s="1"/>
  <c r="S85" i="19"/>
  <c r="Q85" i="19"/>
  <c r="T84" i="19"/>
  <c r="X84" i="19" s="1"/>
  <c r="Z84" i="19" s="1"/>
  <c r="S84" i="19"/>
  <c r="Q84" i="19"/>
  <c r="T83" i="19"/>
  <c r="X83" i="19" s="1"/>
  <c r="Z83" i="19" s="1"/>
  <c r="S83" i="19"/>
  <c r="Q83" i="19"/>
  <c r="T82" i="19"/>
  <c r="X82" i="19" s="1"/>
  <c r="Z82" i="19" s="1"/>
  <c r="S82" i="19"/>
  <c r="Q82" i="19"/>
  <c r="T81" i="19"/>
  <c r="X81" i="19" s="1"/>
  <c r="Z81" i="19" s="1"/>
  <c r="S81" i="19"/>
  <c r="Q81" i="19"/>
  <c r="T80" i="19"/>
  <c r="X80" i="19" s="1"/>
  <c r="Z80" i="19" s="1"/>
  <c r="S80" i="19"/>
  <c r="Q80" i="19"/>
  <c r="T79" i="19"/>
  <c r="X79" i="19" s="1"/>
  <c r="Z79" i="19" s="1"/>
  <c r="S79" i="19"/>
  <c r="Q79" i="19"/>
  <c r="T78" i="19"/>
  <c r="X78" i="19" s="1"/>
  <c r="Z78" i="19" s="1"/>
  <c r="S78" i="19"/>
  <c r="Q78" i="19"/>
  <c r="T77" i="19"/>
  <c r="X77" i="19" s="1"/>
  <c r="Z77" i="19" s="1"/>
  <c r="S77" i="19"/>
  <c r="Q77" i="19"/>
  <c r="T76" i="19"/>
  <c r="X76" i="19" s="1"/>
  <c r="Z76" i="19" s="1"/>
  <c r="S76" i="19"/>
  <c r="Q76" i="19"/>
  <c r="T75" i="19"/>
  <c r="X75" i="19" s="1"/>
  <c r="Z75" i="19" s="1"/>
  <c r="S75" i="19"/>
  <c r="Q75" i="19"/>
  <c r="T74" i="19"/>
  <c r="X74" i="19" s="1"/>
  <c r="Z74" i="19" s="1"/>
  <c r="S74" i="19"/>
  <c r="Q74" i="19"/>
  <c r="T73" i="19"/>
  <c r="X73" i="19" s="1"/>
  <c r="Z73" i="19" s="1"/>
  <c r="S73" i="19"/>
  <c r="Q73" i="19"/>
  <c r="T72" i="19"/>
  <c r="X72" i="19" s="1"/>
  <c r="Z72" i="19" s="1"/>
  <c r="S72" i="19"/>
  <c r="Q72" i="19"/>
  <c r="T71" i="19"/>
  <c r="X71" i="19" s="1"/>
  <c r="Z71" i="19" s="1"/>
  <c r="S71" i="19"/>
  <c r="Q71" i="19"/>
  <c r="T70" i="19"/>
  <c r="X70" i="19" s="1"/>
  <c r="Z70" i="19" s="1"/>
  <c r="S70" i="19"/>
  <c r="Q70" i="19"/>
  <c r="T69" i="19"/>
  <c r="X69" i="19" s="1"/>
  <c r="Z69" i="19" s="1"/>
  <c r="S69" i="19"/>
  <c r="Q69" i="19"/>
  <c r="T68" i="19"/>
  <c r="X68" i="19" s="1"/>
  <c r="Z68" i="19" s="1"/>
  <c r="S68" i="19"/>
  <c r="Q68" i="19"/>
  <c r="T67" i="19"/>
  <c r="X67" i="19" s="1"/>
  <c r="Z67" i="19" s="1"/>
  <c r="S67" i="19"/>
  <c r="Q67" i="19"/>
  <c r="T66" i="19"/>
  <c r="X66" i="19" s="1"/>
  <c r="Z66" i="19" s="1"/>
  <c r="S66" i="19"/>
  <c r="Q66" i="19"/>
  <c r="T65" i="19"/>
  <c r="X65" i="19" s="1"/>
  <c r="Z65" i="19" s="1"/>
  <c r="S65" i="19"/>
  <c r="Q65" i="19"/>
  <c r="T64" i="19"/>
  <c r="X64" i="19" s="1"/>
  <c r="Z64" i="19" s="1"/>
  <c r="S64" i="19"/>
  <c r="Q64" i="19"/>
  <c r="T63" i="19"/>
  <c r="X63" i="19" s="1"/>
  <c r="Z63" i="19" s="1"/>
  <c r="S63" i="19"/>
  <c r="Q63" i="19"/>
  <c r="T62" i="19"/>
  <c r="X62" i="19" s="1"/>
  <c r="Z62" i="19" s="1"/>
  <c r="S62" i="19"/>
  <c r="Q62" i="19"/>
  <c r="T61" i="19"/>
  <c r="X61" i="19" s="1"/>
  <c r="Z61" i="19" s="1"/>
  <c r="S61" i="19"/>
  <c r="Q61" i="19"/>
  <c r="T60" i="19"/>
  <c r="X60" i="19" s="1"/>
  <c r="Z60" i="19" s="1"/>
  <c r="S60" i="19"/>
  <c r="Q60" i="19"/>
  <c r="T59" i="19"/>
  <c r="X59" i="19" s="1"/>
  <c r="Z59" i="19" s="1"/>
  <c r="S59" i="19"/>
  <c r="Q59" i="19"/>
  <c r="T58" i="19"/>
  <c r="X58" i="19" s="1"/>
  <c r="Z58" i="19" s="1"/>
  <c r="S58" i="19"/>
  <c r="Q58" i="19"/>
  <c r="T57" i="19"/>
  <c r="X57" i="19" s="1"/>
  <c r="Z57" i="19" s="1"/>
  <c r="S57" i="19"/>
  <c r="Q57" i="19"/>
  <c r="T56" i="19"/>
  <c r="X56" i="19" s="1"/>
  <c r="Z56" i="19" s="1"/>
  <c r="S56" i="19"/>
  <c r="Q56" i="19"/>
  <c r="T55" i="19"/>
  <c r="X55" i="19" s="1"/>
  <c r="Z55" i="19" s="1"/>
  <c r="S55" i="19"/>
  <c r="Q55" i="19"/>
  <c r="T54" i="19"/>
  <c r="X54" i="19" s="1"/>
  <c r="Z54" i="19" s="1"/>
  <c r="S54" i="19"/>
  <c r="Q54" i="19"/>
  <c r="T53" i="19"/>
  <c r="X53" i="19" s="1"/>
  <c r="Z53" i="19" s="1"/>
  <c r="S53" i="19"/>
  <c r="Q53" i="19"/>
  <c r="T52" i="19"/>
  <c r="X52" i="19" s="1"/>
  <c r="Z52" i="19" s="1"/>
  <c r="S52" i="19"/>
  <c r="Q52" i="19"/>
  <c r="T51" i="19"/>
  <c r="X51" i="19" s="1"/>
  <c r="Z51" i="19" s="1"/>
  <c r="S51" i="19"/>
  <c r="Q51" i="19"/>
  <c r="T50" i="19"/>
  <c r="X50" i="19" s="1"/>
  <c r="Z50" i="19" s="1"/>
  <c r="S50" i="19"/>
  <c r="Q50" i="19"/>
  <c r="T49" i="19"/>
  <c r="X49" i="19" s="1"/>
  <c r="Z49" i="19" s="1"/>
  <c r="S49" i="19"/>
  <c r="Q49" i="19"/>
  <c r="T48" i="19"/>
  <c r="X48" i="19" s="1"/>
  <c r="Z48" i="19" s="1"/>
  <c r="S48" i="19"/>
  <c r="Q48" i="19"/>
  <c r="T47" i="19"/>
  <c r="X47" i="19" s="1"/>
  <c r="Z47" i="19" s="1"/>
  <c r="S47" i="19"/>
  <c r="Q47" i="19"/>
  <c r="T46" i="19"/>
  <c r="X46" i="19" s="1"/>
  <c r="Z46" i="19" s="1"/>
  <c r="S46" i="19"/>
  <c r="Q46" i="19"/>
  <c r="T45" i="19"/>
  <c r="X45" i="19" s="1"/>
  <c r="Z45" i="19" s="1"/>
  <c r="S45" i="19"/>
  <c r="Q45" i="19"/>
  <c r="T44" i="19"/>
  <c r="X44" i="19" s="1"/>
  <c r="Z44" i="19" s="1"/>
  <c r="S44" i="19"/>
  <c r="Q44" i="19"/>
  <c r="T43" i="19"/>
  <c r="X43" i="19" s="1"/>
  <c r="Z43" i="19" s="1"/>
  <c r="S43" i="19"/>
  <c r="Q43" i="19"/>
  <c r="T42" i="19"/>
  <c r="X42" i="19" s="1"/>
  <c r="Z42" i="19" s="1"/>
  <c r="S42" i="19"/>
  <c r="Q42" i="19"/>
  <c r="T41" i="19"/>
  <c r="X41" i="19" s="1"/>
  <c r="Z41" i="19" s="1"/>
  <c r="S41" i="19"/>
  <c r="Q41" i="19"/>
  <c r="T40" i="19"/>
  <c r="X40" i="19" s="1"/>
  <c r="Z40" i="19" s="1"/>
  <c r="S40" i="19"/>
  <c r="Q40" i="19"/>
  <c r="T39" i="19"/>
  <c r="X39" i="19" s="1"/>
  <c r="Z39" i="19" s="1"/>
  <c r="S39" i="19"/>
  <c r="Q39" i="19"/>
  <c r="T38" i="19"/>
  <c r="X38" i="19" s="1"/>
  <c r="Z38" i="19" s="1"/>
  <c r="S38" i="19"/>
  <c r="Q38" i="19"/>
  <c r="T37" i="19"/>
  <c r="X37" i="19" s="1"/>
  <c r="Z37" i="19" s="1"/>
  <c r="S37" i="19"/>
  <c r="Q37" i="19"/>
  <c r="T36" i="19"/>
  <c r="X36" i="19" s="1"/>
  <c r="Z36" i="19" s="1"/>
  <c r="S36" i="19"/>
  <c r="Q36" i="19"/>
  <c r="T35" i="19"/>
  <c r="X35" i="19" s="1"/>
  <c r="Z35" i="19" s="1"/>
  <c r="S35" i="19"/>
  <c r="Q35" i="19"/>
  <c r="T34" i="19"/>
  <c r="X34" i="19" s="1"/>
  <c r="Z34" i="19" s="1"/>
  <c r="S34" i="19"/>
  <c r="Q34" i="19"/>
  <c r="T33" i="19"/>
  <c r="X33" i="19" s="1"/>
  <c r="Z33" i="19" s="1"/>
  <c r="S33" i="19"/>
  <c r="Q33" i="19"/>
  <c r="T32" i="19"/>
  <c r="X32" i="19" s="1"/>
  <c r="Z32" i="19" s="1"/>
  <c r="S32" i="19"/>
  <c r="Q32" i="19"/>
  <c r="T31" i="19"/>
  <c r="X31" i="19" s="1"/>
  <c r="Z31" i="19" s="1"/>
  <c r="S31" i="19"/>
  <c r="Q31" i="19"/>
  <c r="T30" i="19"/>
  <c r="X30" i="19" s="1"/>
  <c r="Z30" i="19" s="1"/>
  <c r="S30" i="19"/>
  <c r="Q30" i="19"/>
  <c r="T29" i="19"/>
  <c r="X29" i="19" s="1"/>
  <c r="Z29" i="19" s="1"/>
  <c r="S29" i="19"/>
  <c r="Q29" i="19"/>
  <c r="T28" i="19"/>
  <c r="X28" i="19" s="1"/>
  <c r="Z28" i="19" s="1"/>
  <c r="S28" i="19"/>
  <c r="Q28" i="19"/>
  <c r="T27" i="19"/>
  <c r="X27" i="19" s="1"/>
  <c r="Z27" i="19" s="1"/>
  <c r="S27" i="19"/>
  <c r="Q27" i="19"/>
  <c r="T26" i="19"/>
  <c r="X26" i="19" s="1"/>
  <c r="Z26" i="19" s="1"/>
  <c r="S26" i="19"/>
  <c r="Q26" i="19"/>
  <c r="T25" i="19"/>
  <c r="X25" i="19" s="1"/>
  <c r="Z25" i="19" s="1"/>
  <c r="S25" i="19"/>
  <c r="Q25" i="19"/>
  <c r="T24" i="19"/>
  <c r="X24" i="19" s="1"/>
  <c r="Z24" i="19" s="1"/>
  <c r="S24" i="19"/>
  <c r="Q24" i="19"/>
  <c r="T23" i="19"/>
  <c r="X23" i="19" s="1"/>
  <c r="Z23" i="19" s="1"/>
  <c r="S23" i="19"/>
  <c r="Q23" i="19"/>
  <c r="T22" i="19"/>
  <c r="X22" i="19" s="1"/>
  <c r="Z22" i="19" s="1"/>
  <c r="S22" i="19"/>
  <c r="Q22" i="19"/>
  <c r="T21" i="19"/>
  <c r="X21" i="19" s="1"/>
  <c r="Z21" i="19" s="1"/>
  <c r="S21" i="19"/>
  <c r="Q21" i="19"/>
  <c r="T20" i="19"/>
  <c r="X20" i="19" s="1"/>
  <c r="Z20" i="19" s="1"/>
  <c r="S20" i="19"/>
  <c r="Q20" i="19"/>
  <c r="T18" i="19"/>
  <c r="X18" i="19" s="1"/>
  <c r="Z18" i="19" s="1"/>
  <c r="S18" i="19"/>
  <c r="Q18" i="19"/>
  <c r="T17" i="19"/>
  <c r="X17" i="19" s="1"/>
  <c r="Z17" i="19" s="1"/>
  <c r="S17" i="19"/>
  <c r="Q17" i="19"/>
  <c r="T16" i="19"/>
  <c r="X16" i="19" s="1"/>
  <c r="Z16" i="19" s="1"/>
  <c r="S16" i="19"/>
  <c r="Q16" i="19"/>
  <c r="T15" i="19"/>
  <c r="X15" i="19" s="1"/>
  <c r="Z15" i="19" s="1"/>
  <c r="S15" i="19"/>
  <c r="Q15" i="19"/>
  <c r="T14" i="19"/>
  <c r="X14" i="19" s="1"/>
  <c r="Z14" i="19" s="1"/>
  <c r="S14" i="19"/>
  <c r="Q14" i="19"/>
  <c r="T13" i="19"/>
  <c r="X13" i="19" s="1"/>
  <c r="Z13" i="19" s="1"/>
  <c r="S13" i="19"/>
  <c r="Q13" i="19"/>
  <c r="T12" i="19"/>
  <c r="X12" i="19" s="1"/>
  <c r="Z12" i="19" s="1"/>
  <c r="S12" i="19"/>
  <c r="Q12" i="19"/>
  <c r="T11" i="19"/>
  <c r="X11" i="19" s="1"/>
  <c r="Z11" i="19" s="1"/>
  <c r="S11" i="19"/>
  <c r="Q11" i="19"/>
  <c r="T10" i="19"/>
  <c r="X10" i="19" s="1"/>
  <c r="Z10" i="19" s="1"/>
  <c r="S10" i="19"/>
  <c r="Q10" i="19"/>
  <c r="T9" i="19"/>
  <c r="X9" i="19" s="1"/>
  <c r="Z9" i="19" s="1"/>
  <c r="S9" i="19"/>
  <c r="Q9" i="19"/>
  <c r="T8" i="19"/>
  <c r="X8" i="19" s="1"/>
  <c r="Z8" i="19" s="1"/>
  <c r="S8" i="19"/>
  <c r="Q8" i="19"/>
  <c r="T7" i="19"/>
  <c r="X7" i="19" s="1"/>
  <c r="Z7" i="19" s="1"/>
  <c r="S7" i="19"/>
  <c r="Q7" i="19"/>
  <c r="T6" i="19"/>
  <c r="X6" i="19" s="1"/>
  <c r="Z6" i="19" s="1"/>
  <c r="S6" i="19"/>
  <c r="Q6" i="19"/>
  <c r="T5" i="19"/>
  <c r="X5" i="19" s="1"/>
  <c r="Z5" i="19" s="1"/>
  <c r="S5" i="19"/>
  <c r="Q5" i="19"/>
  <c r="T4" i="19"/>
  <c r="X4" i="19" s="1"/>
  <c r="Z4" i="19" s="1"/>
  <c r="S4" i="19"/>
  <c r="Q4" i="19"/>
  <c r="T3" i="19"/>
  <c r="X3" i="19" s="1"/>
  <c r="Z3" i="19" s="1"/>
  <c r="S3" i="19"/>
  <c r="Q3" i="19"/>
  <c r="T2" i="19"/>
  <c r="X2" i="19" s="1"/>
  <c r="Z2" i="19" s="1"/>
  <c r="S2" i="19"/>
  <c r="Q2" i="19"/>
  <c r="T200" i="18"/>
  <c r="X200" i="18" s="1"/>
  <c r="Z200" i="18" s="1"/>
  <c r="S200" i="18"/>
  <c r="Q200" i="18"/>
  <c r="T199" i="18"/>
  <c r="X199" i="18" s="1"/>
  <c r="Z199" i="18" s="1"/>
  <c r="S199" i="18"/>
  <c r="Q199" i="18"/>
  <c r="T198" i="18"/>
  <c r="X198" i="18" s="1"/>
  <c r="Z198" i="18" s="1"/>
  <c r="S198" i="18"/>
  <c r="Q198" i="18"/>
  <c r="T197" i="18"/>
  <c r="X197" i="18" s="1"/>
  <c r="Z197" i="18" s="1"/>
  <c r="S197" i="18"/>
  <c r="Q197" i="18"/>
  <c r="T196" i="18"/>
  <c r="X196" i="18" s="1"/>
  <c r="Z196" i="18" s="1"/>
  <c r="S196" i="18"/>
  <c r="Q196" i="18"/>
  <c r="T195" i="18"/>
  <c r="X195" i="18" s="1"/>
  <c r="Z195" i="18" s="1"/>
  <c r="S195" i="18"/>
  <c r="Q195" i="18"/>
  <c r="T194" i="18"/>
  <c r="X194" i="18" s="1"/>
  <c r="Z194" i="18" s="1"/>
  <c r="S194" i="18"/>
  <c r="Q194" i="18"/>
  <c r="T193" i="18"/>
  <c r="X193" i="18" s="1"/>
  <c r="Z193" i="18" s="1"/>
  <c r="S193" i="18"/>
  <c r="Q193" i="18"/>
  <c r="T192" i="18"/>
  <c r="X192" i="18" s="1"/>
  <c r="Z192" i="18" s="1"/>
  <c r="S192" i="18"/>
  <c r="Q192" i="18"/>
  <c r="T191" i="18"/>
  <c r="X191" i="18" s="1"/>
  <c r="Z191" i="18" s="1"/>
  <c r="S191" i="18"/>
  <c r="Q191" i="18"/>
  <c r="T190" i="18"/>
  <c r="X190" i="18" s="1"/>
  <c r="Z190" i="18" s="1"/>
  <c r="S190" i="18"/>
  <c r="Q190" i="18"/>
  <c r="T189" i="18"/>
  <c r="X189" i="18" s="1"/>
  <c r="Z189" i="18" s="1"/>
  <c r="S189" i="18"/>
  <c r="Q189" i="18"/>
  <c r="T188" i="18"/>
  <c r="X188" i="18" s="1"/>
  <c r="Z188" i="18" s="1"/>
  <c r="S188" i="18"/>
  <c r="Q188" i="18"/>
  <c r="T187" i="18"/>
  <c r="X187" i="18" s="1"/>
  <c r="Z187" i="18" s="1"/>
  <c r="S187" i="18"/>
  <c r="Q187" i="18"/>
  <c r="T186" i="18"/>
  <c r="X186" i="18" s="1"/>
  <c r="Z186" i="18" s="1"/>
  <c r="S186" i="18"/>
  <c r="Q186" i="18"/>
  <c r="T185" i="18"/>
  <c r="X185" i="18" s="1"/>
  <c r="Z185" i="18" s="1"/>
  <c r="S185" i="18"/>
  <c r="Q185" i="18"/>
  <c r="T184" i="18"/>
  <c r="X184" i="18" s="1"/>
  <c r="Z184" i="18" s="1"/>
  <c r="S184" i="18"/>
  <c r="Q184" i="18"/>
  <c r="T183" i="18"/>
  <c r="X183" i="18" s="1"/>
  <c r="Z183" i="18" s="1"/>
  <c r="S183" i="18"/>
  <c r="Q183" i="18"/>
  <c r="T182" i="18"/>
  <c r="X182" i="18" s="1"/>
  <c r="Z182" i="18" s="1"/>
  <c r="S182" i="18"/>
  <c r="Q182" i="18"/>
  <c r="T181" i="18"/>
  <c r="X181" i="18" s="1"/>
  <c r="Z181" i="18" s="1"/>
  <c r="S181" i="18"/>
  <c r="Q181" i="18"/>
  <c r="T180" i="18"/>
  <c r="X180" i="18" s="1"/>
  <c r="Z180" i="18" s="1"/>
  <c r="S180" i="18"/>
  <c r="Q180" i="18"/>
  <c r="T179" i="18"/>
  <c r="X179" i="18" s="1"/>
  <c r="Z179" i="18" s="1"/>
  <c r="S179" i="18"/>
  <c r="Q179" i="18"/>
  <c r="T178" i="18"/>
  <c r="X178" i="18" s="1"/>
  <c r="Z178" i="18" s="1"/>
  <c r="S178" i="18"/>
  <c r="Q178" i="18"/>
  <c r="T177" i="18"/>
  <c r="X177" i="18" s="1"/>
  <c r="Z177" i="18" s="1"/>
  <c r="S177" i="18"/>
  <c r="Q177" i="18"/>
  <c r="T176" i="18"/>
  <c r="X176" i="18" s="1"/>
  <c r="Z176" i="18" s="1"/>
  <c r="S176" i="18"/>
  <c r="Q176" i="18"/>
  <c r="T175" i="18"/>
  <c r="X175" i="18" s="1"/>
  <c r="Z175" i="18" s="1"/>
  <c r="S175" i="18"/>
  <c r="Q175" i="18"/>
  <c r="T174" i="18"/>
  <c r="X174" i="18" s="1"/>
  <c r="Z174" i="18" s="1"/>
  <c r="S174" i="18"/>
  <c r="Q174" i="18"/>
  <c r="T173" i="18"/>
  <c r="X173" i="18" s="1"/>
  <c r="Z173" i="18" s="1"/>
  <c r="S173" i="18"/>
  <c r="Q173" i="18"/>
  <c r="T172" i="18"/>
  <c r="S172" i="18"/>
  <c r="Q172" i="18"/>
  <c r="T171" i="18"/>
  <c r="X171" i="18" s="1"/>
  <c r="Z171" i="18" s="1"/>
  <c r="S171" i="18"/>
  <c r="Q171" i="18"/>
  <c r="T170" i="18"/>
  <c r="X170" i="18" s="1"/>
  <c r="Z170" i="18" s="1"/>
  <c r="S170" i="18"/>
  <c r="Q170" i="18"/>
  <c r="T169" i="18"/>
  <c r="X169" i="18" s="1"/>
  <c r="Z169" i="18" s="1"/>
  <c r="S169" i="18"/>
  <c r="Q169" i="18"/>
  <c r="T168" i="18"/>
  <c r="X168" i="18" s="1"/>
  <c r="Z168" i="18" s="1"/>
  <c r="S168" i="18"/>
  <c r="Q168" i="18"/>
  <c r="T167" i="18"/>
  <c r="X167" i="18" s="1"/>
  <c r="Z167" i="18" s="1"/>
  <c r="S167" i="18"/>
  <c r="Q167" i="18"/>
  <c r="T166" i="18"/>
  <c r="X166" i="18" s="1"/>
  <c r="Z166" i="18" s="1"/>
  <c r="S166" i="18"/>
  <c r="Q166" i="18"/>
  <c r="T165" i="18"/>
  <c r="X165" i="18" s="1"/>
  <c r="Z165" i="18" s="1"/>
  <c r="S165" i="18"/>
  <c r="Q165" i="18"/>
  <c r="T164" i="18"/>
  <c r="X164" i="18" s="1"/>
  <c r="Z164" i="18" s="1"/>
  <c r="S164" i="18"/>
  <c r="Q164" i="18"/>
  <c r="T163" i="18"/>
  <c r="X163" i="18" s="1"/>
  <c r="Z163" i="18" s="1"/>
  <c r="S163" i="18"/>
  <c r="Q163" i="18"/>
  <c r="T162" i="18"/>
  <c r="X162" i="18" s="1"/>
  <c r="Z162" i="18" s="1"/>
  <c r="S162" i="18"/>
  <c r="Q162" i="18"/>
  <c r="T161" i="18"/>
  <c r="X161" i="18" s="1"/>
  <c r="Z161" i="18" s="1"/>
  <c r="S161" i="18"/>
  <c r="Q161" i="18"/>
  <c r="T160" i="18"/>
  <c r="X160" i="18" s="1"/>
  <c r="Z160" i="18" s="1"/>
  <c r="S160" i="18"/>
  <c r="Q160" i="18"/>
  <c r="T159" i="18"/>
  <c r="X159" i="18" s="1"/>
  <c r="Z159" i="18" s="1"/>
  <c r="S159" i="18"/>
  <c r="Q159" i="18"/>
  <c r="T158" i="18"/>
  <c r="X158" i="18" s="1"/>
  <c r="Z158" i="18" s="1"/>
  <c r="S158" i="18"/>
  <c r="Q158" i="18"/>
  <c r="T157" i="18"/>
  <c r="X157" i="18" s="1"/>
  <c r="Z157" i="18" s="1"/>
  <c r="S157" i="18"/>
  <c r="Q157" i="18"/>
  <c r="T156" i="18"/>
  <c r="X156" i="18" s="1"/>
  <c r="Z156" i="18" s="1"/>
  <c r="S156" i="18"/>
  <c r="Q156" i="18"/>
  <c r="T155" i="18"/>
  <c r="X155" i="18" s="1"/>
  <c r="Z155" i="18" s="1"/>
  <c r="S155" i="18"/>
  <c r="Q155" i="18"/>
  <c r="T154" i="18"/>
  <c r="X154" i="18" s="1"/>
  <c r="Z154" i="18" s="1"/>
  <c r="S154" i="18"/>
  <c r="Q154" i="18"/>
  <c r="T153" i="18"/>
  <c r="X153" i="18" s="1"/>
  <c r="Z153" i="18" s="1"/>
  <c r="S153" i="18"/>
  <c r="Q153" i="18"/>
  <c r="T152" i="18"/>
  <c r="X152" i="18" s="1"/>
  <c r="Z152" i="18" s="1"/>
  <c r="S152" i="18"/>
  <c r="Q152" i="18"/>
  <c r="T151" i="18"/>
  <c r="X151" i="18" s="1"/>
  <c r="Z151" i="18" s="1"/>
  <c r="S151" i="18"/>
  <c r="Q151" i="18"/>
  <c r="T150" i="18"/>
  <c r="X150" i="18" s="1"/>
  <c r="Z150" i="18" s="1"/>
  <c r="S150" i="18"/>
  <c r="Q150" i="18"/>
  <c r="T149" i="18"/>
  <c r="X149" i="18" s="1"/>
  <c r="Z149" i="18" s="1"/>
  <c r="S149" i="18"/>
  <c r="Q149" i="18"/>
  <c r="T148" i="18"/>
  <c r="X148" i="18" s="1"/>
  <c r="Z148" i="18" s="1"/>
  <c r="S148" i="18"/>
  <c r="Q148" i="18"/>
  <c r="T147" i="18"/>
  <c r="X147" i="18" s="1"/>
  <c r="Z147" i="18" s="1"/>
  <c r="S147" i="18"/>
  <c r="Q147" i="18"/>
  <c r="T146" i="18"/>
  <c r="X146" i="18" s="1"/>
  <c r="Z146" i="18" s="1"/>
  <c r="S146" i="18"/>
  <c r="Q146" i="18"/>
  <c r="T145" i="18"/>
  <c r="X145" i="18" s="1"/>
  <c r="Z145" i="18" s="1"/>
  <c r="S145" i="18"/>
  <c r="Q145" i="18"/>
  <c r="T144" i="18"/>
  <c r="X144" i="18" s="1"/>
  <c r="Z144" i="18" s="1"/>
  <c r="S144" i="18"/>
  <c r="Q144" i="18"/>
  <c r="T143" i="18"/>
  <c r="X143" i="18" s="1"/>
  <c r="Z143" i="18" s="1"/>
  <c r="S143" i="18"/>
  <c r="Q143" i="18"/>
  <c r="T142" i="18"/>
  <c r="X142" i="18" s="1"/>
  <c r="Z142" i="18" s="1"/>
  <c r="S142" i="18"/>
  <c r="Q142" i="18"/>
  <c r="T141" i="18"/>
  <c r="X141" i="18" s="1"/>
  <c r="Z141" i="18" s="1"/>
  <c r="S141" i="18"/>
  <c r="Q141" i="18"/>
  <c r="T140" i="18"/>
  <c r="X140" i="18" s="1"/>
  <c r="Z140" i="18" s="1"/>
  <c r="S140" i="18"/>
  <c r="Q140" i="18"/>
  <c r="T139" i="18"/>
  <c r="X139" i="18" s="1"/>
  <c r="Z139" i="18" s="1"/>
  <c r="S139" i="18"/>
  <c r="Q139" i="18"/>
  <c r="T138" i="18"/>
  <c r="X138" i="18" s="1"/>
  <c r="Z138" i="18" s="1"/>
  <c r="S138" i="18"/>
  <c r="Q138" i="18"/>
  <c r="T137" i="18"/>
  <c r="X137" i="18" s="1"/>
  <c r="Z137" i="18" s="1"/>
  <c r="S137" i="18"/>
  <c r="Q137" i="18"/>
  <c r="T136" i="18"/>
  <c r="S136" i="18"/>
  <c r="Q136" i="18"/>
  <c r="T135" i="18"/>
  <c r="X135" i="18" s="1"/>
  <c r="Z135" i="18" s="1"/>
  <c r="S135" i="18"/>
  <c r="Q135" i="18"/>
  <c r="T134" i="18"/>
  <c r="X134" i="18" s="1"/>
  <c r="Z134" i="18" s="1"/>
  <c r="S134" i="18"/>
  <c r="Q134" i="18"/>
  <c r="T133" i="18"/>
  <c r="X133" i="18" s="1"/>
  <c r="Z133" i="18" s="1"/>
  <c r="S133" i="18"/>
  <c r="Q133" i="18"/>
  <c r="T132" i="18"/>
  <c r="X132" i="18" s="1"/>
  <c r="Z132" i="18" s="1"/>
  <c r="S132" i="18"/>
  <c r="Q132" i="18"/>
  <c r="T131" i="18"/>
  <c r="X131" i="18" s="1"/>
  <c r="Z131" i="18" s="1"/>
  <c r="S131" i="18"/>
  <c r="Q131" i="18"/>
  <c r="T130" i="18"/>
  <c r="X130" i="18" s="1"/>
  <c r="Z130" i="18" s="1"/>
  <c r="S130" i="18"/>
  <c r="Q130" i="18"/>
  <c r="T129" i="18"/>
  <c r="X129" i="18" s="1"/>
  <c r="Z129" i="18" s="1"/>
  <c r="S129" i="18"/>
  <c r="Q129" i="18"/>
  <c r="T128" i="18"/>
  <c r="X128" i="18" s="1"/>
  <c r="Z128" i="18" s="1"/>
  <c r="S128" i="18"/>
  <c r="Q128" i="18"/>
  <c r="T127" i="18"/>
  <c r="X127" i="18" s="1"/>
  <c r="Z127" i="18" s="1"/>
  <c r="S127" i="18"/>
  <c r="Q127" i="18"/>
  <c r="T126" i="18"/>
  <c r="X126" i="18" s="1"/>
  <c r="Z126" i="18" s="1"/>
  <c r="S126" i="18"/>
  <c r="Q126" i="18"/>
  <c r="T125" i="18"/>
  <c r="X125" i="18" s="1"/>
  <c r="Z125" i="18" s="1"/>
  <c r="S125" i="18"/>
  <c r="Q125" i="18"/>
  <c r="T124" i="18"/>
  <c r="X124" i="18" s="1"/>
  <c r="Z124" i="18" s="1"/>
  <c r="S124" i="18"/>
  <c r="Q124" i="18"/>
  <c r="T123" i="18"/>
  <c r="X123" i="18" s="1"/>
  <c r="Z123" i="18" s="1"/>
  <c r="S123" i="18"/>
  <c r="Q123" i="18"/>
  <c r="T122" i="18"/>
  <c r="X122" i="18" s="1"/>
  <c r="Z122" i="18" s="1"/>
  <c r="S122" i="18"/>
  <c r="Q122" i="18"/>
  <c r="T121" i="18"/>
  <c r="X121" i="18" s="1"/>
  <c r="Z121" i="18" s="1"/>
  <c r="S121" i="18"/>
  <c r="Q121" i="18"/>
  <c r="T120" i="18"/>
  <c r="X120" i="18" s="1"/>
  <c r="Z120" i="18" s="1"/>
  <c r="S120" i="18"/>
  <c r="Q120" i="18"/>
  <c r="T119" i="18"/>
  <c r="X119" i="18" s="1"/>
  <c r="Z119" i="18" s="1"/>
  <c r="S119" i="18"/>
  <c r="Q119" i="18"/>
  <c r="T118" i="18"/>
  <c r="X118" i="18" s="1"/>
  <c r="Z118" i="18" s="1"/>
  <c r="S118" i="18"/>
  <c r="Q118" i="18"/>
  <c r="T117" i="18"/>
  <c r="X117" i="18" s="1"/>
  <c r="Z117" i="18" s="1"/>
  <c r="S117" i="18"/>
  <c r="Q117" i="18"/>
  <c r="T116" i="18"/>
  <c r="X116" i="18" s="1"/>
  <c r="Z116" i="18" s="1"/>
  <c r="S116" i="18"/>
  <c r="Q116" i="18"/>
  <c r="T115" i="18"/>
  <c r="X115" i="18" s="1"/>
  <c r="Z115" i="18" s="1"/>
  <c r="S115" i="18"/>
  <c r="Q115" i="18"/>
  <c r="T114" i="18"/>
  <c r="X114" i="18" s="1"/>
  <c r="Z114" i="18" s="1"/>
  <c r="S114" i="18"/>
  <c r="Q114" i="18"/>
  <c r="T113" i="18"/>
  <c r="X113" i="18" s="1"/>
  <c r="Z113" i="18" s="1"/>
  <c r="S113" i="18"/>
  <c r="Q113" i="18"/>
  <c r="T112" i="18"/>
  <c r="X112" i="18" s="1"/>
  <c r="Z112" i="18" s="1"/>
  <c r="S112" i="18"/>
  <c r="Q112" i="18"/>
  <c r="T111" i="18"/>
  <c r="X111" i="18" s="1"/>
  <c r="Z111" i="18" s="1"/>
  <c r="S111" i="18"/>
  <c r="Q111" i="18"/>
  <c r="T110" i="18"/>
  <c r="X110" i="18" s="1"/>
  <c r="Z110" i="18" s="1"/>
  <c r="S110" i="18"/>
  <c r="Q110" i="18"/>
  <c r="T109" i="18"/>
  <c r="X109" i="18" s="1"/>
  <c r="Z109" i="18" s="1"/>
  <c r="S109" i="18"/>
  <c r="Q109" i="18"/>
  <c r="T108" i="18"/>
  <c r="X108" i="18" s="1"/>
  <c r="Z108" i="18" s="1"/>
  <c r="S108" i="18"/>
  <c r="Q108" i="18"/>
  <c r="T107" i="18"/>
  <c r="X107" i="18" s="1"/>
  <c r="Z107" i="18" s="1"/>
  <c r="S107" i="18"/>
  <c r="Q107" i="18"/>
  <c r="T106" i="18"/>
  <c r="X106" i="18" s="1"/>
  <c r="Z106" i="18" s="1"/>
  <c r="S106" i="18"/>
  <c r="Q106" i="18"/>
  <c r="T105" i="18"/>
  <c r="X105" i="18" s="1"/>
  <c r="Z105" i="18" s="1"/>
  <c r="S105" i="18"/>
  <c r="Q105" i="18"/>
  <c r="T104" i="18"/>
  <c r="X104" i="18" s="1"/>
  <c r="Z104" i="18" s="1"/>
  <c r="S104" i="18"/>
  <c r="Q104" i="18"/>
  <c r="T103" i="18"/>
  <c r="X103" i="18" s="1"/>
  <c r="Z103" i="18" s="1"/>
  <c r="S103" i="18"/>
  <c r="Q103" i="18"/>
  <c r="T102" i="18"/>
  <c r="X102" i="18" s="1"/>
  <c r="Z102" i="18" s="1"/>
  <c r="S102" i="18"/>
  <c r="Q102" i="18"/>
  <c r="T101" i="18"/>
  <c r="X101" i="18" s="1"/>
  <c r="Z101" i="18" s="1"/>
  <c r="S101" i="18"/>
  <c r="Q101" i="18"/>
  <c r="T100" i="18"/>
  <c r="X100" i="18" s="1"/>
  <c r="Z100" i="18" s="1"/>
  <c r="S100" i="18"/>
  <c r="Q100" i="18"/>
  <c r="T99" i="18"/>
  <c r="X99" i="18" s="1"/>
  <c r="Z99" i="18" s="1"/>
  <c r="S99" i="18"/>
  <c r="Q99" i="18"/>
  <c r="T98" i="18"/>
  <c r="X98" i="18" s="1"/>
  <c r="Z98" i="18" s="1"/>
  <c r="S98" i="18"/>
  <c r="Q98" i="18"/>
  <c r="T97" i="18"/>
  <c r="X97" i="18" s="1"/>
  <c r="Z97" i="18" s="1"/>
  <c r="S97" i="18"/>
  <c r="Q97" i="18"/>
  <c r="T96" i="18"/>
  <c r="X96" i="18" s="1"/>
  <c r="Z96" i="18" s="1"/>
  <c r="S96" i="18"/>
  <c r="Q96" i="18"/>
  <c r="T95" i="18"/>
  <c r="X95" i="18" s="1"/>
  <c r="Z95" i="18" s="1"/>
  <c r="S95" i="18"/>
  <c r="Q95" i="18"/>
  <c r="T94" i="18"/>
  <c r="X94" i="18" s="1"/>
  <c r="Z94" i="18" s="1"/>
  <c r="S94" i="18"/>
  <c r="Q94" i="18"/>
  <c r="T93" i="18"/>
  <c r="X93" i="18" s="1"/>
  <c r="Z93" i="18" s="1"/>
  <c r="S93" i="18"/>
  <c r="Q93" i="18"/>
  <c r="T92" i="18"/>
  <c r="S92" i="18"/>
  <c r="Q92" i="18"/>
  <c r="T91" i="18"/>
  <c r="X91" i="18" s="1"/>
  <c r="Z91" i="18" s="1"/>
  <c r="S91" i="18"/>
  <c r="Q91" i="18"/>
  <c r="T90" i="18"/>
  <c r="X90" i="18" s="1"/>
  <c r="Z90" i="18" s="1"/>
  <c r="S90" i="18"/>
  <c r="Q90" i="18"/>
  <c r="T89" i="18"/>
  <c r="X89" i="18" s="1"/>
  <c r="Z89" i="18" s="1"/>
  <c r="S89" i="18"/>
  <c r="Q89" i="18"/>
  <c r="T88" i="18"/>
  <c r="X88" i="18" s="1"/>
  <c r="Z88" i="18" s="1"/>
  <c r="S88" i="18"/>
  <c r="Q88" i="18"/>
  <c r="T87" i="18"/>
  <c r="X87" i="18" s="1"/>
  <c r="Z87" i="18" s="1"/>
  <c r="S87" i="18"/>
  <c r="Q87" i="18"/>
  <c r="T86" i="18"/>
  <c r="X86" i="18" s="1"/>
  <c r="Z86" i="18" s="1"/>
  <c r="S86" i="18"/>
  <c r="Q86" i="18"/>
  <c r="T85" i="18"/>
  <c r="X85" i="18" s="1"/>
  <c r="Z85" i="18" s="1"/>
  <c r="S85" i="18"/>
  <c r="Q85" i="18"/>
  <c r="T84" i="18"/>
  <c r="X84" i="18" s="1"/>
  <c r="Z84" i="18" s="1"/>
  <c r="S84" i="18"/>
  <c r="Q84" i="18"/>
  <c r="T83" i="18"/>
  <c r="X83" i="18" s="1"/>
  <c r="Z83" i="18" s="1"/>
  <c r="S83" i="18"/>
  <c r="Q83" i="18"/>
  <c r="T82" i="18"/>
  <c r="X82" i="18" s="1"/>
  <c r="Z82" i="18" s="1"/>
  <c r="S82" i="18"/>
  <c r="Q82" i="18"/>
  <c r="T81" i="18"/>
  <c r="X81" i="18" s="1"/>
  <c r="Z81" i="18" s="1"/>
  <c r="S81" i="18"/>
  <c r="Q81" i="18"/>
  <c r="T80" i="18"/>
  <c r="X80" i="18" s="1"/>
  <c r="Z80" i="18" s="1"/>
  <c r="S80" i="18"/>
  <c r="Q80" i="18"/>
  <c r="T79" i="18"/>
  <c r="X79" i="18" s="1"/>
  <c r="Z79" i="18" s="1"/>
  <c r="S79" i="18"/>
  <c r="Q79" i="18"/>
  <c r="T78" i="18"/>
  <c r="X78" i="18" s="1"/>
  <c r="Z78" i="18" s="1"/>
  <c r="S78" i="18"/>
  <c r="Q78" i="18"/>
  <c r="T77" i="18"/>
  <c r="X77" i="18" s="1"/>
  <c r="Z77" i="18" s="1"/>
  <c r="S77" i="18"/>
  <c r="Q77" i="18"/>
  <c r="T76" i="18"/>
  <c r="X76" i="18" s="1"/>
  <c r="Z76" i="18" s="1"/>
  <c r="S76" i="18"/>
  <c r="Q76" i="18"/>
  <c r="T75" i="18"/>
  <c r="X75" i="18" s="1"/>
  <c r="Z75" i="18" s="1"/>
  <c r="S75" i="18"/>
  <c r="Q75" i="18"/>
  <c r="T74" i="18"/>
  <c r="X74" i="18" s="1"/>
  <c r="Z74" i="18" s="1"/>
  <c r="S74" i="18"/>
  <c r="Q74" i="18"/>
  <c r="T73" i="18"/>
  <c r="X73" i="18" s="1"/>
  <c r="Z73" i="18" s="1"/>
  <c r="S73" i="18"/>
  <c r="Q73" i="18"/>
  <c r="T72" i="18"/>
  <c r="X72" i="18" s="1"/>
  <c r="Z72" i="18" s="1"/>
  <c r="S72" i="18"/>
  <c r="Q72" i="18"/>
  <c r="T71" i="18"/>
  <c r="X71" i="18" s="1"/>
  <c r="Z71" i="18" s="1"/>
  <c r="S71" i="18"/>
  <c r="Q71" i="18"/>
  <c r="T70" i="18"/>
  <c r="X70" i="18" s="1"/>
  <c r="Z70" i="18" s="1"/>
  <c r="S70" i="18"/>
  <c r="Q70" i="18"/>
  <c r="T69" i="18"/>
  <c r="X69" i="18" s="1"/>
  <c r="Z69" i="18" s="1"/>
  <c r="S69" i="18"/>
  <c r="Q69" i="18"/>
  <c r="T68" i="18"/>
  <c r="X68" i="18" s="1"/>
  <c r="Z68" i="18" s="1"/>
  <c r="S68" i="18"/>
  <c r="Q68" i="18"/>
  <c r="T67" i="18"/>
  <c r="X67" i="18" s="1"/>
  <c r="Z67" i="18" s="1"/>
  <c r="S67" i="18"/>
  <c r="Q67" i="18"/>
  <c r="T66" i="18"/>
  <c r="X66" i="18" s="1"/>
  <c r="Z66" i="18" s="1"/>
  <c r="S66" i="18"/>
  <c r="Q66" i="18"/>
  <c r="T65" i="18"/>
  <c r="X65" i="18" s="1"/>
  <c r="Z65" i="18" s="1"/>
  <c r="S65" i="18"/>
  <c r="Q65" i="18"/>
  <c r="T64" i="18"/>
  <c r="X64" i="18" s="1"/>
  <c r="Z64" i="18" s="1"/>
  <c r="S64" i="18"/>
  <c r="Q64" i="18"/>
  <c r="T63" i="18"/>
  <c r="X63" i="18" s="1"/>
  <c r="Z63" i="18" s="1"/>
  <c r="S63" i="18"/>
  <c r="Q63" i="18"/>
  <c r="T62" i="18"/>
  <c r="X62" i="18" s="1"/>
  <c r="Z62" i="18" s="1"/>
  <c r="S62" i="18"/>
  <c r="Q62" i="18"/>
  <c r="T61" i="18"/>
  <c r="X61" i="18" s="1"/>
  <c r="Z61" i="18" s="1"/>
  <c r="S61" i="18"/>
  <c r="Q61" i="18"/>
  <c r="T59" i="18"/>
  <c r="X59" i="18" s="1"/>
  <c r="Z59" i="18" s="1"/>
  <c r="S59" i="18"/>
  <c r="Q59" i="18"/>
  <c r="T58" i="18"/>
  <c r="X58" i="18" s="1"/>
  <c r="Z58" i="18" s="1"/>
  <c r="S58" i="18"/>
  <c r="Q58" i="18"/>
  <c r="T57" i="18"/>
  <c r="X57" i="18" s="1"/>
  <c r="Z57" i="18" s="1"/>
  <c r="S57" i="18"/>
  <c r="Q57" i="18"/>
  <c r="T56" i="18"/>
  <c r="X56" i="18" s="1"/>
  <c r="Z56" i="18" s="1"/>
  <c r="S56" i="18"/>
  <c r="Q56" i="18"/>
  <c r="T55" i="18"/>
  <c r="X55" i="18" s="1"/>
  <c r="Z55" i="18" s="1"/>
  <c r="S55" i="18"/>
  <c r="Q55" i="18"/>
  <c r="T54" i="18"/>
  <c r="X54" i="18" s="1"/>
  <c r="Z54" i="18" s="1"/>
  <c r="S54" i="18"/>
  <c r="Q54" i="18"/>
  <c r="T53" i="18"/>
  <c r="X53" i="18" s="1"/>
  <c r="Z53" i="18" s="1"/>
  <c r="S53" i="18"/>
  <c r="Q53" i="18"/>
  <c r="T52" i="18"/>
  <c r="X52" i="18" s="1"/>
  <c r="Z52" i="18" s="1"/>
  <c r="S52" i="18"/>
  <c r="Q52" i="18"/>
  <c r="T51" i="18"/>
  <c r="X51" i="18" s="1"/>
  <c r="Z51" i="18" s="1"/>
  <c r="S51" i="18"/>
  <c r="Q51" i="18"/>
  <c r="T50" i="18"/>
  <c r="X50" i="18" s="1"/>
  <c r="Z50" i="18" s="1"/>
  <c r="S50" i="18"/>
  <c r="Q50" i="18"/>
  <c r="T49" i="18"/>
  <c r="X49" i="18" s="1"/>
  <c r="Z49" i="18" s="1"/>
  <c r="S49" i="18"/>
  <c r="Q49" i="18"/>
  <c r="T48" i="18"/>
  <c r="X48" i="18" s="1"/>
  <c r="Z48" i="18" s="1"/>
  <c r="S48" i="18"/>
  <c r="Q48" i="18"/>
  <c r="T47" i="18"/>
  <c r="X47" i="18" s="1"/>
  <c r="Z47" i="18" s="1"/>
  <c r="S47" i="18"/>
  <c r="Q47" i="18"/>
  <c r="T46" i="18"/>
  <c r="X46" i="18" s="1"/>
  <c r="Z46" i="18" s="1"/>
  <c r="S46" i="18"/>
  <c r="Q46" i="18"/>
  <c r="T45" i="18"/>
  <c r="X45" i="18" s="1"/>
  <c r="Z45" i="18" s="1"/>
  <c r="S45" i="18"/>
  <c r="Q45" i="18"/>
  <c r="T44" i="18"/>
  <c r="X44" i="18" s="1"/>
  <c r="Z44" i="18" s="1"/>
  <c r="S44" i="18"/>
  <c r="Q44" i="18"/>
  <c r="T43" i="18"/>
  <c r="X43" i="18" s="1"/>
  <c r="Z43" i="18" s="1"/>
  <c r="S43" i="18"/>
  <c r="Q43" i="18"/>
  <c r="T42" i="18"/>
  <c r="X42" i="18" s="1"/>
  <c r="Z42" i="18" s="1"/>
  <c r="S42" i="18"/>
  <c r="Q42" i="18"/>
  <c r="T41" i="18"/>
  <c r="X41" i="18" s="1"/>
  <c r="Z41" i="18" s="1"/>
  <c r="S41" i="18"/>
  <c r="Q41" i="18"/>
  <c r="T40" i="18"/>
  <c r="X40" i="18" s="1"/>
  <c r="Z40" i="18" s="1"/>
  <c r="S40" i="18"/>
  <c r="Q40" i="18"/>
  <c r="T39" i="18"/>
  <c r="X39" i="18" s="1"/>
  <c r="Z39" i="18" s="1"/>
  <c r="S39" i="18"/>
  <c r="Q39" i="18"/>
  <c r="T38" i="18"/>
  <c r="X38" i="18" s="1"/>
  <c r="Z38" i="18" s="1"/>
  <c r="S38" i="18"/>
  <c r="Q38" i="18"/>
  <c r="T37" i="18"/>
  <c r="X37" i="18" s="1"/>
  <c r="Z37" i="18" s="1"/>
  <c r="S37" i="18"/>
  <c r="Q37" i="18"/>
  <c r="T36" i="18"/>
  <c r="X36" i="18" s="1"/>
  <c r="Z36" i="18" s="1"/>
  <c r="S36" i="18"/>
  <c r="Q36" i="18"/>
  <c r="T35" i="18"/>
  <c r="X35" i="18" s="1"/>
  <c r="Z35" i="18" s="1"/>
  <c r="S35" i="18"/>
  <c r="Q35" i="18"/>
  <c r="T34" i="18"/>
  <c r="X34" i="18" s="1"/>
  <c r="Z34" i="18" s="1"/>
  <c r="S34" i="18"/>
  <c r="Q34" i="18"/>
  <c r="T33" i="18"/>
  <c r="X33" i="18" s="1"/>
  <c r="Z33" i="18" s="1"/>
  <c r="S33" i="18"/>
  <c r="Q33" i="18"/>
  <c r="T32" i="18"/>
  <c r="X32" i="18" s="1"/>
  <c r="Z32" i="18" s="1"/>
  <c r="S32" i="18"/>
  <c r="Q32" i="18"/>
  <c r="T31" i="18"/>
  <c r="X31" i="18" s="1"/>
  <c r="Z31" i="18" s="1"/>
  <c r="S31" i="18"/>
  <c r="Q31" i="18"/>
  <c r="T30" i="18"/>
  <c r="X30" i="18" s="1"/>
  <c r="Z30" i="18" s="1"/>
  <c r="S30" i="18"/>
  <c r="Q30" i="18"/>
  <c r="T29" i="18"/>
  <c r="X29" i="18" s="1"/>
  <c r="Z29" i="18" s="1"/>
  <c r="S29" i="18"/>
  <c r="Q29" i="18"/>
  <c r="T28" i="18"/>
  <c r="X28" i="18" s="1"/>
  <c r="Z28" i="18" s="1"/>
  <c r="S28" i="18"/>
  <c r="Q28" i="18"/>
  <c r="T27" i="18"/>
  <c r="X27" i="18" s="1"/>
  <c r="Z27" i="18" s="1"/>
  <c r="S27" i="18"/>
  <c r="Q27" i="18"/>
  <c r="T26" i="18"/>
  <c r="X26" i="18" s="1"/>
  <c r="Z26" i="18" s="1"/>
  <c r="S26" i="18"/>
  <c r="Q26" i="18"/>
  <c r="T25" i="18"/>
  <c r="X25" i="18" s="1"/>
  <c r="Z25" i="18" s="1"/>
  <c r="S25" i="18"/>
  <c r="Q25" i="18"/>
  <c r="T24" i="18"/>
  <c r="X24" i="18" s="1"/>
  <c r="Z24" i="18" s="1"/>
  <c r="S24" i="18"/>
  <c r="Q24" i="18"/>
  <c r="T23" i="18"/>
  <c r="X23" i="18" s="1"/>
  <c r="Z23" i="18" s="1"/>
  <c r="S23" i="18"/>
  <c r="Q23" i="18"/>
  <c r="T22" i="18"/>
  <c r="X22" i="18" s="1"/>
  <c r="Z22" i="18" s="1"/>
  <c r="S22" i="18"/>
  <c r="Q22" i="18"/>
  <c r="T21" i="18"/>
  <c r="X21" i="18" s="1"/>
  <c r="Z21" i="18" s="1"/>
  <c r="S21" i="18"/>
  <c r="Q21" i="18"/>
  <c r="T20" i="18"/>
  <c r="X20" i="18" s="1"/>
  <c r="Z20" i="18" s="1"/>
  <c r="S20" i="18"/>
  <c r="Q20" i="18"/>
  <c r="T19" i="18"/>
  <c r="X19" i="18" s="1"/>
  <c r="Z19" i="18" s="1"/>
  <c r="S19" i="18"/>
  <c r="Q19" i="18"/>
  <c r="T18" i="18"/>
  <c r="X18" i="18" s="1"/>
  <c r="Z18" i="18" s="1"/>
  <c r="S18" i="18"/>
  <c r="Q18" i="18"/>
  <c r="T17" i="18"/>
  <c r="X17" i="18" s="1"/>
  <c r="Z17" i="18" s="1"/>
  <c r="S17" i="18"/>
  <c r="Q17" i="18"/>
  <c r="T16" i="18"/>
  <c r="X16" i="18" s="1"/>
  <c r="Z16" i="18" s="1"/>
  <c r="S16" i="18"/>
  <c r="Q16" i="18"/>
  <c r="T15" i="18"/>
  <c r="X15" i="18" s="1"/>
  <c r="Z15" i="18" s="1"/>
  <c r="S15" i="18"/>
  <c r="Q15" i="18"/>
  <c r="T14" i="18"/>
  <c r="X14" i="18" s="1"/>
  <c r="Z14" i="18" s="1"/>
  <c r="S14" i="18"/>
  <c r="Q14" i="18"/>
  <c r="T13" i="18"/>
  <c r="X13" i="18" s="1"/>
  <c r="Z13" i="18" s="1"/>
  <c r="S13" i="18"/>
  <c r="Q13" i="18"/>
  <c r="T12" i="18"/>
  <c r="X12" i="18" s="1"/>
  <c r="Z12" i="18" s="1"/>
  <c r="S12" i="18"/>
  <c r="Q12" i="18"/>
  <c r="T11" i="18"/>
  <c r="X11" i="18" s="1"/>
  <c r="Z11" i="18" s="1"/>
  <c r="S11" i="18"/>
  <c r="Q11" i="18"/>
  <c r="T10" i="18"/>
  <c r="X10" i="18" s="1"/>
  <c r="Z10" i="18" s="1"/>
  <c r="S10" i="18"/>
  <c r="Q10" i="18"/>
  <c r="T9" i="18"/>
  <c r="X9" i="18" s="1"/>
  <c r="Z9" i="18" s="1"/>
  <c r="S9" i="18"/>
  <c r="Q9" i="18"/>
  <c r="T8" i="18"/>
  <c r="X8" i="18" s="1"/>
  <c r="Z8" i="18" s="1"/>
  <c r="S8" i="18"/>
  <c r="Q8" i="18"/>
  <c r="T7" i="18"/>
  <c r="X7" i="18" s="1"/>
  <c r="Z7" i="18" s="1"/>
  <c r="S7" i="18"/>
  <c r="Q7" i="18"/>
  <c r="T6" i="18"/>
  <c r="X6" i="18" s="1"/>
  <c r="Z6" i="18" s="1"/>
  <c r="S6" i="18"/>
  <c r="Q6" i="18"/>
  <c r="T5" i="18"/>
  <c r="X5" i="18" s="1"/>
  <c r="Z5" i="18" s="1"/>
  <c r="S5" i="18"/>
  <c r="Q5" i="18"/>
  <c r="T4" i="18"/>
  <c r="X4" i="18" s="1"/>
  <c r="Z4" i="18" s="1"/>
  <c r="S4" i="18"/>
  <c r="Q4" i="18"/>
  <c r="T3" i="18"/>
  <c r="X3" i="18" s="1"/>
  <c r="Z3" i="18" s="1"/>
  <c r="S3" i="18"/>
  <c r="Q3" i="18"/>
  <c r="T2" i="18"/>
  <c r="X2" i="18" s="1"/>
  <c r="Z2" i="18" s="1"/>
  <c r="S2" i="18"/>
  <c r="Q2" i="18"/>
  <c r="T200" i="17"/>
  <c r="X200" i="17" s="1"/>
  <c r="Z200" i="17" s="1"/>
  <c r="S200" i="17"/>
  <c r="Q200" i="17"/>
  <c r="T199" i="17"/>
  <c r="X199" i="17" s="1"/>
  <c r="Z199" i="17" s="1"/>
  <c r="S199" i="17"/>
  <c r="Q199" i="17"/>
  <c r="T198" i="17"/>
  <c r="X198" i="17" s="1"/>
  <c r="Z198" i="17" s="1"/>
  <c r="S198" i="17"/>
  <c r="Q198" i="17"/>
  <c r="T197" i="17"/>
  <c r="X197" i="17" s="1"/>
  <c r="Z197" i="17" s="1"/>
  <c r="S197" i="17"/>
  <c r="Q197" i="17"/>
  <c r="T196" i="17"/>
  <c r="X196" i="17" s="1"/>
  <c r="Z196" i="17" s="1"/>
  <c r="S196" i="17"/>
  <c r="Q196" i="17"/>
  <c r="T195" i="17"/>
  <c r="X195" i="17" s="1"/>
  <c r="Z195" i="17" s="1"/>
  <c r="S195" i="17"/>
  <c r="Q195" i="17"/>
  <c r="T194" i="17"/>
  <c r="X194" i="17" s="1"/>
  <c r="Z194" i="17" s="1"/>
  <c r="S194" i="17"/>
  <c r="Q194" i="17"/>
  <c r="T193" i="17"/>
  <c r="X193" i="17" s="1"/>
  <c r="Z193" i="17" s="1"/>
  <c r="S193" i="17"/>
  <c r="Q193" i="17"/>
  <c r="T192" i="17"/>
  <c r="X192" i="17" s="1"/>
  <c r="Z192" i="17" s="1"/>
  <c r="S192" i="17"/>
  <c r="Q192" i="17"/>
  <c r="T191" i="17"/>
  <c r="X191" i="17" s="1"/>
  <c r="Z191" i="17" s="1"/>
  <c r="S191" i="17"/>
  <c r="Q191" i="17"/>
  <c r="T190" i="17"/>
  <c r="X190" i="17" s="1"/>
  <c r="Z190" i="17" s="1"/>
  <c r="S190" i="17"/>
  <c r="Q190" i="17"/>
  <c r="T189" i="17"/>
  <c r="X189" i="17" s="1"/>
  <c r="Z189" i="17" s="1"/>
  <c r="S189" i="17"/>
  <c r="Q189" i="17"/>
  <c r="T188" i="17"/>
  <c r="X188" i="17" s="1"/>
  <c r="Z188" i="17" s="1"/>
  <c r="S188" i="17"/>
  <c r="Q188" i="17"/>
  <c r="T187" i="17"/>
  <c r="X187" i="17" s="1"/>
  <c r="Z187" i="17" s="1"/>
  <c r="S187" i="17"/>
  <c r="Q187" i="17"/>
  <c r="T186" i="17"/>
  <c r="X186" i="17" s="1"/>
  <c r="Z186" i="17" s="1"/>
  <c r="S186" i="17"/>
  <c r="Q186" i="17"/>
  <c r="T185" i="17"/>
  <c r="X185" i="17" s="1"/>
  <c r="Z185" i="17" s="1"/>
  <c r="S185" i="17"/>
  <c r="Q185" i="17"/>
  <c r="T184" i="17"/>
  <c r="X184" i="17" s="1"/>
  <c r="Z184" i="17" s="1"/>
  <c r="S184" i="17"/>
  <c r="Q184" i="17"/>
  <c r="T183" i="17"/>
  <c r="X183" i="17" s="1"/>
  <c r="Z183" i="17" s="1"/>
  <c r="S183" i="17"/>
  <c r="Q183" i="17"/>
  <c r="T182" i="17"/>
  <c r="X182" i="17" s="1"/>
  <c r="Z182" i="17" s="1"/>
  <c r="S182" i="17"/>
  <c r="Q182" i="17"/>
  <c r="T181" i="17"/>
  <c r="X181" i="17" s="1"/>
  <c r="Z181" i="17" s="1"/>
  <c r="S181" i="17"/>
  <c r="Q181" i="17"/>
  <c r="T180" i="17"/>
  <c r="X180" i="17" s="1"/>
  <c r="Z180" i="17" s="1"/>
  <c r="S180" i="17"/>
  <c r="Q180" i="17"/>
  <c r="T179" i="17"/>
  <c r="X179" i="17" s="1"/>
  <c r="Z179" i="17" s="1"/>
  <c r="S179" i="17"/>
  <c r="Q179" i="17"/>
  <c r="T178" i="17"/>
  <c r="X178" i="17" s="1"/>
  <c r="Z178" i="17" s="1"/>
  <c r="S178" i="17"/>
  <c r="Q178" i="17"/>
  <c r="T177" i="17"/>
  <c r="X177" i="17" s="1"/>
  <c r="Z177" i="17" s="1"/>
  <c r="S177" i="17"/>
  <c r="Q177" i="17"/>
  <c r="T176" i="17"/>
  <c r="X176" i="17" s="1"/>
  <c r="Z176" i="17" s="1"/>
  <c r="S176" i="17"/>
  <c r="Q176" i="17"/>
  <c r="T175" i="17"/>
  <c r="X175" i="17" s="1"/>
  <c r="Z175" i="17" s="1"/>
  <c r="S175" i="17"/>
  <c r="Q175" i="17"/>
  <c r="T174" i="17"/>
  <c r="X174" i="17" s="1"/>
  <c r="Z174" i="17" s="1"/>
  <c r="S174" i="17"/>
  <c r="Q174" i="17"/>
  <c r="T173" i="17"/>
  <c r="X173" i="17" s="1"/>
  <c r="Z173" i="17" s="1"/>
  <c r="S173" i="17"/>
  <c r="Q173" i="17"/>
  <c r="T172" i="17"/>
  <c r="X172" i="17" s="1"/>
  <c r="Z172" i="17" s="1"/>
  <c r="S172" i="17"/>
  <c r="Q172" i="17"/>
  <c r="T171" i="17"/>
  <c r="X171" i="17" s="1"/>
  <c r="Z171" i="17" s="1"/>
  <c r="S171" i="17"/>
  <c r="Q171" i="17"/>
  <c r="T170" i="17"/>
  <c r="X170" i="17" s="1"/>
  <c r="Z170" i="17" s="1"/>
  <c r="S170" i="17"/>
  <c r="Q170" i="17"/>
  <c r="T169" i="17"/>
  <c r="S169" i="17"/>
  <c r="Q169" i="17"/>
  <c r="T168" i="17"/>
  <c r="X168" i="17" s="1"/>
  <c r="Z168" i="17" s="1"/>
  <c r="S168" i="17"/>
  <c r="Q168" i="17"/>
  <c r="T167" i="17"/>
  <c r="X167" i="17" s="1"/>
  <c r="Z167" i="17" s="1"/>
  <c r="S167" i="17"/>
  <c r="Q167" i="17"/>
  <c r="T166" i="17"/>
  <c r="X166" i="17" s="1"/>
  <c r="Z166" i="17" s="1"/>
  <c r="S166" i="17"/>
  <c r="Q166" i="17"/>
  <c r="T165" i="17"/>
  <c r="X165" i="17" s="1"/>
  <c r="Z165" i="17" s="1"/>
  <c r="S165" i="17"/>
  <c r="Q165" i="17"/>
  <c r="T164" i="17"/>
  <c r="X164" i="17" s="1"/>
  <c r="Z164" i="17" s="1"/>
  <c r="S164" i="17"/>
  <c r="Q164" i="17"/>
  <c r="T163" i="17"/>
  <c r="X163" i="17" s="1"/>
  <c r="Z163" i="17" s="1"/>
  <c r="S163" i="17"/>
  <c r="Q163" i="17"/>
  <c r="T162" i="17"/>
  <c r="X162" i="17" s="1"/>
  <c r="Z162" i="17" s="1"/>
  <c r="S162" i="17"/>
  <c r="Q162" i="17"/>
  <c r="T161" i="17"/>
  <c r="X161" i="17" s="1"/>
  <c r="Z161" i="17" s="1"/>
  <c r="S161" i="17"/>
  <c r="Q161" i="17"/>
  <c r="T160" i="17"/>
  <c r="X160" i="17" s="1"/>
  <c r="Z160" i="17" s="1"/>
  <c r="S160" i="17"/>
  <c r="Q160" i="17"/>
  <c r="T159" i="17"/>
  <c r="X159" i="17" s="1"/>
  <c r="Z159" i="17" s="1"/>
  <c r="S159" i="17"/>
  <c r="Q159" i="17"/>
  <c r="T158" i="17"/>
  <c r="X158" i="17" s="1"/>
  <c r="Z158" i="17" s="1"/>
  <c r="S158" i="17"/>
  <c r="Q158" i="17"/>
  <c r="T157" i="17"/>
  <c r="X157" i="17" s="1"/>
  <c r="Z157" i="17" s="1"/>
  <c r="S157" i="17"/>
  <c r="Q157" i="17"/>
  <c r="T156" i="17"/>
  <c r="X156" i="17" s="1"/>
  <c r="Z156" i="17" s="1"/>
  <c r="S156" i="17"/>
  <c r="Q156" i="17"/>
  <c r="T155" i="17"/>
  <c r="X155" i="17" s="1"/>
  <c r="Z155" i="17" s="1"/>
  <c r="S155" i="17"/>
  <c r="Q155" i="17"/>
  <c r="T154" i="17"/>
  <c r="X154" i="17" s="1"/>
  <c r="Z154" i="17" s="1"/>
  <c r="S154" i="17"/>
  <c r="Q154" i="17"/>
  <c r="T153" i="17"/>
  <c r="X153" i="17" s="1"/>
  <c r="Z153" i="17" s="1"/>
  <c r="S153" i="17"/>
  <c r="Q153" i="17"/>
  <c r="T152" i="17"/>
  <c r="X152" i="17" s="1"/>
  <c r="Z152" i="17" s="1"/>
  <c r="S152" i="17"/>
  <c r="Q152" i="17"/>
  <c r="T151" i="17"/>
  <c r="X151" i="17" s="1"/>
  <c r="Z151" i="17" s="1"/>
  <c r="S151" i="17"/>
  <c r="Q151" i="17"/>
  <c r="T150" i="17"/>
  <c r="X150" i="17" s="1"/>
  <c r="Z150" i="17" s="1"/>
  <c r="S150" i="17"/>
  <c r="Q150" i="17"/>
  <c r="T149" i="17"/>
  <c r="X149" i="17" s="1"/>
  <c r="S149" i="17"/>
  <c r="Q149" i="17"/>
  <c r="T148" i="17"/>
  <c r="X148" i="17" s="1"/>
  <c r="Z148" i="17" s="1"/>
  <c r="S148" i="17"/>
  <c r="Q148" i="17"/>
  <c r="T147" i="17"/>
  <c r="X147" i="17" s="1"/>
  <c r="Z147" i="17" s="1"/>
  <c r="S147" i="17"/>
  <c r="Q147" i="17"/>
  <c r="T146" i="17"/>
  <c r="X146" i="17" s="1"/>
  <c r="Z146" i="17" s="1"/>
  <c r="S146" i="17"/>
  <c r="Q146" i="17"/>
  <c r="T145" i="17"/>
  <c r="X145" i="17" s="1"/>
  <c r="Z145" i="17" s="1"/>
  <c r="S145" i="17"/>
  <c r="Q145" i="17"/>
  <c r="T144" i="17"/>
  <c r="X144" i="17" s="1"/>
  <c r="Z144" i="17" s="1"/>
  <c r="S144" i="17"/>
  <c r="Q144" i="17"/>
  <c r="T143" i="17"/>
  <c r="X143" i="17" s="1"/>
  <c r="Z143" i="17" s="1"/>
  <c r="S143" i="17"/>
  <c r="Q143" i="17"/>
  <c r="T142" i="17"/>
  <c r="X142" i="17" s="1"/>
  <c r="Z142" i="17" s="1"/>
  <c r="S142" i="17"/>
  <c r="Q142" i="17"/>
  <c r="T141" i="17"/>
  <c r="X141" i="17" s="1"/>
  <c r="Z141" i="17" s="1"/>
  <c r="S141" i="17"/>
  <c r="Q141" i="17"/>
  <c r="T140" i="17"/>
  <c r="X140" i="17" s="1"/>
  <c r="Z140" i="17" s="1"/>
  <c r="S140" i="17"/>
  <c r="Q140" i="17"/>
  <c r="T139" i="17"/>
  <c r="X139" i="17" s="1"/>
  <c r="Z139" i="17" s="1"/>
  <c r="S139" i="17"/>
  <c r="Q139" i="17"/>
  <c r="T138" i="17"/>
  <c r="X138" i="17" s="1"/>
  <c r="Z138" i="17" s="1"/>
  <c r="S138" i="17"/>
  <c r="Q138" i="17"/>
  <c r="T137" i="17"/>
  <c r="X137" i="17" s="1"/>
  <c r="Z137" i="17" s="1"/>
  <c r="S137" i="17"/>
  <c r="Q137" i="17"/>
  <c r="T136" i="17"/>
  <c r="X136" i="17" s="1"/>
  <c r="Z136" i="17" s="1"/>
  <c r="S136" i="17"/>
  <c r="Q136" i="17"/>
  <c r="T135" i="17"/>
  <c r="X135" i="17" s="1"/>
  <c r="Z135" i="17" s="1"/>
  <c r="S135" i="17"/>
  <c r="Q135" i="17"/>
  <c r="T134" i="17"/>
  <c r="X134" i="17" s="1"/>
  <c r="Z134" i="17" s="1"/>
  <c r="S134" i="17"/>
  <c r="Q134" i="17"/>
  <c r="T133" i="17"/>
  <c r="X133" i="17" s="1"/>
  <c r="Z133" i="17" s="1"/>
  <c r="S133" i="17"/>
  <c r="Q133" i="17"/>
  <c r="T132" i="17"/>
  <c r="X132" i="17" s="1"/>
  <c r="Z132" i="17" s="1"/>
  <c r="S132" i="17"/>
  <c r="Q132" i="17"/>
  <c r="T131" i="17"/>
  <c r="X131" i="17" s="1"/>
  <c r="Z131" i="17" s="1"/>
  <c r="S131" i="17"/>
  <c r="Q131" i="17"/>
  <c r="T130" i="17"/>
  <c r="X130" i="17" s="1"/>
  <c r="Z130" i="17" s="1"/>
  <c r="S130" i="17"/>
  <c r="Q130" i="17"/>
  <c r="T129" i="17"/>
  <c r="X129" i="17" s="1"/>
  <c r="Z129" i="17" s="1"/>
  <c r="S129" i="17"/>
  <c r="Q129" i="17"/>
  <c r="T128" i="17"/>
  <c r="X128" i="17" s="1"/>
  <c r="Z128" i="17" s="1"/>
  <c r="S128" i="17"/>
  <c r="Q128" i="17"/>
  <c r="T127" i="17"/>
  <c r="X127" i="17" s="1"/>
  <c r="Z127" i="17" s="1"/>
  <c r="S127" i="17"/>
  <c r="Q127" i="17"/>
  <c r="T126" i="17"/>
  <c r="X126" i="17" s="1"/>
  <c r="Z126" i="17" s="1"/>
  <c r="S126" i="17"/>
  <c r="Q126" i="17"/>
  <c r="T125" i="17"/>
  <c r="X125" i="17" s="1"/>
  <c r="Z125" i="17" s="1"/>
  <c r="S125" i="17"/>
  <c r="Q125" i="17"/>
  <c r="T124" i="17"/>
  <c r="X124" i="17" s="1"/>
  <c r="Z124" i="17" s="1"/>
  <c r="S124" i="17"/>
  <c r="Q124" i="17"/>
  <c r="T123" i="17"/>
  <c r="X123" i="17" s="1"/>
  <c r="Z123" i="17" s="1"/>
  <c r="S123" i="17"/>
  <c r="Q123" i="17"/>
  <c r="T122" i="17"/>
  <c r="X122" i="17" s="1"/>
  <c r="Z122" i="17" s="1"/>
  <c r="S122" i="17"/>
  <c r="Q122" i="17"/>
  <c r="T121" i="17"/>
  <c r="X121" i="17" s="1"/>
  <c r="Z121" i="17" s="1"/>
  <c r="S121" i="17"/>
  <c r="Q121" i="17"/>
  <c r="T120" i="17"/>
  <c r="X120" i="17" s="1"/>
  <c r="Z120" i="17" s="1"/>
  <c r="S120" i="17"/>
  <c r="Q120" i="17"/>
  <c r="T119" i="17"/>
  <c r="X119" i="17" s="1"/>
  <c r="Z119" i="17" s="1"/>
  <c r="S119" i="17"/>
  <c r="Q119" i="17"/>
  <c r="T118" i="17"/>
  <c r="X118" i="17" s="1"/>
  <c r="Z118" i="17" s="1"/>
  <c r="S118" i="17"/>
  <c r="Q118" i="17"/>
  <c r="T117" i="17"/>
  <c r="X117" i="17" s="1"/>
  <c r="Z117" i="17" s="1"/>
  <c r="S117" i="17"/>
  <c r="Q117" i="17"/>
  <c r="T116" i="17"/>
  <c r="X116" i="17" s="1"/>
  <c r="Z116" i="17" s="1"/>
  <c r="S116" i="17"/>
  <c r="Q116" i="17"/>
  <c r="T115" i="17"/>
  <c r="X115" i="17" s="1"/>
  <c r="Z115" i="17" s="1"/>
  <c r="S115" i="17"/>
  <c r="Q115" i="17"/>
  <c r="T114" i="17"/>
  <c r="X114" i="17" s="1"/>
  <c r="Z114" i="17" s="1"/>
  <c r="S114" i="17"/>
  <c r="Q114" i="17"/>
  <c r="T113" i="17"/>
  <c r="X113" i="17" s="1"/>
  <c r="Z113" i="17" s="1"/>
  <c r="S113" i="17"/>
  <c r="Q113" i="17"/>
  <c r="T112" i="17"/>
  <c r="X112" i="17" s="1"/>
  <c r="Z112" i="17" s="1"/>
  <c r="S112" i="17"/>
  <c r="Q112" i="17"/>
  <c r="T111" i="17"/>
  <c r="X111" i="17" s="1"/>
  <c r="Z111" i="17" s="1"/>
  <c r="S111" i="17"/>
  <c r="Q111" i="17"/>
  <c r="T110" i="17"/>
  <c r="X110" i="17" s="1"/>
  <c r="Z110" i="17" s="1"/>
  <c r="S110" i="17"/>
  <c r="Q110" i="17"/>
  <c r="T109" i="17"/>
  <c r="X109" i="17" s="1"/>
  <c r="Z109" i="17" s="1"/>
  <c r="S109" i="17"/>
  <c r="Q109" i="17"/>
  <c r="T108" i="17"/>
  <c r="X108" i="17" s="1"/>
  <c r="Z108" i="17" s="1"/>
  <c r="S108" i="17"/>
  <c r="Q108" i="17"/>
  <c r="T107" i="17"/>
  <c r="X107" i="17" s="1"/>
  <c r="Z107" i="17" s="1"/>
  <c r="S107" i="17"/>
  <c r="Q107" i="17"/>
  <c r="T106" i="17"/>
  <c r="X106" i="17" s="1"/>
  <c r="Z106" i="17" s="1"/>
  <c r="S106" i="17"/>
  <c r="Q106" i="17"/>
  <c r="T105" i="17"/>
  <c r="X105" i="17" s="1"/>
  <c r="Z105" i="17" s="1"/>
  <c r="S105" i="17"/>
  <c r="Q105" i="17"/>
  <c r="T104" i="17"/>
  <c r="X104" i="17" s="1"/>
  <c r="Z104" i="17" s="1"/>
  <c r="S104" i="17"/>
  <c r="Q104" i="17"/>
  <c r="T103" i="17"/>
  <c r="X103" i="17" s="1"/>
  <c r="Z103" i="17" s="1"/>
  <c r="S103" i="17"/>
  <c r="Q103" i="17"/>
  <c r="T102" i="17"/>
  <c r="X102" i="17" s="1"/>
  <c r="Z102" i="17" s="1"/>
  <c r="S102" i="17"/>
  <c r="Q102" i="17"/>
  <c r="T101" i="17"/>
  <c r="X101" i="17" s="1"/>
  <c r="Z101" i="17" s="1"/>
  <c r="S101" i="17"/>
  <c r="Q101" i="17"/>
  <c r="T100" i="17"/>
  <c r="X100" i="17" s="1"/>
  <c r="Z100" i="17" s="1"/>
  <c r="S100" i="17"/>
  <c r="Q100" i="17"/>
  <c r="T99" i="17"/>
  <c r="X99" i="17" s="1"/>
  <c r="Z99" i="17" s="1"/>
  <c r="S99" i="17"/>
  <c r="Q99" i="17"/>
  <c r="T98" i="17"/>
  <c r="X98" i="17" s="1"/>
  <c r="Z98" i="17" s="1"/>
  <c r="S98" i="17"/>
  <c r="Q98" i="17"/>
  <c r="T97" i="17"/>
  <c r="X97" i="17" s="1"/>
  <c r="Z97" i="17" s="1"/>
  <c r="S97" i="17"/>
  <c r="Q97" i="17"/>
  <c r="T96" i="17"/>
  <c r="X96" i="17" s="1"/>
  <c r="Z96" i="17" s="1"/>
  <c r="S96" i="17"/>
  <c r="Q96" i="17"/>
  <c r="T95" i="17"/>
  <c r="X95" i="17" s="1"/>
  <c r="Z95" i="17" s="1"/>
  <c r="S95" i="17"/>
  <c r="Q95" i="17"/>
  <c r="T94" i="17"/>
  <c r="X94" i="17" s="1"/>
  <c r="Z94" i="17" s="1"/>
  <c r="S94" i="17"/>
  <c r="Q94" i="17"/>
  <c r="T93" i="17"/>
  <c r="X93" i="17" s="1"/>
  <c r="Z93" i="17" s="1"/>
  <c r="S93" i="17"/>
  <c r="Q93" i="17"/>
  <c r="T92" i="17"/>
  <c r="X92" i="17" s="1"/>
  <c r="Z92" i="17" s="1"/>
  <c r="S92" i="17"/>
  <c r="Q92" i="17"/>
  <c r="T91" i="17"/>
  <c r="X91" i="17" s="1"/>
  <c r="Z91" i="17" s="1"/>
  <c r="S91" i="17"/>
  <c r="Q91" i="17"/>
  <c r="T90" i="17"/>
  <c r="X90" i="17" s="1"/>
  <c r="Z90" i="17" s="1"/>
  <c r="S90" i="17"/>
  <c r="Q90" i="17"/>
  <c r="T89" i="17"/>
  <c r="X89" i="17" s="1"/>
  <c r="Z89" i="17" s="1"/>
  <c r="S89" i="17"/>
  <c r="Q89" i="17"/>
  <c r="T88" i="17"/>
  <c r="X88" i="17" s="1"/>
  <c r="Z88" i="17" s="1"/>
  <c r="S88" i="17"/>
  <c r="Q88" i="17"/>
  <c r="T87" i="17"/>
  <c r="X87" i="17" s="1"/>
  <c r="Z87" i="17" s="1"/>
  <c r="S87" i="17"/>
  <c r="Q87" i="17"/>
  <c r="T86" i="17"/>
  <c r="X86" i="17" s="1"/>
  <c r="Z86" i="17" s="1"/>
  <c r="S86" i="17"/>
  <c r="Q86" i="17"/>
  <c r="T85" i="17"/>
  <c r="X85" i="17" s="1"/>
  <c r="Z85" i="17" s="1"/>
  <c r="S85" i="17"/>
  <c r="Q85" i="17"/>
  <c r="T84" i="17"/>
  <c r="X84" i="17" s="1"/>
  <c r="Z84" i="17" s="1"/>
  <c r="S84" i="17"/>
  <c r="Q84" i="17"/>
  <c r="T83" i="17"/>
  <c r="X83" i="17" s="1"/>
  <c r="Z83" i="17" s="1"/>
  <c r="S83" i="17"/>
  <c r="Q83" i="17"/>
  <c r="T82" i="17"/>
  <c r="X82" i="17" s="1"/>
  <c r="Z82" i="17" s="1"/>
  <c r="S82" i="17"/>
  <c r="Q82" i="17"/>
  <c r="T81" i="17"/>
  <c r="X81" i="17" s="1"/>
  <c r="Z81" i="17" s="1"/>
  <c r="S81" i="17"/>
  <c r="Q81" i="17"/>
  <c r="T80" i="17"/>
  <c r="X80" i="17" s="1"/>
  <c r="Z80" i="17" s="1"/>
  <c r="S80" i="17"/>
  <c r="Q80" i="17"/>
  <c r="T79" i="17"/>
  <c r="X79" i="17" s="1"/>
  <c r="Z79" i="17" s="1"/>
  <c r="S79" i="17"/>
  <c r="Q79" i="17"/>
  <c r="T78" i="17"/>
  <c r="X78" i="17" s="1"/>
  <c r="Z78" i="17" s="1"/>
  <c r="S78" i="17"/>
  <c r="Q78" i="17"/>
  <c r="T77" i="17"/>
  <c r="X77" i="17" s="1"/>
  <c r="Z77" i="17" s="1"/>
  <c r="S77" i="17"/>
  <c r="Q77" i="17"/>
  <c r="T76" i="17"/>
  <c r="X76" i="17" s="1"/>
  <c r="Z76" i="17" s="1"/>
  <c r="S76" i="17"/>
  <c r="Q76" i="17"/>
  <c r="T75" i="17"/>
  <c r="X75" i="17" s="1"/>
  <c r="Z75" i="17" s="1"/>
  <c r="S75" i="17"/>
  <c r="Q75" i="17"/>
  <c r="T74" i="17"/>
  <c r="X74" i="17" s="1"/>
  <c r="Z74" i="17" s="1"/>
  <c r="S74" i="17"/>
  <c r="Q74" i="17"/>
  <c r="T73" i="17"/>
  <c r="X73" i="17" s="1"/>
  <c r="Z73" i="17" s="1"/>
  <c r="S73" i="17"/>
  <c r="Q73" i="17"/>
  <c r="T72" i="17"/>
  <c r="X72" i="17" s="1"/>
  <c r="Z72" i="17" s="1"/>
  <c r="S72" i="17"/>
  <c r="Q72" i="17"/>
  <c r="T71" i="17"/>
  <c r="X71" i="17" s="1"/>
  <c r="Z71" i="17" s="1"/>
  <c r="S71" i="17"/>
  <c r="Q71" i="17"/>
  <c r="T70" i="17"/>
  <c r="X70" i="17" s="1"/>
  <c r="Z70" i="17" s="1"/>
  <c r="S70" i="17"/>
  <c r="Q70" i="17"/>
  <c r="T69" i="17"/>
  <c r="X69" i="17" s="1"/>
  <c r="Z69" i="17" s="1"/>
  <c r="S69" i="17"/>
  <c r="Q69" i="17"/>
  <c r="T68" i="17"/>
  <c r="X68" i="17" s="1"/>
  <c r="Z68" i="17" s="1"/>
  <c r="S68" i="17"/>
  <c r="Q68" i="17"/>
  <c r="T67" i="17"/>
  <c r="X67" i="17" s="1"/>
  <c r="Z67" i="17" s="1"/>
  <c r="S67" i="17"/>
  <c r="Q67" i="17"/>
  <c r="T66" i="17"/>
  <c r="X66" i="17" s="1"/>
  <c r="Z66" i="17" s="1"/>
  <c r="S66" i="17"/>
  <c r="Q66" i="17"/>
  <c r="T65" i="17"/>
  <c r="X65" i="17" s="1"/>
  <c r="Z65" i="17" s="1"/>
  <c r="S65" i="17"/>
  <c r="Q65" i="17"/>
  <c r="T64" i="17"/>
  <c r="X64" i="17" s="1"/>
  <c r="Z64" i="17" s="1"/>
  <c r="S64" i="17"/>
  <c r="Q64" i="17"/>
  <c r="T63" i="17"/>
  <c r="X63" i="17" s="1"/>
  <c r="Z63" i="17" s="1"/>
  <c r="S63" i="17"/>
  <c r="Q63" i="17"/>
  <c r="T62" i="17"/>
  <c r="X62" i="17" s="1"/>
  <c r="Z62" i="17" s="1"/>
  <c r="S62" i="17"/>
  <c r="Q62" i="17"/>
  <c r="T61" i="17"/>
  <c r="X61" i="17" s="1"/>
  <c r="Z61" i="17" s="1"/>
  <c r="S61" i="17"/>
  <c r="Q61" i="17"/>
  <c r="T60" i="17"/>
  <c r="X60" i="17" s="1"/>
  <c r="Z60" i="17" s="1"/>
  <c r="S60" i="17"/>
  <c r="Q60" i="17"/>
  <c r="T59" i="17"/>
  <c r="X59" i="17" s="1"/>
  <c r="Z59" i="17" s="1"/>
  <c r="S59" i="17"/>
  <c r="Q59" i="17"/>
  <c r="T58" i="17"/>
  <c r="X58" i="17" s="1"/>
  <c r="Z58" i="17" s="1"/>
  <c r="S58" i="17"/>
  <c r="Q58" i="17"/>
  <c r="T57" i="17"/>
  <c r="X57" i="17" s="1"/>
  <c r="Z57" i="17" s="1"/>
  <c r="S57" i="17"/>
  <c r="Q57" i="17"/>
  <c r="T56" i="17"/>
  <c r="X56" i="17" s="1"/>
  <c r="Z56" i="17" s="1"/>
  <c r="S56" i="17"/>
  <c r="Q56" i="17"/>
  <c r="T55" i="17"/>
  <c r="X55" i="17" s="1"/>
  <c r="Z55" i="17" s="1"/>
  <c r="S55" i="17"/>
  <c r="Q55" i="17"/>
  <c r="T54" i="17"/>
  <c r="X54" i="17" s="1"/>
  <c r="Z54" i="17" s="1"/>
  <c r="S54" i="17"/>
  <c r="Q54" i="17"/>
  <c r="T53" i="17"/>
  <c r="X53" i="17" s="1"/>
  <c r="Z53" i="17" s="1"/>
  <c r="S53" i="17"/>
  <c r="Q53" i="17"/>
  <c r="T52" i="17"/>
  <c r="X52" i="17" s="1"/>
  <c r="Z52" i="17" s="1"/>
  <c r="S52" i="17"/>
  <c r="Q52" i="17"/>
  <c r="T51" i="17"/>
  <c r="X51" i="17" s="1"/>
  <c r="Z51" i="17" s="1"/>
  <c r="S51" i="17"/>
  <c r="Q51" i="17"/>
  <c r="T50" i="17"/>
  <c r="X50" i="17" s="1"/>
  <c r="Z50" i="17" s="1"/>
  <c r="S50" i="17"/>
  <c r="Q50" i="17"/>
  <c r="T49" i="17"/>
  <c r="X49" i="17" s="1"/>
  <c r="Z49" i="17" s="1"/>
  <c r="S49" i="17"/>
  <c r="Q49" i="17"/>
  <c r="T48" i="17"/>
  <c r="X48" i="17" s="1"/>
  <c r="Z48" i="17" s="1"/>
  <c r="S48" i="17"/>
  <c r="Q48" i="17"/>
  <c r="T47" i="17"/>
  <c r="X47" i="17" s="1"/>
  <c r="Z47" i="17" s="1"/>
  <c r="S47" i="17"/>
  <c r="Q47" i="17"/>
  <c r="T46" i="17"/>
  <c r="X46" i="17" s="1"/>
  <c r="Z46" i="17" s="1"/>
  <c r="S46" i="17"/>
  <c r="Q46" i="17"/>
  <c r="T45" i="17"/>
  <c r="X45" i="17" s="1"/>
  <c r="Z45" i="17" s="1"/>
  <c r="S45" i="17"/>
  <c r="Q45" i="17"/>
  <c r="T44" i="17"/>
  <c r="X44" i="17" s="1"/>
  <c r="Z44" i="17" s="1"/>
  <c r="S44" i="17"/>
  <c r="Q44" i="17"/>
  <c r="T43" i="17"/>
  <c r="X43" i="17" s="1"/>
  <c r="Z43" i="17" s="1"/>
  <c r="S43" i="17"/>
  <c r="Q43" i="17"/>
  <c r="T42" i="17"/>
  <c r="X42" i="17" s="1"/>
  <c r="Z42" i="17" s="1"/>
  <c r="S42" i="17"/>
  <c r="Q42" i="17"/>
  <c r="T41" i="17"/>
  <c r="X41" i="17" s="1"/>
  <c r="Z41" i="17" s="1"/>
  <c r="S41" i="17"/>
  <c r="Q41" i="17"/>
  <c r="T40" i="17"/>
  <c r="X40" i="17" s="1"/>
  <c r="Z40" i="17" s="1"/>
  <c r="S40" i="17"/>
  <c r="Q40" i="17"/>
  <c r="T39" i="17"/>
  <c r="X39" i="17" s="1"/>
  <c r="Z39" i="17" s="1"/>
  <c r="S39" i="17"/>
  <c r="Q39" i="17"/>
  <c r="T38" i="17"/>
  <c r="X38" i="17" s="1"/>
  <c r="Z38" i="17" s="1"/>
  <c r="S38" i="17"/>
  <c r="Q38" i="17"/>
  <c r="T37" i="17"/>
  <c r="X37" i="17" s="1"/>
  <c r="Z37" i="17" s="1"/>
  <c r="S37" i="17"/>
  <c r="Q37" i="17"/>
  <c r="T36" i="17"/>
  <c r="X36" i="17" s="1"/>
  <c r="Z36" i="17" s="1"/>
  <c r="S36" i="17"/>
  <c r="Q36" i="17"/>
  <c r="T35" i="17"/>
  <c r="X35" i="17" s="1"/>
  <c r="Z35" i="17" s="1"/>
  <c r="S35" i="17"/>
  <c r="Q35" i="17"/>
  <c r="T34" i="17"/>
  <c r="X34" i="17" s="1"/>
  <c r="Z34" i="17" s="1"/>
  <c r="S34" i="17"/>
  <c r="Q34" i="17"/>
  <c r="T33" i="17"/>
  <c r="X33" i="17" s="1"/>
  <c r="Z33" i="17" s="1"/>
  <c r="S33" i="17"/>
  <c r="Q33" i="17"/>
  <c r="T32" i="17"/>
  <c r="X32" i="17" s="1"/>
  <c r="Z32" i="17" s="1"/>
  <c r="S32" i="17"/>
  <c r="Q32" i="17"/>
  <c r="T31" i="17"/>
  <c r="X31" i="17" s="1"/>
  <c r="Z31" i="17" s="1"/>
  <c r="S31" i="17"/>
  <c r="Q31" i="17"/>
  <c r="T30" i="17"/>
  <c r="X30" i="17" s="1"/>
  <c r="Z30" i="17" s="1"/>
  <c r="S30" i="17"/>
  <c r="Q30" i="17"/>
  <c r="T29" i="17"/>
  <c r="X29" i="17" s="1"/>
  <c r="Z29" i="17" s="1"/>
  <c r="S29" i="17"/>
  <c r="Q29" i="17"/>
  <c r="T28" i="17"/>
  <c r="X28" i="17" s="1"/>
  <c r="Z28" i="17" s="1"/>
  <c r="S28" i="17"/>
  <c r="Q28" i="17"/>
  <c r="T27" i="17"/>
  <c r="X27" i="17" s="1"/>
  <c r="Z27" i="17" s="1"/>
  <c r="S27" i="17"/>
  <c r="Q27" i="17"/>
  <c r="T26" i="17"/>
  <c r="X26" i="17" s="1"/>
  <c r="Z26" i="17" s="1"/>
  <c r="S26" i="17"/>
  <c r="Q26" i="17"/>
  <c r="T25" i="17"/>
  <c r="X25" i="17" s="1"/>
  <c r="Z25" i="17" s="1"/>
  <c r="S25" i="17"/>
  <c r="Q25" i="17"/>
  <c r="T24" i="17"/>
  <c r="X24" i="17" s="1"/>
  <c r="Z24" i="17" s="1"/>
  <c r="S24" i="17"/>
  <c r="Q24" i="17"/>
  <c r="T23" i="17"/>
  <c r="X23" i="17" s="1"/>
  <c r="Z23" i="17" s="1"/>
  <c r="S23" i="17"/>
  <c r="Q23" i="17"/>
  <c r="T22" i="17"/>
  <c r="X22" i="17" s="1"/>
  <c r="Z22" i="17" s="1"/>
  <c r="S22" i="17"/>
  <c r="Q22" i="17"/>
  <c r="T21" i="17"/>
  <c r="X21" i="17" s="1"/>
  <c r="Z21" i="17" s="1"/>
  <c r="S21" i="17"/>
  <c r="Q21" i="17"/>
  <c r="T20" i="17"/>
  <c r="X20" i="17" s="1"/>
  <c r="Z20" i="17" s="1"/>
  <c r="S20" i="17"/>
  <c r="Q20" i="17"/>
  <c r="T19" i="17"/>
  <c r="X19" i="17" s="1"/>
  <c r="Z19" i="17" s="1"/>
  <c r="S19" i="17"/>
  <c r="Q19" i="17"/>
  <c r="T18" i="17"/>
  <c r="X18" i="17" s="1"/>
  <c r="Z18" i="17" s="1"/>
  <c r="S18" i="17"/>
  <c r="Q18" i="17"/>
  <c r="T17" i="17"/>
  <c r="X17" i="17" s="1"/>
  <c r="Z17" i="17" s="1"/>
  <c r="S17" i="17"/>
  <c r="Q17" i="17"/>
  <c r="T16" i="17"/>
  <c r="X16" i="17" s="1"/>
  <c r="Z16" i="17" s="1"/>
  <c r="S16" i="17"/>
  <c r="Q16" i="17"/>
  <c r="T15" i="17"/>
  <c r="X15" i="17" s="1"/>
  <c r="Z15" i="17" s="1"/>
  <c r="S15" i="17"/>
  <c r="Q15" i="17"/>
  <c r="T14" i="17"/>
  <c r="X14" i="17" s="1"/>
  <c r="Z14" i="17" s="1"/>
  <c r="S14" i="17"/>
  <c r="Q14" i="17"/>
  <c r="T13" i="17"/>
  <c r="X13" i="17" s="1"/>
  <c r="Z13" i="17" s="1"/>
  <c r="S13" i="17"/>
  <c r="Q13" i="17"/>
  <c r="T12" i="17"/>
  <c r="X12" i="17" s="1"/>
  <c r="Z12" i="17" s="1"/>
  <c r="S12" i="17"/>
  <c r="Q12" i="17"/>
  <c r="T11" i="17"/>
  <c r="X11" i="17" s="1"/>
  <c r="Z11" i="17" s="1"/>
  <c r="S11" i="17"/>
  <c r="Q11" i="17"/>
  <c r="T10" i="17"/>
  <c r="X10" i="17" s="1"/>
  <c r="Z10" i="17" s="1"/>
  <c r="S10" i="17"/>
  <c r="Q10" i="17"/>
  <c r="T9" i="17"/>
  <c r="X9" i="17" s="1"/>
  <c r="Z9" i="17" s="1"/>
  <c r="S9" i="17"/>
  <c r="Q9" i="17"/>
  <c r="T8" i="17"/>
  <c r="X8" i="17" s="1"/>
  <c r="Z8" i="17" s="1"/>
  <c r="S8" i="17"/>
  <c r="Q8" i="17"/>
  <c r="T7" i="17"/>
  <c r="X7" i="17" s="1"/>
  <c r="Z7" i="17" s="1"/>
  <c r="S7" i="17"/>
  <c r="Q7" i="17"/>
  <c r="T6" i="17"/>
  <c r="X6" i="17" s="1"/>
  <c r="Z6" i="17" s="1"/>
  <c r="S6" i="17"/>
  <c r="Q6" i="17"/>
  <c r="T5" i="17"/>
  <c r="X5" i="17" s="1"/>
  <c r="Z5" i="17" s="1"/>
  <c r="S5" i="17"/>
  <c r="Q5" i="17"/>
  <c r="T4" i="17"/>
  <c r="X4" i="17" s="1"/>
  <c r="Z4" i="17" s="1"/>
  <c r="S4" i="17"/>
  <c r="Q4" i="17"/>
  <c r="T3" i="17"/>
  <c r="X3" i="17" s="1"/>
  <c r="Z3" i="17" s="1"/>
  <c r="S3" i="17"/>
  <c r="Q3" i="17"/>
  <c r="T2" i="17"/>
  <c r="X2" i="17" s="1"/>
  <c r="Z2" i="17" s="1"/>
  <c r="S2" i="17"/>
  <c r="Q2" i="17"/>
  <c r="AL267" i="22"/>
  <c r="AN267" i="22" s="1"/>
  <c r="AI267" i="22"/>
  <c r="AH267" i="22"/>
  <c r="AK267" i="22" s="1"/>
  <c r="AL266" i="22"/>
  <c r="AI266" i="22"/>
  <c r="AH266" i="22"/>
  <c r="AK266" i="22" s="1"/>
  <c r="AL265" i="22"/>
  <c r="AM265" i="22" s="1"/>
  <c r="AP265" i="22" s="1"/>
  <c r="AI265" i="22"/>
  <c r="AH265" i="22"/>
  <c r="AK265" i="22" s="1"/>
  <c r="AL264" i="22"/>
  <c r="AN264" i="22" s="1"/>
  <c r="AI264" i="22"/>
  <c r="AH264" i="22"/>
  <c r="AK264" i="22" s="1"/>
  <c r="AL263" i="22"/>
  <c r="AN263" i="22" s="1"/>
  <c r="AI263" i="22"/>
  <c r="AH263" i="22"/>
  <c r="AK263" i="22" s="1"/>
  <c r="AL262" i="22"/>
  <c r="AN262" i="22" s="1"/>
  <c r="AI262" i="22"/>
  <c r="AH262" i="22"/>
  <c r="AK262" i="22" s="1"/>
  <c r="AL261" i="22"/>
  <c r="AN261" i="22" s="1"/>
  <c r="AI261" i="22"/>
  <c r="AH261" i="22"/>
  <c r="AK261" i="22" s="1"/>
  <c r="AL260" i="22"/>
  <c r="AN260" i="22" s="1"/>
  <c r="AI260" i="22"/>
  <c r="AH260" i="22"/>
  <c r="AK260" i="22" s="1"/>
  <c r="AL259" i="22"/>
  <c r="AN259" i="22" s="1"/>
  <c r="AI259" i="22"/>
  <c r="AH259" i="22"/>
  <c r="AK259" i="22" s="1"/>
  <c r="AL258" i="22"/>
  <c r="AN258" i="22" s="1"/>
  <c r="AI258" i="22"/>
  <c r="AH258" i="22"/>
  <c r="AK258" i="22" s="1"/>
  <c r="AL257" i="22"/>
  <c r="AN257" i="22" s="1"/>
  <c r="AI257" i="22"/>
  <c r="AH257" i="22"/>
  <c r="AK257" i="22" s="1"/>
  <c r="AL256" i="22"/>
  <c r="AI256" i="22"/>
  <c r="AH256" i="22"/>
  <c r="AK256" i="22" s="1"/>
  <c r="AL255" i="22"/>
  <c r="AN255" i="22" s="1"/>
  <c r="AI255" i="22"/>
  <c r="AH255" i="22"/>
  <c r="AK255" i="22" s="1"/>
  <c r="AL254" i="22"/>
  <c r="AN254" i="22" s="1"/>
  <c r="AI254" i="22"/>
  <c r="AH254" i="22"/>
  <c r="AK254" i="22" s="1"/>
  <c r="AL253" i="22"/>
  <c r="AN253" i="22" s="1"/>
  <c r="AI253" i="22"/>
  <c r="AH253" i="22"/>
  <c r="AK253" i="22" s="1"/>
  <c r="AL252" i="22"/>
  <c r="AH252" i="22"/>
  <c r="AK252" i="22" s="1"/>
  <c r="AL251" i="22"/>
  <c r="AN251" i="22" s="1"/>
  <c r="AH251" i="22"/>
  <c r="AK251" i="22" s="1"/>
  <c r="AL250" i="22"/>
  <c r="AN250" i="22" s="1"/>
  <c r="AI250" i="22"/>
  <c r="AH250" i="22"/>
  <c r="AK250" i="22" s="1"/>
  <c r="AL249" i="22"/>
  <c r="AN249" i="22" s="1"/>
  <c r="AI249" i="22"/>
  <c r="AH249" i="22"/>
  <c r="AK249" i="22" s="1"/>
  <c r="AL248" i="22"/>
  <c r="AI248" i="22"/>
  <c r="AH248" i="22"/>
  <c r="AK248" i="22" s="1"/>
  <c r="AL247" i="22"/>
  <c r="AN247" i="22" s="1"/>
  <c r="AI247" i="22"/>
  <c r="AH247" i="22"/>
  <c r="AK247" i="22" s="1"/>
  <c r="AL246" i="22"/>
  <c r="AN246" i="22" s="1"/>
  <c r="AI246" i="22"/>
  <c r="AH246" i="22"/>
  <c r="AK246" i="22" s="1"/>
  <c r="AL245" i="22"/>
  <c r="AN245" i="22" s="1"/>
  <c r="AI245" i="22"/>
  <c r="AH245" i="22"/>
  <c r="AK245" i="22" s="1"/>
  <c r="AL244" i="22"/>
  <c r="AI244" i="22"/>
  <c r="AH244" i="22"/>
  <c r="AK244" i="22" s="1"/>
  <c r="AL243" i="22"/>
  <c r="AN243" i="22" s="1"/>
  <c r="AI243" i="22"/>
  <c r="AH243" i="22"/>
  <c r="AK243" i="22" s="1"/>
  <c r="AL242" i="22"/>
  <c r="AN242" i="22" s="1"/>
  <c r="AH242" i="22"/>
  <c r="AK242" i="22" s="1"/>
  <c r="AL241" i="22"/>
  <c r="AN241" i="22" s="1"/>
  <c r="AH241" i="22"/>
  <c r="AK241" i="22" s="1"/>
  <c r="AL240" i="22"/>
  <c r="AH240" i="22"/>
  <c r="AK240" i="22" s="1"/>
  <c r="AL239" i="22"/>
  <c r="AN239" i="22" s="1"/>
  <c r="AI239" i="22"/>
  <c r="AH239" i="22"/>
  <c r="AK239" i="22" s="1"/>
  <c r="AL238" i="22"/>
  <c r="AN238" i="22" s="1"/>
  <c r="AI238" i="22"/>
  <c r="AH238" i="22"/>
  <c r="AK238" i="22" s="1"/>
  <c r="AL237" i="22"/>
  <c r="AN237" i="22" s="1"/>
  <c r="AI237" i="22"/>
  <c r="AH237" i="22"/>
  <c r="AK237" i="22" s="1"/>
  <c r="AL236" i="22"/>
  <c r="AI236" i="22"/>
  <c r="AH236" i="22"/>
  <c r="AK236" i="22" s="1"/>
  <c r="AL235" i="22"/>
  <c r="AN235" i="22" s="1"/>
  <c r="AI235" i="22"/>
  <c r="AH235" i="22"/>
  <c r="AK235" i="22" s="1"/>
  <c r="AL234" i="22"/>
  <c r="AN234" i="22" s="1"/>
  <c r="AI234" i="22"/>
  <c r="AH234" i="22"/>
  <c r="AK234" i="22" s="1"/>
  <c r="AL233" i="22"/>
  <c r="AN233" i="22" s="1"/>
  <c r="AI233" i="22"/>
  <c r="AH233" i="22"/>
  <c r="AK233" i="22" s="1"/>
  <c r="AL232" i="22"/>
  <c r="AI232" i="22"/>
  <c r="AH232" i="22"/>
  <c r="AK232" i="22" s="1"/>
  <c r="AL231" i="22"/>
  <c r="AN231" i="22" s="1"/>
  <c r="AI231" i="22"/>
  <c r="AH231" i="22"/>
  <c r="AK231" i="22" s="1"/>
  <c r="AL230" i="22"/>
  <c r="AN230" i="22" s="1"/>
  <c r="AI230" i="22"/>
  <c r="AH230" i="22"/>
  <c r="AK230" i="22" s="1"/>
  <c r="AL229" i="22"/>
  <c r="AN229" i="22" s="1"/>
  <c r="AI229" i="22"/>
  <c r="AH229" i="22"/>
  <c r="AK229" i="22" s="1"/>
  <c r="AL228" i="22"/>
  <c r="AI228" i="22"/>
  <c r="AH228" i="22"/>
  <c r="AK228" i="22" s="1"/>
  <c r="AL227" i="22"/>
  <c r="AN227" i="22" s="1"/>
  <c r="AI227" i="22"/>
  <c r="AH227" i="22"/>
  <c r="AK227" i="22" s="1"/>
  <c r="AL226" i="22"/>
  <c r="AN226" i="22" s="1"/>
  <c r="AI226" i="22"/>
  <c r="AH226" i="22"/>
  <c r="AK226" i="22" s="1"/>
  <c r="AL225" i="22"/>
  <c r="AN225" i="22" s="1"/>
  <c r="AI225" i="22"/>
  <c r="AH225" i="22"/>
  <c r="AK225" i="22" s="1"/>
  <c r="AL224" i="22"/>
  <c r="AI224" i="22"/>
  <c r="AH224" i="22"/>
  <c r="AK224" i="22" s="1"/>
  <c r="AL223" i="22"/>
  <c r="AN223" i="22" s="1"/>
  <c r="AI223" i="22"/>
  <c r="AH223" i="22"/>
  <c r="AK223" i="22" s="1"/>
  <c r="AL222" i="22"/>
  <c r="AN222" i="22" s="1"/>
  <c r="AI222" i="22"/>
  <c r="AH222" i="22"/>
  <c r="AK222" i="22" s="1"/>
  <c r="AL221" i="22"/>
  <c r="AN221" i="22" s="1"/>
  <c r="AI221" i="22"/>
  <c r="AH221" i="22"/>
  <c r="AK221" i="22" s="1"/>
  <c r="AL220" i="22"/>
  <c r="AN220" i="22" s="1"/>
  <c r="AI220" i="22"/>
  <c r="AH220" i="22"/>
  <c r="AK220" i="22" s="1"/>
  <c r="AL219" i="22"/>
  <c r="AN219" i="22" s="1"/>
  <c r="AI219" i="22"/>
  <c r="AH219" i="22"/>
  <c r="AK219" i="22" s="1"/>
  <c r="AL218" i="22"/>
  <c r="AN218" i="22" s="1"/>
  <c r="AI218" i="22"/>
  <c r="AH218" i="22"/>
  <c r="AK218" i="22" s="1"/>
  <c r="AL217" i="22"/>
  <c r="AN217" i="22" s="1"/>
  <c r="AI217" i="22"/>
  <c r="AH217" i="22"/>
  <c r="AK217" i="22" s="1"/>
  <c r="AL216" i="22"/>
  <c r="AN216" i="22" s="1"/>
  <c r="AI216" i="22"/>
  <c r="AH216" i="22"/>
  <c r="AK216" i="22" s="1"/>
  <c r="AL215" i="22"/>
  <c r="AN215" i="22" s="1"/>
  <c r="AI215" i="22"/>
  <c r="AH215" i="22"/>
  <c r="AK215" i="22" s="1"/>
  <c r="AL214" i="22"/>
  <c r="AN214" i="22" s="1"/>
  <c r="AI214" i="22"/>
  <c r="AH214" i="22"/>
  <c r="AK214" i="22" s="1"/>
  <c r="AL213" i="22"/>
  <c r="AN213" i="22" s="1"/>
  <c r="AI213" i="22"/>
  <c r="AH213" i="22"/>
  <c r="AK213" i="22" s="1"/>
  <c r="AL212" i="22"/>
  <c r="AN212" i="22" s="1"/>
  <c r="AI212" i="22"/>
  <c r="AH212" i="22"/>
  <c r="AK212" i="22" s="1"/>
  <c r="AL211" i="22"/>
  <c r="AN211" i="22" s="1"/>
  <c r="AI211" i="22"/>
  <c r="AH211" i="22"/>
  <c r="AK211" i="22" s="1"/>
  <c r="AL210" i="22"/>
  <c r="AN210" i="22" s="1"/>
  <c r="AI210" i="22"/>
  <c r="AH210" i="22"/>
  <c r="AK210" i="22" s="1"/>
  <c r="AL209" i="22"/>
  <c r="AN209" i="22" s="1"/>
  <c r="AI209" i="22"/>
  <c r="AH209" i="22"/>
  <c r="AK209" i="22" s="1"/>
  <c r="AL208" i="22"/>
  <c r="AN208" i="22" s="1"/>
  <c r="AI208" i="22"/>
  <c r="AH208" i="22"/>
  <c r="AK208" i="22" s="1"/>
  <c r="AL207" i="22"/>
  <c r="AN207" i="22" s="1"/>
  <c r="AI207" i="22"/>
  <c r="AH207" i="22"/>
  <c r="AK207" i="22" s="1"/>
  <c r="AB207" i="22"/>
  <c r="AL206" i="22"/>
  <c r="AN206" i="22" s="1"/>
  <c r="AI206" i="22"/>
  <c r="AH206" i="22"/>
  <c r="AK206" i="22" s="1"/>
  <c r="AP205" i="22"/>
  <c r="AN205" i="22"/>
  <c r="AI205" i="22"/>
  <c r="AH205" i="22"/>
  <c r="AK205" i="22" s="1"/>
  <c r="AL204" i="22"/>
  <c r="AN204" i="22" s="1"/>
  <c r="AI204" i="22"/>
  <c r="AH204" i="22"/>
  <c r="AK204" i="22" s="1"/>
  <c r="AL203" i="22"/>
  <c r="AN203" i="22" s="1"/>
  <c r="AI203" i="22"/>
  <c r="AH203" i="22"/>
  <c r="AK203" i="22" s="1"/>
  <c r="W200" i="22"/>
  <c r="V200" i="22"/>
  <c r="AG200" i="22" s="1"/>
  <c r="K200" i="22"/>
  <c r="V199" i="22"/>
  <c r="W199" i="22" s="1"/>
  <c r="X199" i="22"/>
  <c r="Z199" i="22" s="1"/>
  <c r="W198" i="22"/>
  <c r="V198" i="22"/>
  <c r="X198" i="22"/>
  <c r="Z198" i="22" s="1"/>
  <c r="W197" i="22"/>
  <c r="V197" i="22"/>
  <c r="W196" i="22"/>
  <c r="V196" i="22"/>
  <c r="W195" i="22"/>
  <c r="V195" i="22"/>
  <c r="X195" i="22"/>
  <c r="Z195" i="22" s="1"/>
  <c r="W194" i="22"/>
  <c r="V194" i="22"/>
  <c r="X194" i="22"/>
  <c r="Z194" i="22" s="1"/>
  <c r="W193" i="22"/>
  <c r="V193" i="22"/>
  <c r="W192" i="22"/>
  <c r="V192" i="22"/>
  <c r="W191" i="22"/>
  <c r="V191" i="22"/>
  <c r="X191" i="22"/>
  <c r="Z191" i="22" s="1"/>
  <c r="W190" i="22"/>
  <c r="V190" i="22"/>
  <c r="X190" i="22"/>
  <c r="Z190" i="22" s="1"/>
  <c r="W189" i="22"/>
  <c r="V189" i="22"/>
  <c r="W188" i="22"/>
  <c r="V188" i="22"/>
  <c r="W187" i="22"/>
  <c r="V187" i="22"/>
  <c r="X187" i="22"/>
  <c r="Z187" i="22" s="1"/>
  <c r="W186" i="22"/>
  <c r="V186" i="22"/>
  <c r="X186" i="22"/>
  <c r="Z186" i="22" s="1"/>
  <c r="W185" i="22"/>
  <c r="V185" i="22"/>
  <c r="W184" i="22"/>
  <c r="V184" i="22"/>
  <c r="W183" i="22"/>
  <c r="V183" i="22"/>
  <c r="X183" i="22"/>
  <c r="Z183" i="22" s="1"/>
  <c r="W182" i="22"/>
  <c r="V182" i="22"/>
  <c r="X182" i="22"/>
  <c r="Z182" i="22" s="1"/>
  <c r="W181" i="22"/>
  <c r="V181" i="22"/>
  <c r="W180" i="22"/>
  <c r="V180" i="22"/>
  <c r="W179" i="22"/>
  <c r="V179" i="22"/>
  <c r="W178" i="22"/>
  <c r="V178" i="22"/>
  <c r="W177" i="22"/>
  <c r="V177" i="22"/>
  <c r="W176" i="22"/>
  <c r="V176" i="22"/>
  <c r="W175" i="22"/>
  <c r="V175" i="22"/>
  <c r="W174" i="22"/>
  <c r="V174" i="22"/>
  <c r="W173" i="22"/>
  <c r="V173" i="22"/>
  <c r="W172" i="22"/>
  <c r="V172" i="22"/>
  <c r="W171" i="22"/>
  <c r="V171" i="22"/>
  <c r="W170" i="22"/>
  <c r="V170" i="22"/>
  <c r="W169" i="22"/>
  <c r="V169" i="22"/>
  <c r="W168" i="22"/>
  <c r="V168" i="22"/>
  <c r="W167" i="22"/>
  <c r="V167" i="22"/>
  <c r="W166" i="22"/>
  <c r="V166" i="22"/>
  <c r="W165" i="22"/>
  <c r="V165" i="22"/>
  <c r="W164" i="22"/>
  <c r="V164" i="22"/>
  <c r="W163" i="22"/>
  <c r="V163" i="22"/>
  <c r="W162" i="22"/>
  <c r="V162" i="22"/>
  <c r="W161" i="22"/>
  <c r="V161" i="22"/>
  <c r="W160" i="22"/>
  <c r="V160" i="22"/>
  <c r="W159" i="22"/>
  <c r="V159" i="22"/>
  <c r="W158" i="22"/>
  <c r="V158" i="22"/>
  <c r="W157" i="22"/>
  <c r="V157" i="22"/>
  <c r="W156" i="22"/>
  <c r="V156" i="22"/>
  <c r="W155" i="22"/>
  <c r="V155" i="22"/>
  <c r="W154" i="22"/>
  <c r="V154" i="22"/>
  <c r="W153" i="22"/>
  <c r="V153" i="22"/>
  <c r="W152" i="22"/>
  <c r="V152" i="22"/>
  <c r="W151" i="22"/>
  <c r="V151" i="22"/>
  <c r="W150" i="22"/>
  <c r="V150" i="22"/>
  <c r="W149" i="22"/>
  <c r="V149" i="22"/>
  <c r="W148" i="22"/>
  <c r="V148" i="22"/>
  <c r="W147" i="22"/>
  <c r="V147" i="22"/>
  <c r="W146" i="22"/>
  <c r="V146" i="22"/>
  <c r="W145" i="22"/>
  <c r="V145" i="22"/>
  <c r="W144" i="22"/>
  <c r="V144" i="22"/>
  <c r="W143" i="22"/>
  <c r="V143" i="22"/>
  <c r="W142" i="22"/>
  <c r="V142" i="22"/>
  <c r="W141" i="22"/>
  <c r="V141" i="22"/>
  <c r="W140" i="22"/>
  <c r="V140" i="22"/>
  <c r="W139" i="22"/>
  <c r="V139" i="22"/>
  <c r="W138" i="22"/>
  <c r="V138" i="22"/>
  <c r="W137" i="22"/>
  <c r="V137" i="22"/>
  <c r="W136" i="22"/>
  <c r="V136" i="22"/>
  <c r="W135" i="22"/>
  <c r="V135" i="22"/>
  <c r="W134" i="22"/>
  <c r="V134" i="22"/>
  <c r="W133" i="22"/>
  <c r="V133" i="22"/>
  <c r="W132" i="22"/>
  <c r="V132" i="22"/>
  <c r="W131" i="22"/>
  <c r="V131" i="22"/>
  <c r="W130" i="22"/>
  <c r="V130" i="22"/>
  <c r="W129" i="22"/>
  <c r="V129" i="22"/>
  <c r="W128" i="22"/>
  <c r="V128" i="22"/>
  <c r="W127" i="22"/>
  <c r="V127" i="22"/>
  <c r="W126" i="22"/>
  <c r="V126" i="22"/>
  <c r="W125" i="22"/>
  <c r="V125" i="22"/>
  <c r="W124" i="22"/>
  <c r="V124" i="22"/>
  <c r="W123" i="22"/>
  <c r="V123" i="22"/>
  <c r="W122" i="22"/>
  <c r="V122" i="22"/>
  <c r="W121" i="22"/>
  <c r="V121" i="22"/>
  <c r="W120" i="22"/>
  <c r="V120" i="22"/>
  <c r="W119" i="22"/>
  <c r="V119" i="22"/>
  <c r="Z118" i="22"/>
  <c r="W118" i="22"/>
  <c r="V118" i="22"/>
  <c r="W117" i="22"/>
  <c r="V117" i="22"/>
  <c r="W116" i="22"/>
  <c r="V116" i="22"/>
  <c r="W115" i="22"/>
  <c r="V115" i="22"/>
  <c r="W114" i="22"/>
  <c r="V114" i="22"/>
  <c r="W113" i="22"/>
  <c r="V113" i="22"/>
  <c r="W112" i="22"/>
  <c r="V112" i="22"/>
  <c r="W111" i="22"/>
  <c r="V111" i="22"/>
  <c r="W110" i="22"/>
  <c r="V110" i="22"/>
  <c r="W109" i="22"/>
  <c r="V109" i="22"/>
  <c r="W108" i="22"/>
  <c r="V108" i="22"/>
  <c r="W107" i="22"/>
  <c r="V107" i="22"/>
  <c r="W106" i="22"/>
  <c r="V106" i="22"/>
  <c r="W105" i="22"/>
  <c r="V105" i="22"/>
  <c r="W104" i="22"/>
  <c r="V104" i="22"/>
  <c r="W103" i="22"/>
  <c r="V103" i="22"/>
  <c r="W102" i="22"/>
  <c r="V102" i="22"/>
  <c r="W101" i="22"/>
  <c r="V101" i="22"/>
  <c r="W100" i="22"/>
  <c r="V100" i="22"/>
  <c r="W99" i="22"/>
  <c r="V99" i="22"/>
  <c r="W98" i="22"/>
  <c r="V98" i="22"/>
  <c r="W97" i="22"/>
  <c r="V97" i="22"/>
  <c r="W96" i="22"/>
  <c r="V96" i="22"/>
  <c r="W95" i="22"/>
  <c r="V95" i="22"/>
  <c r="W94" i="22"/>
  <c r="V94" i="22"/>
  <c r="W93" i="22"/>
  <c r="V93" i="22"/>
  <c r="W92" i="22"/>
  <c r="V92" i="22"/>
  <c r="W91" i="22"/>
  <c r="V91" i="22"/>
  <c r="W90" i="22"/>
  <c r="V90" i="22"/>
  <c r="W89" i="22"/>
  <c r="V89" i="22"/>
  <c r="W88" i="22"/>
  <c r="V88" i="22"/>
  <c r="AG87" i="22"/>
  <c r="V87" i="22"/>
  <c r="W87" i="22" s="1"/>
  <c r="K87" i="22"/>
  <c r="AG86" i="22"/>
  <c r="V86" i="22"/>
  <c r="W86" i="22" s="1"/>
  <c r="K86" i="22"/>
  <c r="V85" i="22"/>
  <c r="W85" i="22" s="1"/>
  <c r="K85" i="22"/>
  <c r="W84" i="22"/>
  <c r="V84" i="22"/>
  <c r="AG84" i="22" s="1"/>
  <c r="K84" i="22"/>
  <c r="AG83" i="22"/>
  <c r="V83" i="22"/>
  <c r="W83" i="22" s="1"/>
  <c r="K83" i="22"/>
  <c r="AG82" i="22"/>
  <c r="V82" i="22"/>
  <c r="W82" i="22" s="1"/>
  <c r="K82" i="22"/>
  <c r="V81" i="22"/>
  <c r="W81" i="22" s="1"/>
  <c r="K81" i="22"/>
  <c r="W80" i="22"/>
  <c r="V80" i="22"/>
  <c r="AG80" i="22" s="1"/>
  <c r="K80" i="22"/>
  <c r="AG79" i="22"/>
  <c r="V79" i="22"/>
  <c r="W79" i="22" s="1"/>
  <c r="K79" i="22"/>
  <c r="AG78" i="22"/>
  <c r="V78" i="22"/>
  <c r="W78" i="22" s="1"/>
  <c r="K78" i="22"/>
  <c r="V77" i="22"/>
  <c r="W77" i="22" s="1"/>
  <c r="K77" i="22"/>
  <c r="W76" i="22"/>
  <c r="V76" i="22"/>
  <c r="AG76" i="22" s="1"/>
  <c r="K76" i="22"/>
  <c r="AG75" i="22"/>
  <c r="V75" i="22"/>
  <c r="W75" i="22" s="1"/>
  <c r="K75" i="22"/>
  <c r="AG74" i="22"/>
  <c r="V74" i="22"/>
  <c r="W74" i="22" s="1"/>
  <c r="K74" i="22"/>
  <c r="V73" i="22"/>
  <c r="W73" i="22" s="1"/>
  <c r="K73" i="22"/>
  <c r="W72" i="22"/>
  <c r="V72" i="22"/>
  <c r="AG72" i="22" s="1"/>
  <c r="K72" i="22"/>
  <c r="V71" i="22"/>
  <c r="AG71" i="22" s="1"/>
  <c r="K71" i="22"/>
  <c r="W70" i="22"/>
  <c r="V70" i="22"/>
  <c r="AG70" i="22" s="1"/>
  <c r="K70" i="22"/>
  <c r="V69" i="22"/>
  <c r="AG69" i="22" s="1"/>
  <c r="K69" i="22"/>
  <c r="W68" i="22"/>
  <c r="V68" i="22"/>
  <c r="AG68" i="22" s="1"/>
  <c r="K68" i="22"/>
  <c r="V67" i="22"/>
  <c r="AG67" i="22" s="1"/>
  <c r="K67" i="22"/>
  <c r="W66" i="22"/>
  <c r="V66" i="22"/>
  <c r="AG66" i="22" s="1"/>
  <c r="K66" i="22"/>
  <c r="V65" i="22"/>
  <c r="AG65" i="22" s="1"/>
  <c r="K65" i="22"/>
  <c r="W64" i="22"/>
  <c r="V64" i="22"/>
  <c r="AG64" i="22" s="1"/>
  <c r="K64" i="22"/>
  <c r="V63" i="22"/>
  <c r="AG63" i="22" s="1"/>
  <c r="K63" i="22"/>
  <c r="W62" i="22"/>
  <c r="V62" i="22"/>
  <c r="AG62" i="22" s="1"/>
  <c r="K62" i="22"/>
  <c r="V61" i="22"/>
  <c r="AG61" i="22" s="1"/>
  <c r="K61" i="22"/>
  <c r="W60" i="22"/>
  <c r="V60" i="22"/>
  <c r="AG60" i="22" s="1"/>
  <c r="K60" i="22"/>
  <c r="V59" i="22"/>
  <c r="AG59" i="22" s="1"/>
  <c r="K59" i="22"/>
  <c r="W58" i="22"/>
  <c r="V58" i="22"/>
  <c r="AG58" i="22" s="1"/>
  <c r="K58" i="22"/>
  <c r="V57" i="22"/>
  <c r="AG57" i="22" s="1"/>
  <c r="K57" i="22"/>
  <c r="W56" i="22"/>
  <c r="V56" i="22"/>
  <c r="AG56" i="22" s="1"/>
  <c r="K56" i="22"/>
  <c r="V55" i="22"/>
  <c r="AG55" i="22" s="1"/>
  <c r="K55" i="22"/>
  <c r="W54" i="22"/>
  <c r="V54" i="22"/>
  <c r="AG54" i="22" s="1"/>
  <c r="K54" i="22"/>
  <c r="V53" i="22"/>
  <c r="AG53" i="22" s="1"/>
  <c r="K53" i="22"/>
  <c r="W52" i="22"/>
  <c r="V52" i="22"/>
  <c r="AG52" i="22" s="1"/>
  <c r="K52" i="22"/>
  <c r="V51" i="22"/>
  <c r="AG51" i="22" s="1"/>
  <c r="K51" i="22"/>
  <c r="W50" i="22"/>
  <c r="V50" i="22"/>
  <c r="AG50" i="22" s="1"/>
  <c r="K50" i="22"/>
  <c r="V49" i="22"/>
  <c r="AG49" i="22" s="1"/>
  <c r="K49" i="22"/>
  <c r="W48" i="22"/>
  <c r="V48" i="22"/>
  <c r="AG48" i="22" s="1"/>
  <c r="K48" i="22"/>
  <c r="V47" i="22"/>
  <c r="AG47" i="22" s="1"/>
  <c r="K47" i="22"/>
  <c r="W46" i="22"/>
  <c r="V46" i="22"/>
  <c r="AG46" i="22" s="1"/>
  <c r="K46" i="22"/>
  <c r="V45" i="22"/>
  <c r="AG45" i="22" s="1"/>
  <c r="K45" i="22"/>
  <c r="W44" i="22"/>
  <c r="V44" i="22"/>
  <c r="AG44" i="22" s="1"/>
  <c r="K44" i="22"/>
  <c r="V43" i="22"/>
  <c r="AG43" i="22" s="1"/>
  <c r="K43" i="22"/>
  <c r="W42" i="22"/>
  <c r="V42" i="22"/>
  <c r="AG42" i="22" s="1"/>
  <c r="K42" i="22"/>
  <c r="V41" i="22"/>
  <c r="AG41" i="22" s="1"/>
  <c r="K41" i="22"/>
  <c r="W40" i="22"/>
  <c r="V40" i="22"/>
  <c r="AG40" i="22" s="1"/>
  <c r="K40" i="22"/>
  <c r="V39" i="22"/>
  <c r="AG39" i="22" s="1"/>
  <c r="K39" i="22"/>
  <c r="W38" i="22"/>
  <c r="V38" i="22"/>
  <c r="AG38" i="22" s="1"/>
  <c r="K38" i="22"/>
  <c r="V37" i="22"/>
  <c r="AG37" i="22" s="1"/>
  <c r="K37" i="22"/>
  <c r="W36" i="22"/>
  <c r="V36" i="22"/>
  <c r="AG36" i="22" s="1"/>
  <c r="K36" i="22"/>
  <c r="V35" i="22"/>
  <c r="AG35" i="22" s="1"/>
  <c r="K35" i="22"/>
  <c r="W34" i="22"/>
  <c r="V34" i="22"/>
  <c r="AG34" i="22" s="1"/>
  <c r="K34" i="22"/>
  <c r="W33" i="22"/>
  <c r="V33" i="22"/>
  <c r="AG33" i="22" s="1"/>
  <c r="K33" i="22"/>
  <c r="W32" i="22"/>
  <c r="V32" i="22"/>
  <c r="AG32" i="22" s="1"/>
  <c r="K32" i="22"/>
  <c r="W31" i="22"/>
  <c r="V31" i="22"/>
  <c r="AG31" i="22" s="1"/>
  <c r="K31" i="22"/>
  <c r="W30" i="22"/>
  <c r="V30" i="22"/>
  <c r="AG30" i="22" s="1"/>
  <c r="K30" i="22"/>
  <c r="V29" i="22"/>
  <c r="AG29" i="22" s="1"/>
  <c r="K29" i="22"/>
  <c r="V28" i="22"/>
  <c r="AG28" i="22" s="1"/>
  <c r="K28" i="22"/>
  <c r="V27" i="22"/>
  <c r="AG27" i="22" s="1"/>
  <c r="K27" i="22"/>
  <c r="W26" i="22"/>
  <c r="V26" i="22"/>
  <c r="AG26" i="22" s="1"/>
  <c r="K26" i="22"/>
  <c r="W25" i="22"/>
  <c r="V25" i="22"/>
  <c r="AG25" i="22" s="1"/>
  <c r="K25" i="22"/>
  <c r="W24" i="22"/>
  <c r="V24" i="22"/>
  <c r="AG24" i="22" s="1"/>
  <c r="K24" i="22"/>
  <c r="W23" i="22"/>
  <c r="V23" i="22"/>
  <c r="AG23" i="22" s="1"/>
  <c r="K23" i="22"/>
  <c r="V22" i="22"/>
  <c r="AG22" i="22" s="1"/>
  <c r="K22" i="22"/>
  <c r="V21" i="22"/>
  <c r="AG21" i="22" s="1"/>
  <c r="K21" i="22"/>
  <c r="V20" i="22"/>
  <c r="AG20" i="22" s="1"/>
  <c r="K20" i="22"/>
  <c r="V19" i="22"/>
  <c r="AG19" i="22" s="1"/>
  <c r="K19" i="22"/>
  <c r="W18" i="22"/>
  <c r="V18" i="22"/>
  <c r="AG18" i="22" s="1"/>
  <c r="K18" i="22"/>
  <c r="W17" i="22"/>
  <c r="V17" i="22"/>
  <c r="AG17" i="22" s="1"/>
  <c r="K17" i="22"/>
  <c r="AG16" i="22"/>
  <c r="V15" i="22"/>
  <c r="AG15" i="22" s="1"/>
  <c r="K15" i="22"/>
  <c r="W14" i="22"/>
  <c r="V14" i="22"/>
  <c r="AG14" i="22" s="1"/>
  <c r="V13" i="22"/>
  <c r="AG13" i="22" s="1"/>
  <c r="K13" i="22"/>
  <c r="W12" i="22"/>
  <c r="V12" i="22"/>
  <c r="AG12" i="22" s="1"/>
  <c r="K12" i="22"/>
  <c r="V11" i="22"/>
  <c r="AG11" i="22" s="1"/>
  <c r="K11" i="22"/>
  <c r="V10" i="22"/>
  <c r="AG10" i="22" s="1"/>
  <c r="K10" i="22"/>
  <c r="V9" i="22"/>
  <c r="AG9" i="22" s="1"/>
  <c r="K9" i="22"/>
  <c r="V8" i="22"/>
  <c r="AG8" i="22" s="1"/>
  <c r="K8" i="22"/>
  <c r="V7" i="22"/>
  <c r="AG7" i="22" s="1"/>
  <c r="K7" i="22"/>
  <c r="V6" i="22"/>
  <c r="AG6" i="22" s="1"/>
  <c r="K6" i="22"/>
  <c r="V5" i="22"/>
  <c r="AG5" i="22" s="1"/>
  <c r="K5" i="22"/>
  <c r="V4" i="22"/>
  <c r="AG4" i="22" s="1"/>
  <c r="K4" i="22"/>
  <c r="V3" i="22"/>
  <c r="AG3" i="22" s="1"/>
  <c r="K3" i="22"/>
  <c r="AH2" i="22"/>
  <c r="V2" i="22"/>
  <c r="AG2" i="22" s="1"/>
  <c r="K2" i="22"/>
  <c r="AL267" i="21"/>
  <c r="AN267" i="21" s="1"/>
  <c r="AI267" i="21"/>
  <c r="AH267" i="21"/>
  <c r="AK267" i="21" s="1"/>
  <c r="AL266" i="21"/>
  <c r="AI266" i="21"/>
  <c r="AH266" i="21"/>
  <c r="AK266" i="21" s="1"/>
  <c r="AL265" i="21"/>
  <c r="AM265" i="21" s="1"/>
  <c r="AP265" i="21" s="1"/>
  <c r="AI265" i="21"/>
  <c r="AH265" i="21"/>
  <c r="AK265" i="21" s="1"/>
  <c r="AL264" i="21"/>
  <c r="AN264" i="21" s="1"/>
  <c r="AI264" i="21"/>
  <c r="AH264" i="21"/>
  <c r="AK264" i="21" s="1"/>
  <c r="AL263" i="21"/>
  <c r="AN263" i="21" s="1"/>
  <c r="AI263" i="21"/>
  <c r="AH263" i="21"/>
  <c r="AK263" i="21" s="1"/>
  <c r="AL262" i="21"/>
  <c r="AN262" i="21" s="1"/>
  <c r="AI262" i="21"/>
  <c r="AH262" i="21"/>
  <c r="AK262" i="21" s="1"/>
  <c r="AL261" i="21"/>
  <c r="AN261" i="21" s="1"/>
  <c r="AI261" i="21"/>
  <c r="AH261" i="21"/>
  <c r="AK261" i="21" s="1"/>
  <c r="AL260" i="21"/>
  <c r="AN260" i="21" s="1"/>
  <c r="AI260" i="21"/>
  <c r="AH260" i="21"/>
  <c r="AK260" i="21" s="1"/>
  <c r="AL259" i="21"/>
  <c r="AN259" i="21" s="1"/>
  <c r="AI259" i="21"/>
  <c r="AH259" i="21"/>
  <c r="AK259" i="21" s="1"/>
  <c r="AL258" i="21"/>
  <c r="AN258" i="21" s="1"/>
  <c r="AI258" i="21"/>
  <c r="AH258" i="21"/>
  <c r="AK258" i="21" s="1"/>
  <c r="AL257" i="21"/>
  <c r="AN257" i="21" s="1"/>
  <c r="AI257" i="21"/>
  <c r="AH257" i="21"/>
  <c r="AK257" i="21" s="1"/>
  <c r="AL256" i="21"/>
  <c r="AN256" i="21" s="1"/>
  <c r="AI256" i="21"/>
  <c r="AH256" i="21"/>
  <c r="AK256" i="21" s="1"/>
  <c r="AL255" i="21"/>
  <c r="AN255" i="21" s="1"/>
  <c r="AI255" i="21"/>
  <c r="AH255" i="21"/>
  <c r="AK255" i="21" s="1"/>
  <c r="AL254" i="21"/>
  <c r="AN254" i="21" s="1"/>
  <c r="AI254" i="21"/>
  <c r="AH254" i="21"/>
  <c r="AK254" i="21" s="1"/>
  <c r="AL253" i="21"/>
  <c r="AN253" i="21" s="1"/>
  <c r="AI253" i="21"/>
  <c r="AH253" i="21"/>
  <c r="AK253" i="21" s="1"/>
  <c r="AL252" i="21"/>
  <c r="AN252" i="21" s="1"/>
  <c r="AH252" i="21"/>
  <c r="AK252" i="21" s="1"/>
  <c r="AL251" i="21"/>
  <c r="AN251" i="21" s="1"/>
  <c r="AH251" i="21"/>
  <c r="AK251" i="21" s="1"/>
  <c r="AL250" i="21"/>
  <c r="AN250" i="21" s="1"/>
  <c r="AI250" i="21"/>
  <c r="AH250" i="21"/>
  <c r="AK250" i="21" s="1"/>
  <c r="AL249" i="21"/>
  <c r="AN249" i="21" s="1"/>
  <c r="AI249" i="21"/>
  <c r="AH249" i="21"/>
  <c r="AK249" i="21" s="1"/>
  <c r="AL248" i="21"/>
  <c r="AI248" i="21"/>
  <c r="AH248" i="21"/>
  <c r="AK248" i="21" s="1"/>
  <c r="AL247" i="21"/>
  <c r="AN247" i="21" s="1"/>
  <c r="AI247" i="21"/>
  <c r="AH247" i="21"/>
  <c r="AK247" i="21" s="1"/>
  <c r="AL246" i="21"/>
  <c r="AN246" i="21" s="1"/>
  <c r="AI246" i="21"/>
  <c r="AH246" i="21"/>
  <c r="AK246" i="21" s="1"/>
  <c r="AL245" i="21"/>
  <c r="AN245" i="21" s="1"/>
  <c r="AI245" i="21"/>
  <c r="AH245" i="21"/>
  <c r="AK245" i="21" s="1"/>
  <c r="AL244" i="21"/>
  <c r="AN244" i="21" s="1"/>
  <c r="AI244" i="21"/>
  <c r="AH244" i="21"/>
  <c r="AK244" i="21" s="1"/>
  <c r="AL243" i="21"/>
  <c r="AN243" i="21" s="1"/>
  <c r="AI243" i="21"/>
  <c r="AH243" i="21"/>
  <c r="AK243" i="21" s="1"/>
  <c r="AL242" i="21"/>
  <c r="AH242" i="21"/>
  <c r="AK242" i="21" s="1"/>
  <c r="AL241" i="21"/>
  <c r="AN241" i="21" s="1"/>
  <c r="AH241" i="21"/>
  <c r="AK241" i="21" s="1"/>
  <c r="AL240" i="21"/>
  <c r="AH240" i="21"/>
  <c r="AK240" i="21" s="1"/>
  <c r="AL239" i="21"/>
  <c r="AN239" i="21" s="1"/>
  <c r="AI239" i="21"/>
  <c r="AH239" i="21"/>
  <c r="AK239" i="21" s="1"/>
  <c r="AL238" i="21"/>
  <c r="AN238" i="21" s="1"/>
  <c r="AI238" i="21"/>
  <c r="AH238" i="21"/>
  <c r="AK238" i="21" s="1"/>
  <c r="AL237" i="21"/>
  <c r="AN237" i="21" s="1"/>
  <c r="AI237" i="21"/>
  <c r="AH237" i="21"/>
  <c r="AK237" i="21" s="1"/>
  <c r="AL236" i="21"/>
  <c r="AN236" i="21" s="1"/>
  <c r="AI236" i="21"/>
  <c r="AH236" i="21"/>
  <c r="AK236" i="21" s="1"/>
  <c r="AL235" i="21"/>
  <c r="AN235" i="21" s="1"/>
  <c r="AI235" i="21"/>
  <c r="AH235" i="21"/>
  <c r="AK235" i="21" s="1"/>
  <c r="AL234" i="21"/>
  <c r="AI234" i="21"/>
  <c r="AH234" i="21"/>
  <c r="AK234" i="21" s="1"/>
  <c r="AL233" i="21"/>
  <c r="AN233" i="21" s="1"/>
  <c r="AI233" i="21"/>
  <c r="AH233" i="21"/>
  <c r="AK233" i="21" s="1"/>
  <c r="AL232" i="21"/>
  <c r="AI232" i="21"/>
  <c r="AH232" i="21"/>
  <c r="AK232" i="21" s="1"/>
  <c r="AL231" i="21"/>
  <c r="AN231" i="21" s="1"/>
  <c r="AI231" i="21"/>
  <c r="AH231" i="21"/>
  <c r="AK231" i="21" s="1"/>
  <c r="AL230" i="21"/>
  <c r="AN230" i="21" s="1"/>
  <c r="AI230" i="21"/>
  <c r="AH230" i="21"/>
  <c r="AK230" i="21" s="1"/>
  <c r="AL229" i="21"/>
  <c r="AN229" i="21" s="1"/>
  <c r="AI229" i="21"/>
  <c r="AH229" i="21"/>
  <c r="AK229" i="21" s="1"/>
  <c r="AL228" i="21"/>
  <c r="AN228" i="21" s="1"/>
  <c r="AI228" i="21"/>
  <c r="AH228" i="21"/>
  <c r="AK228" i="21" s="1"/>
  <c r="AL227" i="21"/>
  <c r="AN227" i="21" s="1"/>
  <c r="AI227" i="21"/>
  <c r="AH227" i="21"/>
  <c r="AK227" i="21" s="1"/>
  <c r="AL226" i="21"/>
  <c r="AI226" i="21"/>
  <c r="AH226" i="21"/>
  <c r="AK226" i="21" s="1"/>
  <c r="AL225" i="21"/>
  <c r="AN225" i="21" s="1"/>
  <c r="AI225" i="21"/>
  <c r="AH225" i="21"/>
  <c r="AK225" i="21" s="1"/>
  <c r="AL224" i="21"/>
  <c r="AN224" i="21" s="1"/>
  <c r="AI224" i="21"/>
  <c r="AH224" i="21"/>
  <c r="AK224" i="21" s="1"/>
  <c r="AL223" i="21"/>
  <c r="AN223" i="21" s="1"/>
  <c r="AI223" i="21"/>
  <c r="AH223" i="21"/>
  <c r="AK223" i="21" s="1"/>
  <c r="AL222" i="21"/>
  <c r="AN222" i="21" s="1"/>
  <c r="AI222" i="21"/>
  <c r="AH222" i="21"/>
  <c r="AK222" i="21" s="1"/>
  <c r="AL221" i="21"/>
  <c r="AN221" i="21" s="1"/>
  <c r="AI221" i="21"/>
  <c r="AH221" i="21"/>
  <c r="AK221" i="21" s="1"/>
  <c r="AL220" i="21"/>
  <c r="AN220" i="21" s="1"/>
  <c r="AI220" i="21"/>
  <c r="AH220" i="21"/>
  <c r="AK220" i="21" s="1"/>
  <c r="AL219" i="21"/>
  <c r="AN219" i="21" s="1"/>
  <c r="AI219" i="21"/>
  <c r="AH219" i="21"/>
  <c r="AK219" i="21" s="1"/>
  <c r="AL218" i="21"/>
  <c r="AN218" i="21" s="1"/>
  <c r="AI218" i="21"/>
  <c r="AH218" i="21"/>
  <c r="AK218" i="21" s="1"/>
  <c r="AL217" i="21"/>
  <c r="AN217" i="21" s="1"/>
  <c r="AI217" i="21"/>
  <c r="AH217" i="21"/>
  <c r="AK217" i="21" s="1"/>
  <c r="AL216" i="21"/>
  <c r="AN216" i="21" s="1"/>
  <c r="AI216" i="21"/>
  <c r="AH216" i="21"/>
  <c r="AK216" i="21" s="1"/>
  <c r="AL215" i="21"/>
  <c r="AN215" i="21" s="1"/>
  <c r="AI215" i="21"/>
  <c r="AH215" i="21"/>
  <c r="AK215" i="21" s="1"/>
  <c r="AL214" i="21"/>
  <c r="AN214" i="21" s="1"/>
  <c r="AI214" i="21"/>
  <c r="AH214" i="21"/>
  <c r="AK214" i="21" s="1"/>
  <c r="AL213" i="21"/>
  <c r="AN213" i="21" s="1"/>
  <c r="AI213" i="21"/>
  <c r="AH213" i="21"/>
  <c r="AK213" i="21" s="1"/>
  <c r="AL212" i="21"/>
  <c r="AN212" i="21" s="1"/>
  <c r="AI212" i="21"/>
  <c r="AH212" i="21"/>
  <c r="AK212" i="21" s="1"/>
  <c r="AL211" i="21"/>
  <c r="AN211" i="21" s="1"/>
  <c r="AI211" i="21"/>
  <c r="AH211" i="21"/>
  <c r="AK211" i="21" s="1"/>
  <c r="AL210" i="21"/>
  <c r="AN210" i="21" s="1"/>
  <c r="AI210" i="21"/>
  <c r="AH210" i="21"/>
  <c r="AK210" i="21" s="1"/>
  <c r="AL209" i="21"/>
  <c r="AN209" i="21" s="1"/>
  <c r="AI209" i="21"/>
  <c r="AH209" i="21"/>
  <c r="AK209" i="21" s="1"/>
  <c r="AL208" i="21"/>
  <c r="AN208" i="21" s="1"/>
  <c r="AI208" i="21"/>
  <c r="AH208" i="21"/>
  <c r="AK208" i="21" s="1"/>
  <c r="AL207" i="21"/>
  <c r="AN207" i="21" s="1"/>
  <c r="AI207" i="21"/>
  <c r="AH207" i="21"/>
  <c r="AK207" i="21" s="1"/>
  <c r="AB207" i="21"/>
  <c r="AL206" i="21"/>
  <c r="AN206" i="21" s="1"/>
  <c r="AI206" i="21"/>
  <c r="AH206" i="21"/>
  <c r="AK206" i="21" s="1"/>
  <c r="AP205" i="21"/>
  <c r="AN205" i="21"/>
  <c r="AI205" i="21"/>
  <c r="AH205" i="21"/>
  <c r="AK205" i="21" s="1"/>
  <c r="AL204" i="21"/>
  <c r="AN204" i="21" s="1"/>
  <c r="AI204" i="21"/>
  <c r="AH204" i="21"/>
  <c r="AK204" i="21" s="1"/>
  <c r="AL203" i="21"/>
  <c r="AN203" i="21" s="1"/>
  <c r="AI203" i="21"/>
  <c r="AH203" i="21"/>
  <c r="AK203" i="21" s="1"/>
  <c r="W200" i="21"/>
  <c r="V200" i="21"/>
  <c r="AG200" i="21" s="1"/>
  <c r="K200" i="21"/>
  <c r="V199" i="21"/>
  <c r="W199" i="21" s="1"/>
  <c r="V198" i="21"/>
  <c r="W198" i="21" s="1"/>
  <c r="W197" i="21"/>
  <c r="V197" i="21"/>
  <c r="W196" i="21"/>
  <c r="V196" i="21"/>
  <c r="W195" i="21"/>
  <c r="V195" i="21"/>
  <c r="W194" i="21"/>
  <c r="V194" i="21"/>
  <c r="W193" i="21"/>
  <c r="V193" i="21"/>
  <c r="W192" i="21"/>
  <c r="V192" i="21"/>
  <c r="W191" i="21"/>
  <c r="V191" i="21"/>
  <c r="W190" i="21"/>
  <c r="V190" i="21"/>
  <c r="W189" i="21"/>
  <c r="V189" i="21"/>
  <c r="W188" i="21"/>
  <c r="V188" i="21"/>
  <c r="W187" i="21"/>
  <c r="V187" i="21"/>
  <c r="W186" i="21"/>
  <c r="V186" i="21"/>
  <c r="W185" i="21"/>
  <c r="V185" i="21"/>
  <c r="W184" i="21"/>
  <c r="V184" i="21"/>
  <c r="W183" i="21"/>
  <c r="V183" i="21"/>
  <c r="W182" i="21"/>
  <c r="V182" i="21"/>
  <c r="W181" i="21"/>
  <c r="V181" i="21"/>
  <c r="W180" i="21"/>
  <c r="V180" i="21"/>
  <c r="W179" i="21"/>
  <c r="V179" i="21"/>
  <c r="W178" i="21"/>
  <c r="V178" i="21"/>
  <c r="W177" i="21"/>
  <c r="V177" i="21"/>
  <c r="W176" i="21"/>
  <c r="V176" i="21"/>
  <c r="W175" i="21"/>
  <c r="V175" i="21"/>
  <c r="W174" i="21"/>
  <c r="V174" i="21"/>
  <c r="W173" i="21"/>
  <c r="V173" i="21"/>
  <c r="W172" i="21"/>
  <c r="V172" i="21"/>
  <c r="W171" i="21"/>
  <c r="V171" i="21"/>
  <c r="W170" i="21"/>
  <c r="V170" i="21"/>
  <c r="W169" i="21"/>
  <c r="V169" i="21"/>
  <c r="W168" i="21"/>
  <c r="V168" i="21"/>
  <c r="W167" i="21"/>
  <c r="V167" i="21"/>
  <c r="W166" i="21"/>
  <c r="V166" i="21"/>
  <c r="W165" i="21"/>
  <c r="V165" i="21"/>
  <c r="W164" i="21"/>
  <c r="V164" i="21"/>
  <c r="W163" i="21"/>
  <c r="V163" i="21"/>
  <c r="W162" i="21"/>
  <c r="V162" i="21"/>
  <c r="W161" i="21"/>
  <c r="V161" i="21"/>
  <c r="W160" i="21"/>
  <c r="V160" i="21"/>
  <c r="W159" i="21"/>
  <c r="V159" i="21"/>
  <c r="W158" i="21"/>
  <c r="V158" i="21"/>
  <c r="W157" i="21"/>
  <c r="V157" i="21"/>
  <c r="W156" i="21"/>
  <c r="V156" i="21"/>
  <c r="W155" i="21"/>
  <c r="V155" i="21"/>
  <c r="W154" i="21"/>
  <c r="V154" i="21"/>
  <c r="W153" i="21"/>
  <c r="V153" i="21"/>
  <c r="W152" i="21"/>
  <c r="V152" i="21"/>
  <c r="W151" i="21"/>
  <c r="V151" i="21"/>
  <c r="W150" i="21"/>
  <c r="V150" i="21"/>
  <c r="W149" i="21"/>
  <c r="V149" i="21"/>
  <c r="W148" i="21"/>
  <c r="V148" i="21"/>
  <c r="W147" i="21"/>
  <c r="V147" i="21"/>
  <c r="W146" i="21"/>
  <c r="V146" i="21"/>
  <c r="W145" i="21"/>
  <c r="V145" i="21"/>
  <c r="W144" i="21"/>
  <c r="V144" i="21"/>
  <c r="W143" i="21"/>
  <c r="V143" i="21"/>
  <c r="W142" i="21"/>
  <c r="V142" i="21"/>
  <c r="W141" i="21"/>
  <c r="V141" i="21"/>
  <c r="W140" i="21"/>
  <c r="V140" i="21"/>
  <c r="W139" i="21"/>
  <c r="V139" i="21"/>
  <c r="W138" i="21"/>
  <c r="V138" i="21"/>
  <c r="W137" i="21"/>
  <c r="V137" i="21"/>
  <c r="W136" i="21"/>
  <c r="V136" i="21"/>
  <c r="W135" i="21"/>
  <c r="V135" i="21"/>
  <c r="W134" i="21"/>
  <c r="V134" i="21"/>
  <c r="W133" i="21"/>
  <c r="V133" i="21"/>
  <c r="W132" i="21"/>
  <c r="V132" i="21"/>
  <c r="W131" i="21"/>
  <c r="V131" i="21"/>
  <c r="W130" i="21"/>
  <c r="V130" i="21"/>
  <c r="W129" i="21"/>
  <c r="V129" i="21"/>
  <c r="W128" i="21"/>
  <c r="V128" i="21"/>
  <c r="W127" i="21"/>
  <c r="V127" i="21"/>
  <c r="W126" i="21"/>
  <c r="V126" i="21"/>
  <c r="W125" i="21"/>
  <c r="V125" i="21"/>
  <c r="W124" i="21"/>
  <c r="V124" i="21"/>
  <c r="W123" i="21"/>
  <c r="V123" i="21"/>
  <c r="W122" i="21"/>
  <c r="V122" i="21"/>
  <c r="W121" i="21"/>
  <c r="V121" i="21"/>
  <c r="W120" i="21"/>
  <c r="V120" i="21"/>
  <c r="W119" i="21"/>
  <c r="V119" i="21"/>
  <c r="W118" i="21"/>
  <c r="V118" i="21"/>
  <c r="W117" i="21"/>
  <c r="V117" i="21"/>
  <c r="W116" i="21"/>
  <c r="V116" i="21"/>
  <c r="W115" i="21"/>
  <c r="V115" i="21"/>
  <c r="W114" i="21"/>
  <c r="V114" i="21"/>
  <c r="W113" i="21"/>
  <c r="V113" i="21"/>
  <c r="W112" i="21"/>
  <c r="V112" i="21"/>
  <c r="W111" i="21"/>
  <c r="V111" i="21"/>
  <c r="W110" i="21"/>
  <c r="V110" i="21"/>
  <c r="W109" i="21"/>
  <c r="V109" i="21"/>
  <c r="W108" i="21"/>
  <c r="V108" i="21"/>
  <c r="W107" i="21"/>
  <c r="V107" i="21"/>
  <c r="W106" i="21"/>
  <c r="V106" i="21"/>
  <c r="W105" i="21"/>
  <c r="V105" i="21"/>
  <c r="W104" i="21"/>
  <c r="V104" i="21"/>
  <c r="W103" i="21"/>
  <c r="V103" i="21"/>
  <c r="W102" i="21"/>
  <c r="V102" i="21"/>
  <c r="W101" i="21"/>
  <c r="V101" i="21"/>
  <c r="W100" i="21"/>
  <c r="V100" i="21"/>
  <c r="W99" i="21"/>
  <c r="V99" i="21"/>
  <c r="W98" i="21"/>
  <c r="V98" i="21"/>
  <c r="W97" i="21"/>
  <c r="V97" i="21"/>
  <c r="W96" i="21"/>
  <c r="V96" i="21"/>
  <c r="W95" i="21"/>
  <c r="V95" i="21"/>
  <c r="W94" i="21"/>
  <c r="V94" i="21"/>
  <c r="W93" i="21"/>
  <c r="V93" i="21"/>
  <c r="W92" i="21"/>
  <c r="V92" i="21"/>
  <c r="W91" i="21"/>
  <c r="V91" i="21"/>
  <c r="W90" i="21"/>
  <c r="V90" i="21"/>
  <c r="W89" i="21"/>
  <c r="V89" i="21"/>
  <c r="W88" i="21"/>
  <c r="V88" i="21"/>
  <c r="AG87" i="21"/>
  <c r="V87" i="21"/>
  <c r="W87" i="21" s="1"/>
  <c r="K87" i="21"/>
  <c r="V86" i="21"/>
  <c r="W86" i="21" s="1"/>
  <c r="K86" i="21"/>
  <c r="AG85" i="21"/>
  <c r="V85" i="21"/>
  <c r="W85" i="21" s="1"/>
  <c r="K85" i="21"/>
  <c r="V84" i="21"/>
  <c r="K84" i="21"/>
  <c r="AG83" i="21"/>
  <c r="V83" i="21"/>
  <c r="W83" i="21" s="1"/>
  <c r="K83" i="21"/>
  <c r="V82" i="21"/>
  <c r="W82" i="21" s="1"/>
  <c r="K82" i="21"/>
  <c r="AG81" i="21"/>
  <c r="V81" i="21"/>
  <c r="W81" i="21" s="1"/>
  <c r="K81" i="21"/>
  <c r="V80" i="21"/>
  <c r="K80" i="21"/>
  <c r="AG79" i="21"/>
  <c r="V79" i="21"/>
  <c r="W79" i="21" s="1"/>
  <c r="K79" i="21"/>
  <c r="V78" i="21"/>
  <c r="W78" i="21" s="1"/>
  <c r="K78" i="21"/>
  <c r="AG77" i="21"/>
  <c r="V77" i="21"/>
  <c r="W77" i="21" s="1"/>
  <c r="K77" i="21"/>
  <c r="V76" i="21"/>
  <c r="K76" i="21"/>
  <c r="AG75" i="21"/>
  <c r="V75" i="21"/>
  <c r="W75" i="21" s="1"/>
  <c r="K75" i="21"/>
  <c r="V74" i="21"/>
  <c r="K74" i="21"/>
  <c r="AG73" i="21"/>
  <c r="V73" i="21"/>
  <c r="W73" i="21" s="1"/>
  <c r="K73" i="21"/>
  <c r="V72" i="21"/>
  <c r="K72" i="21"/>
  <c r="AG71" i="21"/>
  <c r="V71" i="21"/>
  <c r="W71" i="21" s="1"/>
  <c r="K71" i="21"/>
  <c r="V70" i="21"/>
  <c r="W70" i="21" s="1"/>
  <c r="K70" i="21"/>
  <c r="AG69" i="21"/>
  <c r="V69" i="21"/>
  <c r="W69" i="21" s="1"/>
  <c r="K69" i="21"/>
  <c r="V68" i="21"/>
  <c r="AG68" i="21" s="1"/>
  <c r="K68" i="21"/>
  <c r="AG67" i="21"/>
  <c r="V67" i="21"/>
  <c r="W67" i="21" s="1"/>
  <c r="K67" i="21"/>
  <c r="V66" i="21"/>
  <c r="W66" i="21" s="1"/>
  <c r="K66" i="21"/>
  <c r="V65" i="21"/>
  <c r="W65" i="21" s="1"/>
  <c r="K65" i="21"/>
  <c r="W64" i="21"/>
  <c r="V64" i="21"/>
  <c r="AG64" i="21" s="1"/>
  <c r="K64" i="21"/>
  <c r="AG63" i="21"/>
  <c r="V63" i="21"/>
  <c r="W63" i="21" s="1"/>
  <c r="K63" i="21"/>
  <c r="V62" i="21"/>
  <c r="W62" i="21" s="1"/>
  <c r="K62" i="21"/>
  <c r="V61" i="21"/>
  <c r="W61" i="21" s="1"/>
  <c r="K61" i="21"/>
  <c r="V60" i="21"/>
  <c r="AG60" i="21" s="1"/>
  <c r="K60" i="21"/>
  <c r="AG59" i="21"/>
  <c r="V59" i="21"/>
  <c r="W59" i="21" s="1"/>
  <c r="K59" i="21"/>
  <c r="AG58" i="21"/>
  <c r="V58" i="21"/>
  <c r="W58" i="21" s="1"/>
  <c r="K58" i="21"/>
  <c r="AG57" i="21"/>
  <c r="V57" i="21"/>
  <c r="W57" i="21" s="1"/>
  <c r="K57" i="21"/>
  <c r="W56" i="21"/>
  <c r="V56" i="21"/>
  <c r="AG56" i="21" s="1"/>
  <c r="K56" i="21"/>
  <c r="AG55" i="21"/>
  <c r="V55" i="21"/>
  <c r="W55" i="21" s="1"/>
  <c r="K55" i="21"/>
  <c r="AG54" i="21"/>
  <c r="V54" i="21"/>
  <c r="W54" i="21" s="1"/>
  <c r="K54" i="21"/>
  <c r="AG53" i="21"/>
  <c r="V53" i="21"/>
  <c r="W53" i="21" s="1"/>
  <c r="K53" i="21"/>
  <c r="V52" i="21"/>
  <c r="AG52" i="21" s="1"/>
  <c r="K52" i="21"/>
  <c r="AG51" i="21"/>
  <c r="V51" i="21"/>
  <c r="W51" i="21" s="1"/>
  <c r="K51" i="21"/>
  <c r="V50" i="21"/>
  <c r="W50" i="21" s="1"/>
  <c r="K50" i="21"/>
  <c r="V49" i="21"/>
  <c r="W49" i="21" s="1"/>
  <c r="K49" i="21"/>
  <c r="W48" i="21"/>
  <c r="V48" i="21"/>
  <c r="AG48" i="21" s="1"/>
  <c r="K48" i="21"/>
  <c r="AG47" i="21"/>
  <c r="V47" i="21"/>
  <c r="W47" i="21" s="1"/>
  <c r="K47" i="21"/>
  <c r="V46" i="21"/>
  <c r="W46" i="21" s="1"/>
  <c r="K46" i="21"/>
  <c r="V45" i="21"/>
  <c r="W45" i="21" s="1"/>
  <c r="K45" i="21"/>
  <c r="V44" i="21"/>
  <c r="AG44" i="21" s="1"/>
  <c r="K44" i="21"/>
  <c r="AG43" i="21"/>
  <c r="V43" i="21"/>
  <c r="W43" i="21" s="1"/>
  <c r="K43" i="21"/>
  <c r="AG42" i="21"/>
  <c r="V42" i="21"/>
  <c r="W42" i="21" s="1"/>
  <c r="K42" i="21"/>
  <c r="AG41" i="21"/>
  <c r="V41" i="21"/>
  <c r="W41" i="21" s="1"/>
  <c r="K41" i="21"/>
  <c r="W40" i="21"/>
  <c r="V40" i="21"/>
  <c r="AG40" i="21" s="1"/>
  <c r="K40" i="21"/>
  <c r="AG39" i="21"/>
  <c r="V39" i="21"/>
  <c r="W39" i="21" s="1"/>
  <c r="K39" i="21"/>
  <c r="AG38" i="21"/>
  <c r="V38" i="21"/>
  <c r="W38" i="21" s="1"/>
  <c r="K38" i="21"/>
  <c r="AG37" i="21"/>
  <c r="V37" i="21"/>
  <c r="W37" i="21" s="1"/>
  <c r="K37" i="21"/>
  <c r="V36" i="21"/>
  <c r="AG36" i="21" s="1"/>
  <c r="K36" i="21"/>
  <c r="AG35" i="21"/>
  <c r="V35" i="21"/>
  <c r="W35" i="21" s="1"/>
  <c r="K35" i="21"/>
  <c r="V34" i="21"/>
  <c r="W34" i="21" s="1"/>
  <c r="K34" i="21"/>
  <c r="V33" i="21"/>
  <c r="W33" i="21" s="1"/>
  <c r="K33" i="21"/>
  <c r="W32" i="21"/>
  <c r="V32" i="21"/>
  <c r="AG32" i="21" s="1"/>
  <c r="K32" i="21"/>
  <c r="AG31" i="21"/>
  <c r="V31" i="21"/>
  <c r="W31" i="21" s="1"/>
  <c r="K31" i="21"/>
  <c r="V30" i="21"/>
  <c r="W30" i="21" s="1"/>
  <c r="K30" i="21"/>
  <c r="V29" i="21"/>
  <c r="W29" i="21" s="1"/>
  <c r="K29" i="21"/>
  <c r="V28" i="21"/>
  <c r="AG28" i="21" s="1"/>
  <c r="K28" i="21"/>
  <c r="V27" i="21"/>
  <c r="W27" i="21" s="1"/>
  <c r="V26" i="21"/>
  <c r="W26" i="21" s="1"/>
  <c r="K26" i="21"/>
  <c r="V25" i="21"/>
  <c r="W25" i="21" s="1"/>
  <c r="K25" i="21"/>
  <c r="V24" i="21"/>
  <c r="K24" i="21"/>
  <c r="V23" i="21"/>
  <c r="W23" i="21" s="1"/>
  <c r="K23" i="21"/>
  <c r="V22" i="21"/>
  <c r="W22" i="21" s="1"/>
  <c r="K22" i="21"/>
  <c r="V21" i="21"/>
  <c r="W21" i="21" s="1"/>
  <c r="K21" i="21"/>
  <c r="V20" i="21"/>
  <c r="AG20" i="21" s="1"/>
  <c r="K20" i="21"/>
  <c r="V19" i="21"/>
  <c r="W19" i="21" s="1"/>
  <c r="K19" i="21"/>
  <c r="V18" i="21"/>
  <c r="W18" i="21" s="1"/>
  <c r="K18" i="21"/>
  <c r="V17" i="21"/>
  <c r="W17" i="21" s="1"/>
  <c r="K17" i="21"/>
  <c r="AG16" i="21"/>
  <c r="V16" i="21"/>
  <c r="W16" i="21" s="1"/>
  <c r="K16" i="21"/>
  <c r="AG15" i="21"/>
  <c r="V15" i="21"/>
  <c r="W15" i="21" s="1"/>
  <c r="K15" i="21"/>
  <c r="V14" i="21"/>
  <c r="W14" i="21" s="1"/>
  <c r="K14" i="21"/>
  <c r="V13" i="21"/>
  <c r="W13" i="21" s="1"/>
  <c r="K13" i="21"/>
  <c r="W12" i="21"/>
  <c r="V12" i="21"/>
  <c r="AG12" i="21" s="1"/>
  <c r="K12" i="21"/>
  <c r="AG11" i="21"/>
  <c r="V11" i="21"/>
  <c r="W11" i="21" s="1"/>
  <c r="K11" i="21"/>
  <c r="V10" i="21"/>
  <c r="W10" i="21" s="1"/>
  <c r="K10" i="21"/>
  <c r="V9" i="21"/>
  <c r="W9" i="21" s="1"/>
  <c r="K9" i="21"/>
  <c r="V8" i="21"/>
  <c r="AG8" i="21" s="1"/>
  <c r="K8" i="21"/>
  <c r="V7" i="21"/>
  <c r="W7" i="21" s="1"/>
  <c r="K7" i="21"/>
  <c r="V6" i="21"/>
  <c r="W6" i="21" s="1"/>
  <c r="K6" i="21"/>
  <c r="V5" i="21"/>
  <c r="W5" i="21" s="1"/>
  <c r="K5" i="21"/>
  <c r="V4" i="21"/>
  <c r="AG4" i="21" s="1"/>
  <c r="K4" i="21"/>
  <c r="V3" i="21"/>
  <c r="W3" i="21" s="1"/>
  <c r="K3" i="21"/>
  <c r="AH2" i="21"/>
  <c r="V2" i="21"/>
  <c r="W2" i="21" s="1"/>
  <c r="K2" i="21"/>
  <c r="AL267" i="20"/>
  <c r="AN267" i="20" s="1"/>
  <c r="AI267" i="20"/>
  <c r="AH267" i="20"/>
  <c r="AK267" i="20" s="1"/>
  <c r="AL266" i="20"/>
  <c r="AI266" i="20"/>
  <c r="AH266" i="20"/>
  <c r="AK266" i="20" s="1"/>
  <c r="AL265" i="20"/>
  <c r="AM265" i="20" s="1"/>
  <c r="AP265" i="20" s="1"/>
  <c r="AI265" i="20"/>
  <c r="AH265" i="20"/>
  <c r="AK265" i="20" s="1"/>
  <c r="AL264" i="20"/>
  <c r="AN264" i="20" s="1"/>
  <c r="AI264" i="20"/>
  <c r="AH264" i="20"/>
  <c r="AK264" i="20" s="1"/>
  <c r="AL263" i="20"/>
  <c r="AN263" i="20" s="1"/>
  <c r="AI263" i="20"/>
  <c r="AH263" i="20"/>
  <c r="AK263" i="20" s="1"/>
  <c r="AL262" i="20"/>
  <c r="AN262" i="20" s="1"/>
  <c r="AI262" i="20"/>
  <c r="AH262" i="20"/>
  <c r="AK262" i="20" s="1"/>
  <c r="AL261" i="20"/>
  <c r="AN261" i="20" s="1"/>
  <c r="AI261" i="20"/>
  <c r="AH261" i="20"/>
  <c r="AK261" i="20" s="1"/>
  <c r="AL260" i="20"/>
  <c r="AN260" i="20" s="1"/>
  <c r="AI260" i="20"/>
  <c r="AH260" i="20"/>
  <c r="AK260" i="20" s="1"/>
  <c r="AL259" i="20"/>
  <c r="AN259" i="20" s="1"/>
  <c r="AI259" i="20"/>
  <c r="AH259" i="20"/>
  <c r="AK259" i="20" s="1"/>
  <c r="AL258" i="20"/>
  <c r="AN258" i="20" s="1"/>
  <c r="AI258" i="20"/>
  <c r="AH258" i="20"/>
  <c r="AK258" i="20" s="1"/>
  <c r="AL257" i="20"/>
  <c r="AN257" i="20" s="1"/>
  <c r="AI257" i="20"/>
  <c r="AH257" i="20"/>
  <c r="AK257" i="20" s="1"/>
  <c r="AL256" i="20"/>
  <c r="AI256" i="20"/>
  <c r="AH256" i="20"/>
  <c r="AK256" i="20" s="1"/>
  <c r="AL255" i="20"/>
  <c r="AN255" i="20" s="1"/>
  <c r="AI255" i="20"/>
  <c r="AH255" i="20"/>
  <c r="AK255" i="20" s="1"/>
  <c r="AL254" i="20"/>
  <c r="AN254" i="20" s="1"/>
  <c r="AI254" i="20"/>
  <c r="AH254" i="20"/>
  <c r="AK254" i="20" s="1"/>
  <c r="AL253" i="20"/>
  <c r="AN253" i="20" s="1"/>
  <c r="AI253" i="20"/>
  <c r="AH253" i="20"/>
  <c r="AK253" i="20" s="1"/>
  <c r="AL252" i="20"/>
  <c r="AH252" i="20"/>
  <c r="AK252" i="20" s="1"/>
  <c r="AL251" i="20"/>
  <c r="AN251" i="20" s="1"/>
  <c r="AH251" i="20"/>
  <c r="AK251" i="20" s="1"/>
  <c r="AL250" i="20"/>
  <c r="AN250" i="20" s="1"/>
  <c r="AI250" i="20"/>
  <c r="AH250" i="20"/>
  <c r="AK250" i="20" s="1"/>
  <c r="AL249" i="20"/>
  <c r="AN249" i="20" s="1"/>
  <c r="AI249" i="20"/>
  <c r="AH249" i="20"/>
  <c r="AK249" i="20" s="1"/>
  <c r="AL248" i="20"/>
  <c r="AI248" i="20"/>
  <c r="AH248" i="20"/>
  <c r="AK248" i="20" s="1"/>
  <c r="AL247" i="20"/>
  <c r="AN247" i="20" s="1"/>
  <c r="AI247" i="20"/>
  <c r="AH247" i="20"/>
  <c r="AK247" i="20" s="1"/>
  <c r="AL246" i="20"/>
  <c r="AN246" i="20" s="1"/>
  <c r="AI246" i="20"/>
  <c r="AH246" i="20"/>
  <c r="AK246" i="20" s="1"/>
  <c r="AL245" i="20"/>
  <c r="AN245" i="20" s="1"/>
  <c r="AI245" i="20"/>
  <c r="AH245" i="20"/>
  <c r="AK245" i="20" s="1"/>
  <c r="AL244" i="20"/>
  <c r="AI244" i="20"/>
  <c r="AH244" i="20"/>
  <c r="AK244" i="20" s="1"/>
  <c r="AL243" i="20"/>
  <c r="AN243" i="20" s="1"/>
  <c r="AI243" i="20"/>
  <c r="AH243" i="20"/>
  <c r="AK243" i="20" s="1"/>
  <c r="AL242" i="20"/>
  <c r="AN242" i="20" s="1"/>
  <c r="AH242" i="20"/>
  <c r="AK242" i="20" s="1"/>
  <c r="AL241" i="20"/>
  <c r="AN241" i="20" s="1"/>
  <c r="AI241" i="20"/>
  <c r="AH241" i="20"/>
  <c r="AK241" i="20" s="1"/>
  <c r="AL240" i="20"/>
  <c r="AH240" i="20"/>
  <c r="AK240" i="20" s="1"/>
  <c r="AL239" i="20"/>
  <c r="AN239" i="20" s="1"/>
  <c r="AI239" i="20"/>
  <c r="AH239" i="20"/>
  <c r="AK239" i="20" s="1"/>
  <c r="AL238" i="20"/>
  <c r="AN238" i="20" s="1"/>
  <c r="AI238" i="20"/>
  <c r="AH238" i="20"/>
  <c r="AK238" i="20" s="1"/>
  <c r="AL237" i="20"/>
  <c r="AN237" i="20" s="1"/>
  <c r="AI237" i="20"/>
  <c r="AH237" i="20"/>
  <c r="AK237" i="20" s="1"/>
  <c r="AL236" i="20"/>
  <c r="AI236" i="20"/>
  <c r="AH236" i="20"/>
  <c r="AK236" i="20" s="1"/>
  <c r="AL235" i="20"/>
  <c r="AN235" i="20" s="1"/>
  <c r="AI235" i="20"/>
  <c r="AH235" i="20"/>
  <c r="AK235" i="20" s="1"/>
  <c r="AL234" i="20"/>
  <c r="AN234" i="20" s="1"/>
  <c r="AI234" i="20"/>
  <c r="AH234" i="20"/>
  <c r="AK234" i="20" s="1"/>
  <c r="AL233" i="20"/>
  <c r="AN233" i="20" s="1"/>
  <c r="AI233" i="20"/>
  <c r="AH233" i="20"/>
  <c r="AK233" i="20" s="1"/>
  <c r="AL232" i="20"/>
  <c r="AN232" i="20" s="1"/>
  <c r="AI232" i="20"/>
  <c r="AH232" i="20"/>
  <c r="AK232" i="20" s="1"/>
  <c r="AL231" i="20"/>
  <c r="AN231" i="20" s="1"/>
  <c r="AI231" i="20"/>
  <c r="AH231" i="20"/>
  <c r="AK231" i="20" s="1"/>
  <c r="AL230" i="20"/>
  <c r="AN230" i="20" s="1"/>
  <c r="AI230" i="20"/>
  <c r="AH230" i="20"/>
  <c r="AK230" i="20" s="1"/>
  <c r="AL229" i="20"/>
  <c r="AN229" i="20" s="1"/>
  <c r="AI229" i="20"/>
  <c r="AH229" i="20"/>
  <c r="AK229" i="20" s="1"/>
  <c r="AL228" i="20"/>
  <c r="AN228" i="20" s="1"/>
  <c r="AI228" i="20"/>
  <c r="AH228" i="20"/>
  <c r="AK228" i="20" s="1"/>
  <c r="AL227" i="20"/>
  <c r="AN227" i="20" s="1"/>
  <c r="AI227" i="20"/>
  <c r="AH227" i="20"/>
  <c r="AK227" i="20" s="1"/>
  <c r="AL226" i="20"/>
  <c r="AN226" i="20" s="1"/>
  <c r="AI226" i="20"/>
  <c r="AH226" i="20"/>
  <c r="AK226" i="20" s="1"/>
  <c r="AL225" i="20"/>
  <c r="AN225" i="20" s="1"/>
  <c r="AI225" i="20"/>
  <c r="AH225" i="20"/>
  <c r="AK225" i="20" s="1"/>
  <c r="AL224" i="20"/>
  <c r="AI224" i="20"/>
  <c r="AH224" i="20"/>
  <c r="AK224" i="20" s="1"/>
  <c r="AL223" i="20"/>
  <c r="AN223" i="20" s="1"/>
  <c r="AI223" i="20"/>
  <c r="AH223" i="20"/>
  <c r="AK223" i="20" s="1"/>
  <c r="AL222" i="20"/>
  <c r="AN222" i="20" s="1"/>
  <c r="AI222" i="20"/>
  <c r="AH222" i="20"/>
  <c r="AK222" i="20" s="1"/>
  <c r="AL221" i="20"/>
  <c r="AN221" i="20" s="1"/>
  <c r="AI221" i="20"/>
  <c r="AH221" i="20"/>
  <c r="AK221" i="20" s="1"/>
  <c r="AL220" i="20"/>
  <c r="AN220" i="20" s="1"/>
  <c r="AI220" i="20"/>
  <c r="AH220" i="20"/>
  <c r="AK220" i="20" s="1"/>
  <c r="AL219" i="20"/>
  <c r="AN219" i="20" s="1"/>
  <c r="AI219" i="20"/>
  <c r="AH219" i="20"/>
  <c r="AK219" i="20" s="1"/>
  <c r="AL218" i="20"/>
  <c r="AN218" i="20" s="1"/>
  <c r="AI218" i="20"/>
  <c r="AH218" i="20"/>
  <c r="AK218" i="20" s="1"/>
  <c r="AL217" i="20"/>
  <c r="AN217" i="20" s="1"/>
  <c r="AI217" i="20"/>
  <c r="AH217" i="20"/>
  <c r="AK217" i="20" s="1"/>
  <c r="AL216" i="20"/>
  <c r="AN216" i="20" s="1"/>
  <c r="AI216" i="20"/>
  <c r="AH216" i="20"/>
  <c r="AK216" i="20" s="1"/>
  <c r="AL215" i="20"/>
  <c r="AN215" i="20" s="1"/>
  <c r="AI215" i="20"/>
  <c r="AH215" i="20"/>
  <c r="AK215" i="20" s="1"/>
  <c r="AL214" i="20"/>
  <c r="AN214" i="20" s="1"/>
  <c r="AI214" i="20"/>
  <c r="AH214" i="20"/>
  <c r="AK214" i="20" s="1"/>
  <c r="AL213" i="20"/>
  <c r="AN213" i="20" s="1"/>
  <c r="AI213" i="20"/>
  <c r="AH213" i="20"/>
  <c r="AK213" i="20" s="1"/>
  <c r="AL212" i="20"/>
  <c r="AN212" i="20" s="1"/>
  <c r="AI212" i="20"/>
  <c r="AH212" i="20"/>
  <c r="AK212" i="20" s="1"/>
  <c r="AL211" i="20"/>
  <c r="AN211" i="20" s="1"/>
  <c r="AI211" i="20"/>
  <c r="AH211" i="20"/>
  <c r="AK211" i="20" s="1"/>
  <c r="AL210" i="20"/>
  <c r="AN210" i="20" s="1"/>
  <c r="AI210" i="20"/>
  <c r="AH210" i="20"/>
  <c r="AK210" i="20" s="1"/>
  <c r="AL209" i="20"/>
  <c r="AN209" i="20" s="1"/>
  <c r="AI209" i="20"/>
  <c r="AH209" i="20"/>
  <c r="AK209" i="20" s="1"/>
  <c r="AL208" i="20"/>
  <c r="AN208" i="20" s="1"/>
  <c r="AI208" i="20"/>
  <c r="AH208" i="20"/>
  <c r="AK208" i="20" s="1"/>
  <c r="AL207" i="20"/>
  <c r="AN207" i="20" s="1"/>
  <c r="AI207" i="20"/>
  <c r="AH207" i="20"/>
  <c r="AK207" i="20" s="1"/>
  <c r="AB207" i="20"/>
  <c r="AL206" i="20"/>
  <c r="AN206" i="20" s="1"/>
  <c r="AI206" i="20"/>
  <c r="AH206" i="20"/>
  <c r="AK206" i="20" s="1"/>
  <c r="AP205" i="20"/>
  <c r="AN205" i="20"/>
  <c r="AI205" i="20"/>
  <c r="AH205" i="20"/>
  <c r="AL204" i="20"/>
  <c r="AN204" i="20" s="1"/>
  <c r="AI204" i="20"/>
  <c r="AH204" i="20"/>
  <c r="AL203" i="20"/>
  <c r="AN203" i="20" s="1"/>
  <c r="AI203" i="20"/>
  <c r="AH203" i="20"/>
  <c r="W200" i="20"/>
  <c r="V200" i="20"/>
  <c r="AG200" i="20" s="1"/>
  <c r="K200" i="20"/>
  <c r="V199" i="20"/>
  <c r="W199" i="20" s="1"/>
  <c r="V198" i="20"/>
  <c r="W198" i="20" s="1"/>
  <c r="V197" i="20"/>
  <c r="W197" i="20" s="1"/>
  <c r="W196" i="20"/>
  <c r="V196" i="20"/>
  <c r="W195" i="20"/>
  <c r="V195" i="20"/>
  <c r="W194" i="20"/>
  <c r="V194" i="20"/>
  <c r="W193" i="20"/>
  <c r="V193" i="20"/>
  <c r="W192" i="20"/>
  <c r="V192" i="20"/>
  <c r="W191" i="20"/>
  <c r="V191" i="20"/>
  <c r="W190" i="20"/>
  <c r="V190" i="20"/>
  <c r="W189" i="20"/>
  <c r="V189" i="20"/>
  <c r="W188" i="20"/>
  <c r="V188" i="20"/>
  <c r="W187" i="20"/>
  <c r="V187" i="20"/>
  <c r="W186" i="20"/>
  <c r="V186" i="20"/>
  <c r="W185" i="20"/>
  <c r="V185" i="20"/>
  <c r="W184" i="20"/>
  <c r="V184" i="20"/>
  <c r="W183" i="20"/>
  <c r="V183" i="20"/>
  <c r="W182" i="20"/>
  <c r="V182" i="20"/>
  <c r="W181" i="20"/>
  <c r="V181" i="20"/>
  <c r="W180" i="20"/>
  <c r="V180" i="20"/>
  <c r="W179" i="20"/>
  <c r="V179" i="20"/>
  <c r="W178" i="20"/>
  <c r="V178" i="20"/>
  <c r="W177" i="20"/>
  <c r="V177" i="20"/>
  <c r="W176" i="20"/>
  <c r="V176" i="20"/>
  <c r="W175" i="20"/>
  <c r="V175" i="20"/>
  <c r="W174" i="20"/>
  <c r="V174" i="20"/>
  <c r="W173" i="20"/>
  <c r="V173" i="20"/>
  <c r="W172" i="20"/>
  <c r="V172" i="20"/>
  <c r="W171" i="20"/>
  <c r="V171" i="20"/>
  <c r="W170" i="20"/>
  <c r="V170" i="20"/>
  <c r="W169" i="20"/>
  <c r="V169" i="20"/>
  <c r="W168" i="20"/>
  <c r="V168" i="20"/>
  <c r="W167" i="20"/>
  <c r="V167" i="20"/>
  <c r="W166" i="20"/>
  <c r="V166" i="20"/>
  <c r="W165" i="20"/>
  <c r="V165" i="20"/>
  <c r="W164" i="20"/>
  <c r="V164" i="20"/>
  <c r="W163" i="20"/>
  <c r="V163" i="20"/>
  <c r="W162" i="20"/>
  <c r="V162" i="20"/>
  <c r="W161" i="20"/>
  <c r="V161" i="20"/>
  <c r="W160" i="20"/>
  <c r="V160" i="20"/>
  <c r="W159" i="20"/>
  <c r="V159" i="20"/>
  <c r="W158" i="20"/>
  <c r="V158" i="20"/>
  <c r="W157" i="20"/>
  <c r="V157" i="20"/>
  <c r="W156" i="20"/>
  <c r="V156" i="20"/>
  <c r="W155" i="20"/>
  <c r="V155" i="20"/>
  <c r="W154" i="20"/>
  <c r="V154" i="20"/>
  <c r="W153" i="20"/>
  <c r="V153" i="20"/>
  <c r="W152" i="20"/>
  <c r="V152" i="20"/>
  <c r="W151" i="20"/>
  <c r="V151" i="20"/>
  <c r="W150" i="20"/>
  <c r="V150" i="20"/>
  <c r="W149" i="20"/>
  <c r="V149" i="20"/>
  <c r="W148" i="20"/>
  <c r="V148" i="20"/>
  <c r="W147" i="20"/>
  <c r="V147" i="20"/>
  <c r="W146" i="20"/>
  <c r="V146" i="20"/>
  <c r="W145" i="20"/>
  <c r="V145" i="20"/>
  <c r="W144" i="20"/>
  <c r="V144" i="20"/>
  <c r="W143" i="20"/>
  <c r="V143" i="20"/>
  <c r="W142" i="20"/>
  <c r="V142" i="20"/>
  <c r="W141" i="20"/>
  <c r="V141" i="20"/>
  <c r="W140" i="20"/>
  <c r="V140" i="20"/>
  <c r="W139" i="20"/>
  <c r="V139" i="20"/>
  <c r="W138" i="20"/>
  <c r="V138" i="20"/>
  <c r="W137" i="20"/>
  <c r="V137" i="20"/>
  <c r="W136" i="20"/>
  <c r="V136" i="20"/>
  <c r="W135" i="20"/>
  <c r="V135" i="20"/>
  <c r="W134" i="20"/>
  <c r="V134" i="20"/>
  <c r="W133" i="20"/>
  <c r="V133" i="20"/>
  <c r="W132" i="20"/>
  <c r="V132" i="20"/>
  <c r="W131" i="20"/>
  <c r="V131" i="20"/>
  <c r="W130" i="20"/>
  <c r="V130" i="20"/>
  <c r="W129" i="20"/>
  <c r="V129" i="20"/>
  <c r="W128" i="20"/>
  <c r="V128" i="20"/>
  <c r="W127" i="20"/>
  <c r="V127" i="20"/>
  <c r="W126" i="20"/>
  <c r="V126" i="20"/>
  <c r="W125" i="20"/>
  <c r="V125" i="20"/>
  <c r="W124" i="20"/>
  <c r="V124" i="20"/>
  <c r="W123" i="20"/>
  <c r="V123" i="20"/>
  <c r="W122" i="20"/>
  <c r="V122" i="20"/>
  <c r="W121" i="20"/>
  <c r="V121" i="20"/>
  <c r="W120" i="20"/>
  <c r="V120" i="20"/>
  <c r="W119" i="20"/>
  <c r="V119" i="20"/>
  <c r="W118" i="20"/>
  <c r="V118" i="20"/>
  <c r="W117" i="20"/>
  <c r="V117" i="20"/>
  <c r="W116" i="20"/>
  <c r="V116" i="20"/>
  <c r="W115" i="20"/>
  <c r="V115" i="20"/>
  <c r="W114" i="20"/>
  <c r="V114" i="20"/>
  <c r="W113" i="20"/>
  <c r="V113" i="20"/>
  <c r="W112" i="20"/>
  <c r="V112" i="20"/>
  <c r="W111" i="20"/>
  <c r="V111" i="20"/>
  <c r="W110" i="20"/>
  <c r="V110" i="20"/>
  <c r="W109" i="20"/>
  <c r="V109" i="20"/>
  <c r="W108" i="20"/>
  <c r="V108" i="20"/>
  <c r="W107" i="20"/>
  <c r="V107" i="20"/>
  <c r="W106" i="20"/>
  <c r="V106" i="20"/>
  <c r="W105" i="20"/>
  <c r="V105" i="20"/>
  <c r="W104" i="20"/>
  <c r="V104" i="20"/>
  <c r="W103" i="20"/>
  <c r="V103" i="20"/>
  <c r="W102" i="20"/>
  <c r="V102" i="20"/>
  <c r="W101" i="20"/>
  <c r="V101" i="20"/>
  <c r="W100" i="20"/>
  <c r="V100" i="20"/>
  <c r="W99" i="20"/>
  <c r="V99" i="20"/>
  <c r="W98" i="20"/>
  <c r="V98" i="20"/>
  <c r="W97" i="20"/>
  <c r="V97" i="20"/>
  <c r="W96" i="20"/>
  <c r="V96" i="20"/>
  <c r="W95" i="20"/>
  <c r="V95" i="20"/>
  <c r="W94" i="20"/>
  <c r="V94" i="20"/>
  <c r="W93" i="20"/>
  <c r="V93" i="20"/>
  <c r="W92" i="20"/>
  <c r="V92" i="20"/>
  <c r="W91" i="20"/>
  <c r="V91" i="20"/>
  <c r="W90" i="20"/>
  <c r="V90" i="20"/>
  <c r="W89" i="20"/>
  <c r="V89" i="20"/>
  <c r="W88" i="20"/>
  <c r="V88" i="20"/>
  <c r="V87" i="20"/>
  <c r="AG87" i="20" s="1"/>
  <c r="K87" i="20"/>
  <c r="V86" i="20"/>
  <c r="W86" i="20" s="1"/>
  <c r="K86" i="20"/>
  <c r="V85" i="20"/>
  <c r="AG85" i="20" s="1"/>
  <c r="K85" i="20"/>
  <c r="W84" i="20"/>
  <c r="V84" i="20"/>
  <c r="AG84" i="20" s="1"/>
  <c r="K84" i="20"/>
  <c r="V83" i="20"/>
  <c r="AG83" i="20" s="1"/>
  <c r="K83" i="20"/>
  <c r="AG82" i="20"/>
  <c r="W82" i="20"/>
  <c r="V82" i="20"/>
  <c r="K82" i="20"/>
  <c r="V81" i="20"/>
  <c r="AG81" i="20" s="1"/>
  <c r="K81" i="20"/>
  <c r="V80" i="20"/>
  <c r="AG80" i="20" s="1"/>
  <c r="K80" i="20"/>
  <c r="V79" i="20"/>
  <c r="AG79" i="20" s="1"/>
  <c r="K79" i="20"/>
  <c r="W78" i="20"/>
  <c r="V78" i="20"/>
  <c r="AG78" i="20" s="1"/>
  <c r="K78" i="20"/>
  <c r="V77" i="20"/>
  <c r="AG77" i="20" s="1"/>
  <c r="K77" i="20"/>
  <c r="W76" i="20"/>
  <c r="V76" i="20"/>
  <c r="AG76" i="20" s="1"/>
  <c r="K76" i="20"/>
  <c r="V75" i="20"/>
  <c r="AG75" i="20" s="1"/>
  <c r="K75" i="20"/>
  <c r="AG74" i="20"/>
  <c r="W74" i="20"/>
  <c r="V74" i="20"/>
  <c r="K74" i="20"/>
  <c r="W73" i="20"/>
  <c r="V73" i="20"/>
  <c r="AG73" i="20" s="1"/>
  <c r="K73" i="20"/>
  <c r="V72" i="20"/>
  <c r="AG72" i="20" s="1"/>
  <c r="K72" i="20"/>
  <c r="W71" i="20"/>
  <c r="V71" i="20"/>
  <c r="AG71" i="20" s="1"/>
  <c r="K71" i="20"/>
  <c r="W70" i="20"/>
  <c r="V70" i="20"/>
  <c r="AG70" i="20" s="1"/>
  <c r="K70" i="20"/>
  <c r="W69" i="20"/>
  <c r="V69" i="20"/>
  <c r="AG69" i="20" s="1"/>
  <c r="K69" i="20"/>
  <c r="V68" i="20"/>
  <c r="AG68" i="20" s="1"/>
  <c r="K68" i="20"/>
  <c r="W67" i="20"/>
  <c r="V67" i="20"/>
  <c r="AG67" i="20" s="1"/>
  <c r="K67" i="20"/>
  <c r="W66" i="20"/>
  <c r="V66" i="20"/>
  <c r="AG66" i="20" s="1"/>
  <c r="K66" i="20"/>
  <c r="W65" i="20"/>
  <c r="V65" i="20"/>
  <c r="AG65" i="20" s="1"/>
  <c r="K65" i="20"/>
  <c r="AG64" i="20"/>
  <c r="V64" i="20"/>
  <c r="W64" i="20" s="1"/>
  <c r="K64" i="20"/>
  <c r="W63" i="20"/>
  <c r="V63" i="20"/>
  <c r="AG63" i="20" s="1"/>
  <c r="K63" i="20"/>
  <c r="W62" i="20"/>
  <c r="V62" i="20"/>
  <c r="AG62" i="20" s="1"/>
  <c r="K62" i="20"/>
  <c r="W61" i="20"/>
  <c r="V61" i="20"/>
  <c r="AG61" i="20" s="1"/>
  <c r="K61" i="20"/>
  <c r="AG60" i="20"/>
  <c r="V60" i="20"/>
  <c r="W60" i="20" s="1"/>
  <c r="K60" i="20"/>
  <c r="W59" i="20"/>
  <c r="V59" i="20"/>
  <c r="AG59" i="20" s="1"/>
  <c r="K59" i="20"/>
  <c r="AG58" i="20"/>
  <c r="W58" i="20"/>
  <c r="V58" i="20"/>
  <c r="K58" i="20"/>
  <c r="W57" i="20"/>
  <c r="V57" i="20"/>
  <c r="AG57" i="20" s="1"/>
  <c r="K57" i="20"/>
  <c r="AG56" i="20"/>
  <c r="V56" i="20"/>
  <c r="W56" i="20" s="1"/>
  <c r="K56" i="20"/>
  <c r="W55" i="20"/>
  <c r="V55" i="20"/>
  <c r="AG55" i="20" s="1"/>
  <c r="K55" i="20"/>
  <c r="AG54" i="20"/>
  <c r="W54" i="20"/>
  <c r="V54" i="20"/>
  <c r="K54" i="20"/>
  <c r="W53" i="20"/>
  <c r="V53" i="20"/>
  <c r="AG53" i="20" s="1"/>
  <c r="K53" i="20"/>
  <c r="AG52" i="20"/>
  <c r="V52" i="20"/>
  <c r="W52" i="20" s="1"/>
  <c r="K52" i="20"/>
  <c r="W51" i="20"/>
  <c r="V51" i="20"/>
  <c r="AG51" i="20" s="1"/>
  <c r="K51" i="20"/>
  <c r="AG50" i="20"/>
  <c r="W50" i="20"/>
  <c r="V50" i="20"/>
  <c r="K50" i="20"/>
  <c r="W49" i="20"/>
  <c r="V49" i="20"/>
  <c r="AG49" i="20" s="1"/>
  <c r="K49" i="20"/>
  <c r="AG48" i="20"/>
  <c r="V48" i="20"/>
  <c r="W48" i="20" s="1"/>
  <c r="K48" i="20"/>
  <c r="W47" i="20"/>
  <c r="V47" i="20"/>
  <c r="AG47" i="20" s="1"/>
  <c r="K47" i="20"/>
  <c r="AG46" i="20"/>
  <c r="W46" i="20"/>
  <c r="V46" i="20"/>
  <c r="K46" i="20"/>
  <c r="W45" i="20"/>
  <c r="V45" i="20"/>
  <c r="AG45" i="20" s="1"/>
  <c r="K45" i="20"/>
  <c r="AG44" i="20"/>
  <c r="V44" i="20"/>
  <c r="W44" i="20" s="1"/>
  <c r="K44" i="20"/>
  <c r="W43" i="20"/>
  <c r="V43" i="20"/>
  <c r="AG43" i="20" s="1"/>
  <c r="K43" i="20"/>
  <c r="AG42" i="20"/>
  <c r="W42" i="20"/>
  <c r="V42" i="20"/>
  <c r="K42" i="20"/>
  <c r="W41" i="20"/>
  <c r="V41" i="20"/>
  <c r="AG41" i="20" s="1"/>
  <c r="K41" i="20"/>
  <c r="AG40" i="20"/>
  <c r="V40" i="20"/>
  <c r="W40" i="20" s="1"/>
  <c r="K40" i="20"/>
  <c r="W39" i="20"/>
  <c r="V39" i="20"/>
  <c r="AG39" i="20" s="1"/>
  <c r="K39" i="20"/>
  <c r="AG38" i="20"/>
  <c r="W38" i="20"/>
  <c r="V38" i="20"/>
  <c r="K38" i="20"/>
  <c r="W37" i="20"/>
  <c r="V37" i="20"/>
  <c r="AG37" i="20" s="1"/>
  <c r="K37" i="20"/>
  <c r="AG36" i="20"/>
  <c r="V36" i="20"/>
  <c r="W36" i="20" s="1"/>
  <c r="K36" i="20"/>
  <c r="W35" i="20"/>
  <c r="V35" i="20"/>
  <c r="AG35" i="20" s="1"/>
  <c r="K35" i="20"/>
  <c r="AG34" i="20"/>
  <c r="W34" i="20"/>
  <c r="V34" i="20"/>
  <c r="K34" i="20"/>
  <c r="W33" i="20"/>
  <c r="V33" i="20"/>
  <c r="AG33" i="20" s="1"/>
  <c r="K33" i="20"/>
  <c r="AG32" i="20"/>
  <c r="V32" i="20"/>
  <c r="W32" i="20" s="1"/>
  <c r="K32" i="20"/>
  <c r="W31" i="20"/>
  <c r="V31" i="20"/>
  <c r="AG31" i="20" s="1"/>
  <c r="K31" i="20"/>
  <c r="AG30" i="20"/>
  <c r="W30" i="20"/>
  <c r="V30" i="20"/>
  <c r="K30" i="20"/>
  <c r="W29" i="20"/>
  <c r="V29" i="20"/>
  <c r="AG29" i="20" s="1"/>
  <c r="K29" i="20"/>
  <c r="AG28" i="20"/>
  <c r="V28" i="20"/>
  <c r="W28" i="20" s="1"/>
  <c r="K28" i="20"/>
  <c r="W27" i="20"/>
  <c r="V27" i="20"/>
  <c r="AG27" i="20" s="1"/>
  <c r="K27" i="20"/>
  <c r="AG26" i="20"/>
  <c r="W26" i="20"/>
  <c r="V26" i="20"/>
  <c r="K26" i="20"/>
  <c r="W25" i="20"/>
  <c r="V25" i="20"/>
  <c r="AG25" i="20" s="1"/>
  <c r="K25" i="20"/>
  <c r="AG24" i="20"/>
  <c r="V24" i="20"/>
  <c r="W24" i="20" s="1"/>
  <c r="K24" i="20"/>
  <c r="W23" i="20"/>
  <c r="V23" i="20"/>
  <c r="AG23" i="20" s="1"/>
  <c r="K23" i="20"/>
  <c r="AG22" i="20"/>
  <c r="W22" i="20"/>
  <c r="V22" i="20"/>
  <c r="K22" i="20"/>
  <c r="V21" i="20"/>
  <c r="AG21" i="20" s="1"/>
  <c r="K21" i="20"/>
  <c r="V20" i="20"/>
  <c r="W20" i="20" s="1"/>
  <c r="K20" i="20"/>
  <c r="V19" i="20"/>
  <c r="W19" i="20" s="1"/>
  <c r="K19" i="20"/>
  <c r="V18" i="20"/>
  <c r="W18" i="20" s="1"/>
  <c r="K18" i="20"/>
  <c r="V17" i="20"/>
  <c r="W17" i="20" s="1"/>
  <c r="K17" i="20"/>
  <c r="V16" i="20"/>
  <c r="W16" i="20" s="1"/>
  <c r="K16" i="20"/>
  <c r="V15" i="20"/>
  <c r="W15" i="20" s="1"/>
  <c r="K15" i="20"/>
  <c r="V14" i="20"/>
  <c r="W14" i="20" s="1"/>
  <c r="K14" i="20"/>
  <c r="V13" i="20"/>
  <c r="W13" i="20" s="1"/>
  <c r="K13" i="20"/>
  <c r="V12" i="20"/>
  <c r="W12" i="20" s="1"/>
  <c r="K12" i="20"/>
  <c r="V11" i="20"/>
  <c r="W11" i="20" s="1"/>
  <c r="K11" i="20"/>
  <c r="V10" i="20"/>
  <c r="W10" i="20" s="1"/>
  <c r="K10" i="20"/>
  <c r="V9" i="20"/>
  <c r="W9" i="20" s="1"/>
  <c r="K9" i="20"/>
  <c r="V8" i="20"/>
  <c r="W8" i="20" s="1"/>
  <c r="K8" i="20"/>
  <c r="V7" i="20"/>
  <c r="W7" i="20" s="1"/>
  <c r="K7" i="20"/>
  <c r="V6" i="20"/>
  <c r="W6" i="20" s="1"/>
  <c r="K6" i="20"/>
  <c r="V5" i="20"/>
  <c r="AG5" i="20" s="1"/>
  <c r="K5" i="20"/>
  <c r="V4" i="20"/>
  <c r="W4" i="20" s="1"/>
  <c r="K4" i="20"/>
  <c r="W3" i="20"/>
  <c r="V3" i="20"/>
  <c r="AG3" i="20" s="1"/>
  <c r="K3" i="20"/>
  <c r="AH2" i="20"/>
  <c r="V2" i="20"/>
  <c r="AG2" i="20" s="1"/>
  <c r="K2" i="20"/>
  <c r="AL267" i="19"/>
  <c r="AI267" i="19"/>
  <c r="AH267" i="19"/>
  <c r="AK267" i="19" s="1"/>
  <c r="AL266" i="19"/>
  <c r="AN266" i="19" s="1"/>
  <c r="AI266" i="19"/>
  <c r="AH266" i="19"/>
  <c r="AK266" i="19" s="1"/>
  <c r="AL265" i="19"/>
  <c r="AI265" i="19"/>
  <c r="AH265" i="19"/>
  <c r="AK265" i="19" s="1"/>
  <c r="AL264" i="19"/>
  <c r="AN264" i="19" s="1"/>
  <c r="AI264" i="19"/>
  <c r="AH264" i="19"/>
  <c r="AK264" i="19" s="1"/>
  <c r="AL263" i="19"/>
  <c r="AN263" i="19" s="1"/>
  <c r="AI263" i="19"/>
  <c r="AH263" i="19"/>
  <c r="AK263" i="19" s="1"/>
  <c r="AL262" i="19"/>
  <c r="AN262" i="19" s="1"/>
  <c r="AI262" i="19"/>
  <c r="AH262" i="19"/>
  <c r="AK262" i="19" s="1"/>
  <c r="AL261" i="19"/>
  <c r="AN261" i="19" s="1"/>
  <c r="AI261" i="19"/>
  <c r="AH261" i="19"/>
  <c r="AK261" i="19" s="1"/>
  <c r="AL260" i="19"/>
  <c r="AN260" i="19" s="1"/>
  <c r="AI260" i="19"/>
  <c r="AH260" i="19"/>
  <c r="AK260" i="19" s="1"/>
  <c r="AL259" i="19"/>
  <c r="AN259" i="19" s="1"/>
  <c r="AI259" i="19"/>
  <c r="AH259" i="19"/>
  <c r="AK259" i="19" s="1"/>
  <c r="AL258" i="19"/>
  <c r="AN258" i="19" s="1"/>
  <c r="AI258" i="19"/>
  <c r="AH258" i="19"/>
  <c r="AK258" i="19" s="1"/>
  <c r="AL257" i="19"/>
  <c r="AN257" i="19" s="1"/>
  <c r="AI257" i="19"/>
  <c r="AH257" i="19"/>
  <c r="AK257" i="19" s="1"/>
  <c r="AL256" i="19"/>
  <c r="AN256" i="19" s="1"/>
  <c r="AI256" i="19"/>
  <c r="AH256" i="19"/>
  <c r="AK256" i="19" s="1"/>
  <c r="AL255" i="19"/>
  <c r="AN255" i="19" s="1"/>
  <c r="AI255" i="19"/>
  <c r="AH255" i="19"/>
  <c r="AK255" i="19" s="1"/>
  <c r="AL254" i="19"/>
  <c r="AN254" i="19" s="1"/>
  <c r="AI254" i="19"/>
  <c r="AH254" i="19"/>
  <c r="AK254" i="19" s="1"/>
  <c r="AL253" i="19"/>
  <c r="AN253" i="19" s="1"/>
  <c r="AI253" i="19"/>
  <c r="AH253" i="19"/>
  <c r="AK253" i="19" s="1"/>
  <c r="AL252" i="19"/>
  <c r="AN252" i="19" s="1"/>
  <c r="AH252" i="19"/>
  <c r="AK252" i="19" s="1"/>
  <c r="AL251" i="19"/>
  <c r="AN251" i="19" s="1"/>
  <c r="AH251" i="19"/>
  <c r="AL250" i="19"/>
  <c r="AN250" i="19" s="1"/>
  <c r="AI250" i="19"/>
  <c r="AH250" i="19"/>
  <c r="AL249" i="19"/>
  <c r="AN249" i="19" s="1"/>
  <c r="AI249" i="19"/>
  <c r="AH249" i="19"/>
  <c r="AL248" i="19"/>
  <c r="AN248" i="19" s="1"/>
  <c r="AI248" i="19"/>
  <c r="AH248" i="19"/>
  <c r="AL247" i="19"/>
  <c r="AN247" i="19" s="1"/>
  <c r="AI247" i="19"/>
  <c r="AH247" i="19"/>
  <c r="AL246" i="19"/>
  <c r="AN246" i="19" s="1"/>
  <c r="AI246" i="19"/>
  <c r="AH246" i="19"/>
  <c r="AL245" i="19"/>
  <c r="AN245" i="19" s="1"/>
  <c r="AI245" i="19"/>
  <c r="AH245" i="19"/>
  <c r="AL244" i="19"/>
  <c r="AN244" i="19" s="1"/>
  <c r="AI244" i="19"/>
  <c r="AH244" i="19"/>
  <c r="AL243" i="19"/>
  <c r="AN243" i="19" s="1"/>
  <c r="AI243" i="19"/>
  <c r="AH243" i="19"/>
  <c r="AL242" i="19"/>
  <c r="AN242" i="19" s="1"/>
  <c r="AH242" i="19"/>
  <c r="AL241" i="19"/>
  <c r="AN241" i="19" s="1"/>
  <c r="AH241" i="19"/>
  <c r="AL240" i="19"/>
  <c r="AN240" i="19" s="1"/>
  <c r="AH240" i="19"/>
  <c r="AL239" i="19"/>
  <c r="AN239" i="19" s="1"/>
  <c r="AI239" i="19"/>
  <c r="AH239" i="19"/>
  <c r="AL238" i="19"/>
  <c r="AN238" i="19" s="1"/>
  <c r="AI238" i="19"/>
  <c r="AH238" i="19"/>
  <c r="AL237" i="19"/>
  <c r="AN237" i="19" s="1"/>
  <c r="AI237" i="19"/>
  <c r="AH237" i="19"/>
  <c r="AL236" i="19"/>
  <c r="AN236" i="19" s="1"/>
  <c r="AI236" i="19"/>
  <c r="AH236" i="19"/>
  <c r="AL235" i="19"/>
  <c r="AN235" i="19" s="1"/>
  <c r="AI235" i="19"/>
  <c r="AH235" i="19"/>
  <c r="AL234" i="19"/>
  <c r="AN234" i="19" s="1"/>
  <c r="AI234" i="19"/>
  <c r="AH234" i="19"/>
  <c r="AL233" i="19"/>
  <c r="AN233" i="19" s="1"/>
  <c r="AI233" i="19"/>
  <c r="AH233" i="19"/>
  <c r="AL232" i="19"/>
  <c r="AN232" i="19" s="1"/>
  <c r="AI232" i="19"/>
  <c r="AH232" i="19"/>
  <c r="AL231" i="19"/>
  <c r="AN231" i="19" s="1"/>
  <c r="AI231" i="19"/>
  <c r="AH231" i="19"/>
  <c r="AL230" i="19"/>
  <c r="AN230" i="19" s="1"/>
  <c r="AI230" i="19"/>
  <c r="AH230" i="19"/>
  <c r="AL229" i="19"/>
  <c r="AN229" i="19" s="1"/>
  <c r="AI229" i="19"/>
  <c r="AH229" i="19"/>
  <c r="AL228" i="19"/>
  <c r="AN228" i="19" s="1"/>
  <c r="AI228" i="19"/>
  <c r="AH228" i="19"/>
  <c r="AL227" i="19"/>
  <c r="AN227" i="19" s="1"/>
  <c r="AI227" i="19"/>
  <c r="AH227" i="19"/>
  <c r="AL226" i="19"/>
  <c r="AN226" i="19" s="1"/>
  <c r="AI226" i="19"/>
  <c r="AH226" i="19"/>
  <c r="AL225" i="19"/>
  <c r="AN225" i="19" s="1"/>
  <c r="AI225" i="19"/>
  <c r="AH225" i="19"/>
  <c r="AK225" i="19" s="1"/>
  <c r="AL224" i="19"/>
  <c r="AN224" i="19" s="1"/>
  <c r="AI224" i="19"/>
  <c r="AH224" i="19"/>
  <c r="AL223" i="19"/>
  <c r="AN223" i="19" s="1"/>
  <c r="AI223" i="19"/>
  <c r="AH223" i="19"/>
  <c r="AK223" i="19" s="1"/>
  <c r="AL222" i="19"/>
  <c r="AN222" i="19" s="1"/>
  <c r="AI222" i="19"/>
  <c r="AH222" i="19"/>
  <c r="AL221" i="19"/>
  <c r="AN221" i="19" s="1"/>
  <c r="AI221" i="19"/>
  <c r="AH221" i="19"/>
  <c r="AK221" i="19" s="1"/>
  <c r="AL220" i="19"/>
  <c r="AN220" i="19" s="1"/>
  <c r="AI220" i="19"/>
  <c r="AH220" i="19"/>
  <c r="AL219" i="19"/>
  <c r="AN219" i="19" s="1"/>
  <c r="AI219" i="19"/>
  <c r="AH219" i="19"/>
  <c r="AK219" i="19" s="1"/>
  <c r="AL218" i="19"/>
  <c r="AN218" i="19" s="1"/>
  <c r="AI218" i="19"/>
  <c r="AH218" i="19"/>
  <c r="AK218" i="19" s="1"/>
  <c r="AL217" i="19"/>
  <c r="AN217" i="19" s="1"/>
  <c r="AI217" i="19"/>
  <c r="AH217" i="19"/>
  <c r="AK217" i="19" s="1"/>
  <c r="AL216" i="19"/>
  <c r="AN216" i="19" s="1"/>
  <c r="AI216" i="19"/>
  <c r="AH216" i="19"/>
  <c r="AK216" i="19" s="1"/>
  <c r="AL215" i="19"/>
  <c r="AN215" i="19" s="1"/>
  <c r="AI215" i="19"/>
  <c r="AH215" i="19"/>
  <c r="AK215" i="19" s="1"/>
  <c r="AL214" i="19"/>
  <c r="AN214" i="19" s="1"/>
  <c r="AI214" i="19"/>
  <c r="AH214" i="19"/>
  <c r="AK214" i="19" s="1"/>
  <c r="AL213" i="19"/>
  <c r="AN213" i="19" s="1"/>
  <c r="AI213" i="19"/>
  <c r="AH213" i="19"/>
  <c r="AK213" i="19" s="1"/>
  <c r="AL212" i="19"/>
  <c r="AN212" i="19" s="1"/>
  <c r="AI212" i="19"/>
  <c r="AH212" i="19"/>
  <c r="AK212" i="19" s="1"/>
  <c r="AL211" i="19"/>
  <c r="AN211" i="19" s="1"/>
  <c r="AI211" i="19"/>
  <c r="AH211" i="19"/>
  <c r="AK211" i="19" s="1"/>
  <c r="AL210" i="19"/>
  <c r="AN210" i="19" s="1"/>
  <c r="AI210" i="19"/>
  <c r="AH210" i="19"/>
  <c r="AK210" i="19" s="1"/>
  <c r="AL209" i="19"/>
  <c r="AN209" i="19" s="1"/>
  <c r="AI209" i="19"/>
  <c r="AH209" i="19"/>
  <c r="AK209" i="19" s="1"/>
  <c r="AL208" i="19"/>
  <c r="AN208" i="19" s="1"/>
  <c r="AI208" i="19"/>
  <c r="AH208" i="19"/>
  <c r="AK208" i="19" s="1"/>
  <c r="AL207" i="19"/>
  <c r="AN207" i="19" s="1"/>
  <c r="AI207" i="19"/>
  <c r="AH207" i="19"/>
  <c r="AK207" i="19" s="1"/>
  <c r="AB207" i="19"/>
  <c r="AL206" i="19"/>
  <c r="AI206" i="19"/>
  <c r="AH206" i="19"/>
  <c r="AK206" i="19" s="1"/>
  <c r="AP205" i="19"/>
  <c r="AN205" i="19"/>
  <c r="AI205" i="19"/>
  <c r="AH205" i="19"/>
  <c r="AK205" i="19" s="1"/>
  <c r="AL204" i="19"/>
  <c r="AN204" i="19" s="1"/>
  <c r="AI204" i="19"/>
  <c r="AH204" i="19"/>
  <c r="AK204" i="19" s="1"/>
  <c r="AL203" i="19"/>
  <c r="AN203" i="19" s="1"/>
  <c r="AI203" i="19"/>
  <c r="AH203" i="19"/>
  <c r="AK203" i="19" s="1"/>
  <c r="AH200" i="19"/>
  <c r="V200" i="19"/>
  <c r="W200" i="19" s="1"/>
  <c r="K200" i="19"/>
  <c r="AH199" i="19"/>
  <c r="V199" i="19"/>
  <c r="W199" i="19" s="1"/>
  <c r="AH198" i="19"/>
  <c r="X198" i="19"/>
  <c r="Z198" i="19" s="1"/>
  <c r="V198" i="19"/>
  <c r="W198" i="19" s="1"/>
  <c r="AH197" i="19"/>
  <c r="W197" i="19"/>
  <c r="V197" i="19"/>
  <c r="AH196" i="19"/>
  <c r="W196" i="19"/>
  <c r="V196" i="19"/>
  <c r="AH195" i="19"/>
  <c r="W195" i="19"/>
  <c r="V195" i="19"/>
  <c r="AH194" i="19"/>
  <c r="W194" i="19"/>
  <c r="V194" i="19"/>
  <c r="AH193" i="19"/>
  <c r="W193" i="19"/>
  <c r="V193" i="19"/>
  <c r="AH192" i="19"/>
  <c r="W192" i="19"/>
  <c r="V192" i="19"/>
  <c r="AH191" i="19"/>
  <c r="W191" i="19"/>
  <c r="V191" i="19"/>
  <c r="AH190" i="19"/>
  <c r="W190" i="19"/>
  <c r="V190" i="19"/>
  <c r="AH189" i="19"/>
  <c r="W189" i="19"/>
  <c r="V189" i="19"/>
  <c r="AH188" i="19"/>
  <c r="W188" i="19"/>
  <c r="V188" i="19"/>
  <c r="AH187" i="19"/>
  <c r="W187" i="19"/>
  <c r="V187" i="19"/>
  <c r="AH186" i="19"/>
  <c r="W186" i="19"/>
  <c r="V186" i="19"/>
  <c r="AH185" i="19"/>
  <c r="W185" i="19"/>
  <c r="V185" i="19"/>
  <c r="AH184" i="19"/>
  <c r="W184" i="19"/>
  <c r="V184" i="19"/>
  <c r="AH183" i="19"/>
  <c r="W183" i="19"/>
  <c r="V183" i="19"/>
  <c r="AH182" i="19"/>
  <c r="W182" i="19"/>
  <c r="V182" i="19"/>
  <c r="AH181" i="19"/>
  <c r="W181" i="19"/>
  <c r="V181" i="19"/>
  <c r="AH180" i="19"/>
  <c r="W180" i="19"/>
  <c r="V180" i="19"/>
  <c r="AH179" i="19"/>
  <c r="W179" i="19"/>
  <c r="V179" i="19"/>
  <c r="AH178" i="19"/>
  <c r="W178" i="19"/>
  <c r="V178" i="19"/>
  <c r="AH177" i="19"/>
  <c r="W177" i="19"/>
  <c r="V177" i="19"/>
  <c r="AH176" i="19"/>
  <c r="W176" i="19"/>
  <c r="V176" i="19"/>
  <c r="AH175" i="19"/>
  <c r="W175" i="19"/>
  <c r="V175" i="19"/>
  <c r="AH174" i="19"/>
  <c r="W174" i="19"/>
  <c r="V174" i="19"/>
  <c r="AH173" i="19"/>
  <c r="W173" i="19"/>
  <c r="V173" i="19"/>
  <c r="AH172" i="19"/>
  <c r="W172" i="19"/>
  <c r="V172" i="19"/>
  <c r="AH171" i="19"/>
  <c r="W171" i="19"/>
  <c r="V171" i="19"/>
  <c r="AH170" i="19"/>
  <c r="W170" i="19"/>
  <c r="V170" i="19"/>
  <c r="AH169" i="19"/>
  <c r="W169" i="19"/>
  <c r="V169" i="19"/>
  <c r="AH168" i="19"/>
  <c r="W168" i="19"/>
  <c r="V168" i="19"/>
  <c r="AH167" i="19"/>
  <c r="W167" i="19"/>
  <c r="V167" i="19"/>
  <c r="AH166" i="19"/>
  <c r="W166" i="19"/>
  <c r="V166" i="19"/>
  <c r="AH165" i="19"/>
  <c r="W165" i="19"/>
  <c r="V165" i="19"/>
  <c r="AH164" i="19"/>
  <c r="W164" i="19"/>
  <c r="V164" i="19"/>
  <c r="AH163" i="19"/>
  <c r="W163" i="19"/>
  <c r="V163" i="19"/>
  <c r="AH162" i="19"/>
  <c r="W162" i="19"/>
  <c r="V162" i="19"/>
  <c r="AH161" i="19"/>
  <c r="W161" i="19"/>
  <c r="V161" i="19"/>
  <c r="AH160" i="19"/>
  <c r="W160" i="19"/>
  <c r="V160" i="19"/>
  <c r="AH159" i="19"/>
  <c r="W159" i="19"/>
  <c r="V159" i="19"/>
  <c r="AH158" i="19"/>
  <c r="W158" i="19"/>
  <c r="V158" i="19"/>
  <c r="AH157" i="19"/>
  <c r="W157" i="19"/>
  <c r="V157" i="19"/>
  <c r="AH156" i="19"/>
  <c r="W156" i="19"/>
  <c r="V156" i="19"/>
  <c r="AH155" i="19"/>
  <c r="W155" i="19"/>
  <c r="V155" i="19"/>
  <c r="AH154" i="19"/>
  <c r="W154" i="19"/>
  <c r="V154" i="19"/>
  <c r="X154" i="19"/>
  <c r="Z154" i="19" s="1"/>
  <c r="AH153" i="19"/>
  <c r="W153" i="19"/>
  <c r="V153" i="19"/>
  <c r="AH152" i="19"/>
  <c r="W152" i="19"/>
  <c r="V152" i="19"/>
  <c r="AH151" i="19"/>
  <c r="W151" i="19"/>
  <c r="V151" i="19"/>
  <c r="AH150" i="19"/>
  <c r="W150" i="19"/>
  <c r="V150" i="19"/>
  <c r="AH149" i="19"/>
  <c r="W149" i="19"/>
  <c r="V149" i="19"/>
  <c r="AH148" i="19"/>
  <c r="W148" i="19"/>
  <c r="V148" i="19"/>
  <c r="AH147" i="19"/>
  <c r="W147" i="19"/>
  <c r="V147" i="19"/>
  <c r="AH146" i="19"/>
  <c r="W146" i="19"/>
  <c r="V146" i="19"/>
  <c r="AH145" i="19"/>
  <c r="W145" i="19"/>
  <c r="V145" i="19"/>
  <c r="AH144" i="19"/>
  <c r="W144" i="19"/>
  <c r="V144" i="19"/>
  <c r="AH143" i="19"/>
  <c r="W143" i="19"/>
  <c r="V143" i="19"/>
  <c r="AH142" i="19"/>
  <c r="W142" i="19"/>
  <c r="V142" i="19"/>
  <c r="AH141" i="19"/>
  <c r="W141" i="19"/>
  <c r="V141" i="19"/>
  <c r="AH140" i="19"/>
  <c r="W140" i="19"/>
  <c r="V140" i="19"/>
  <c r="AH139" i="19"/>
  <c r="W139" i="19"/>
  <c r="V139" i="19"/>
  <c r="AH138" i="19"/>
  <c r="W138" i="19"/>
  <c r="V138" i="19"/>
  <c r="AH137" i="19"/>
  <c r="W137" i="19"/>
  <c r="V137" i="19"/>
  <c r="AH136" i="19"/>
  <c r="W136" i="19"/>
  <c r="V136" i="19"/>
  <c r="AH135" i="19"/>
  <c r="W135" i="19"/>
  <c r="V135" i="19"/>
  <c r="AH134" i="19"/>
  <c r="W134" i="19"/>
  <c r="V134" i="19"/>
  <c r="AH133" i="19"/>
  <c r="W133" i="19"/>
  <c r="V133" i="19"/>
  <c r="AH132" i="19"/>
  <c r="W132" i="19"/>
  <c r="V132" i="19"/>
  <c r="AH131" i="19"/>
  <c r="W131" i="19"/>
  <c r="V131" i="19"/>
  <c r="AH130" i="19"/>
  <c r="W130" i="19"/>
  <c r="V130" i="19"/>
  <c r="AH129" i="19"/>
  <c r="W129" i="19"/>
  <c r="V129" i="19"/>
  <c r="AH128" i="19"/>
  <c r="W128" i="19"/>
  <c r="V128" i="19"/>
  <c r="AH127" i="19"/>
  <c r="W127" i="19"/>
  <c r="V127" i="19"/>
  <c r="AH126" i="19"/>
  <c r="W126" i="19"/>
  <c r="V126" i="19"/>
  <c r="AH125" i="19"/>
  <c r="W125" i="19"/>
  <c r="V125" i="19"/>
  <c r="AH124" i="19"/>
  <c r="W124" i="19"/>
  <c r="V124" i="19"/>
  <c r="AH123" i="19"/>
  <c r="W123" i="19"/>
  <c r="V123" i="19"/>
  <c r="AH122" i="19"/>
  <c r="W122" i="19"/>
  <c r="V122" i="19"/>
  <c r="AH121" i="19"/>
  <c r="W121" i="19"/>
  <c r="V121" i="19"/>
  <c r="AH120" i="19"/>
  <c r="W120" i="19"/>
  <c r="V120" i="19"/>
  <c r="AH119" i="19"/>
  <c r="W119" i="19"/>
  <c r="V119" i="19"/>
  <c r="AH118" i="19"/>
  <c r="W118" i="19"/>
  <c r="V118" i="19"/>
  <c r="AH117" i="19"/>
  <c r="W117" i="19"/>
  <c r="V117" i="19"/>
  <c r="AH116" i="19"/>
  <c r="W116" i="19"/>
  <c r="V116" i="19"/>
  <c r="AH115" i="19"/>
  <c r="W115" i="19"/>
  <c r="V115" i="19"/>
  <c r="AH114" i="19"/>
  <c r="W114" i="19"/>
  <c r="V114" i="19"/>
  <c r="AH113" i="19"/>
  <c r="W113" i="19"/>
  <c r="V113" i="19"/>
  <c r="AH112" i="19"/>
  <c r="W112" i="19"/>
  <c r="V112" i="19"/>
  <c r="AH111" i="19"/>
  <c r="W111" i="19"/>
  <c r="V111" i="19"/>
  <c r="AH110" i="19"/>
  <c r="W110" i="19"/>
  <c r="V110" i="19"/>
  <c r="AH109" i="19"/>
  <c r="W109" i="19"/>
  <c r="V109" i="19"/>
  <c r="AH108" i="19"/>
  <c r="W108" i="19"/>
  <c r="V108" i="19"/>
  <c r="AH107" i="19"/>
  <c r="W107" i="19"/>
  <c r="V107" i="19"/>
  <c r="AH106" i="19"/>
  <c r="W106" i="19"/>
  <c r="V106" i="19"/>
  <c r="AH105" i="19"/>
  <c r="W105" i="19"/>
  <c r="V105" i="19"/>
  <c r="AH104" i="19"/>
  <c r="W104" i="19"/>
  <c r="V104" i="19"/>
  <c r="AH103" i="19"/>
  <c r="W103" i="19"/>
  <c r="V103" i="19"/>
  <c r="AH102" i="19"/>
  <c r="W102" i="19"/>
  <c r="V102" i="19"/>
  <c r="AH101" i="19"/>
  <c r="W101" i="19"/>
  <c r="V101" i="19"/>
  <c r="AH100" i="19"/>
  <c r="W100" i="19"/>
  <c r="V100" i="19"/>
  <c r="AH99" i="19"/>
  <c r="W99" i="19"/>
  <c r="V99" i="19"/>
  <c r="AH98" i="19"/>
  <c r="W98" i="19"/>
  <c r="V98" i="19"/>
  <c r="AH97" i="19"/>
  <c r="W97" i="19"/>
  <c r="V97" i="19"/>
  <c r="AH96" i="19"/>
  <c r="W96" i="19"/>
  <c r="V96" i="19"/>
  <c r="AH95" i="19"/>
  <c r="W95" i="19"/>
  <c r="V95" i="19"/>
  <c r="AH94" i="19"/>
  <c r="W94" i="19"/>
  <c r="V94" i="19"/>
  <c r="AH93" i="19"/>
  <c r="W93" i="19"/>
  <c r="V93" i="19"/>
  <c r="AH92" i="19"/>
  <c r="W92" i="19"/>
  <c r="V92" i="19"/>
  <c r="AH91" i="19"/>
  <c r="W91" i="19"/>
  <c r="V91" i="19"/>
  <c r="AH90" i="19"/>
  <c r="W90" i="19"/>
  <c r="V90" i="19"/>
  <c r="AH89" i="19"/>
  <c r="W89" i="19"/>
  <c r="V89" i="19"/>
  <c r="AH88" i="19"/>
  <c r="W88" i="19"/>
  <c r="V88" i="19"/>
  <c r="AH87" i="19"/>
  <c r="AG87" i="19"/>
  <c r="V87" i="19"/>
  <c r="W87" i="19" s="1"/>
  <c r="K87" i="19"/>
  <c r="AH86" i="19"/>
  <c r="W86" i="19"/>
  <c r="V86" i="19"/>
  <c r="AG86" i="19" s="1"/>
  <c r="K86" i="19"/>
  <c r="AH85" i="19"/>
  <c r="AG85" i="19"/>
  <c r="V85" i="19"/>
  <c r="W85" i="19" s="1"/>
  <c r="K85" i="19"/>
  <c r="AH84" i="19"/>
  <c r="W84" i="19"/>
  <c r="V84" i="19"/>
  <c r="AG84" i="19" s="1"/>
  <c r="K84" i="19"/>
  <c r="AH83" i="19"/>
  <c r="AG83" i="19"/>
  <c r="V83" i="19"/>
  <c r="W83" i="19" s="1"/>
  <c r="K83" i="19"/>
  <c r="AH82" i="19"/>
  <c r="W82" i="19"/>
  <c r="V82" i="19"/>
  <c r="AG82" i="19" s="1"/>
  <c r="K82" i="19"/>
  <c r="AH81" i="19"/>
  <c r="AG81" i="19"/>
  <c r="V81" i="19"/>
  <c r="W81" i="19" s="1"/>
  <c r="K81" i="19"/>
  <c r="AH80" i="19"/>
  <c r="W80" i="19"/>
  <c r="V80" i="19"/>
  <c r="AG80" i="19" s="1"/>
  <c r="K80" i="19"/>
  <c r="AH79" i="19"/>
  <c r="AG79" i="19"/>
  <c r="V79" i="19"/>
  <c r="W79" i="19" s="1"/>
  <c r="K79" i="19"/>
  <c r="AH78" i="19"/>
  <c r="W78" i="19"/>
  <c r="V78" i="19"/>
  <c r="AG78" i="19" s="1"/>
  <c r="K78" i="19"/>
  <c r="AH77" i="19"/>
  <c r="AG77" i="19"/>
  <c r="V77" i="19"/>
  <c r="W77" i="19" s="1"/>
  <c r="K77" i="19"/>
  <c r="AH76" i="19"/>
  <c r="W76" i="19"/>
  <c r="V76" i="19"/>
  <c r="AG76" i="19" s="1"/>
  <c r="K76" i="19"/>
  <c r="AH75" i="19"/>
  <c r="AG75" i="19"/>
  <c r="V75" i="19"/>
  <c r="W75" i="19" s="1"/>
  <c r="K75" i="19"/>
  <c r="AH74" i="19"/>
  <c r="W74" i="19"/>
  <c r="V74" i="19"/>
  <c r="AG74" i="19" s="1"/>
  <c r="K74" i="19"/>
  <c r="AH73" i="19"/>
  <c r="AG73" i="19"/>
  <c r="V73" i="19"/>
  <c r="W73" i="19" s="1"/>
  <c r="K73" i="19"/>
  <c r="AH72" i="19"/>
  <c r="W72" i="19"/>
  <c r="V72" i="19"/>
  <c r="AG72" i="19" s="1"/>
  <c r="K72" i="19"/>
  <c r="AH71" i="19"/>
  <c r="W71" i="19"/>
  <c r="V71" i="19"/>
  <c r="AG71" i="19" s="1"/>
  <c r="K71" i="19"/>
  <c r="AH70" i="19"/>
  <c r="W70" i="19"/>
  <c r="V70" i="19"/>
  <c r="AG70" i="19" s="1"/>
  <c r="K70" i="19"/>
  <c r="AH69" i="19"/>
  <c r="AG69" i="19"/>
  <c r="W69" i="19"/>
  <c r="V69" i="19"/>
  <c r="K69" i="19"/>
  <c r="AH68" i="19"/>
  <c r="W68" i="19"/>
  <c r="V68" i="19"/>
  <c r="AG68" i="19" s="1"/>
  <c r="K68" i="19"/>
  <c r="AH67" i="19"/>
  <c r="W67" i="19"/>
  <c r="V67" i="19"/>
  <c r="AG67" i="19" s="1"/>
  <c r="K67" i="19"/>
  <c r="AH66" i="19"/>
  <c r="W66" i="19"/>
  <c r="V66" i="19"/>
  <c r="AG66" i="19" s="1"/>
  <c r="K66" i="19"/>
  <c r="AH65" i="19"/>
  <c r="AG65" i="19"/>
  <c r="W65" i="19"/>
  <c r="V65" i="19"/>
  <c r="K65" i="19"/>
  <c r="AH64" i="19"/>
  <c r="W64" i="19"/>
  <c r="V64" i="19"/>
  <c r="AG64" i="19" s="1"/>
  <c r="K64" i="19"/>
  <c r="AH63" i="19"/>
  <c r="W63" i="19"/>
  <c r="V63" i="19"/>
  <c r="AG63" i="19" s="1"/>
  <c r="K63" i="19"/>
  <c r="AH62" i="19"/>
  <c r="W62" i="19"/>
  <c r="V62" i="19"/>
  <c r="AG62" i="19" s="1"/>
  <c r="K62" i="19"/>
  <c r="AH61" i="19"/>
  <c r="AG61" i="19"/>
  <c r="W61" i="19"/>
  <c r="V61" i="19"/>
  <c r="K61" i="19"/>
  <c r="AH60" i="19"/>
  <c r="W60" i="19"/>
  <c r="V60" i="19"/>
  <c r="AG60" i="19" s="1"/>
  <c r="K60" i="19"/>
  <c r="AH59" i="19"/>
  <c r="W59" i="19"/>
  <c r="V59" i="19"/>
  <c r="AG59" i="19" s="1"/>
  <c r="K59" i="19"/>
  <c r="AH58" i="19"/>
  <c r="W58" i="19"/>
  <c r="V58" i="19"/>
  <c r="AG58" i="19" s="1"/>
  <c r="K58" i="19"/>
  <c r="AH57" i="19"/>
  <c r="AG57" i="19"/>
  <c r="W57" i="19"/>
  <c r="V57" i="19"/>
  <c r="K57" i="19"/>
  <c r="AH56" i="19"/>
  <c r="W56" i="19"/>
  <c r="V56" i="19"/>
  <c r="AG56" i="19" s="1"/>
  <c r="K56" i="19"/>
  <c r="AH55" i="19"/>
  <c r="W55" i="19"/>
  <c r="V55" i="19"/>
  <c r="AG55" i="19" s="1"/>
  <c r="K55" i="19"/>
  <c r="AH54" i="19"/>
  <c r="W54" i="19"/>
  <c r="V54" i="19"/>
  <c r="AG54" i="19" s="1"/>
  <c r="K54" i="19"/>
  <c r="AH53" i="19"/>
  <c r="AG53" i="19"/>
  <c r="W53" i="19"/>
  <c r="V53" i="19"/>
  <c r="K53" i="19"/>
  <c r="AH52" i="19"/>
  <c r="W52" i="19"/>
  <c r="V52" i="19"/>
  <c r="AG52" i="19" s="1"/>
  <c r="K52" i="19"/>
  <c r="AH51" i="19"/>
  <c r="W51" i="19"/>
  <c r="V51" i="19"/>
  <c r="AG51" i="19" s="1"/>
  <c r="K51" i="19"/>
  <c r="AH50" i="19"/>
  <c r="W50" i="19"/>
  <c r="V50" i="19"/>
  <c r="AG50" i="19" s="1"/>
  <c r="K50" i="19"/>
  <c r="AH49" i="19"/>
  <c r="AG49" i="19"/>
  <c r="W49" i="19"/>
  <c r="V49" i="19"/>
  <c r="K49" i="19"/>
  <c r="AH48" i="19"/>
  <c r="W48" i="19"/>
  <c r="V48" i="19"/>
  <c r="AG48" i="19" s="1"/>
  <c r="K48" i="19"/>
  <c r="AH47" i="19"/>
  <c r="W47" i="19"/>
  <c r="V47" i="19"/>
  <c r="AG47" i="19" s="1"/>
  <c r="K47" i="19"/>
  <c r="AH46" i="19"/>
  <c r="W46" i="19"/>
  <c r="V46" i="19"/>
  <c r="AG46" i="19" s="1"/>
  <c r="K46" i="19"/>
  <c r="AH45" i="19"/>
  <c r="AG45" i="19"/>
  <c r="W45" i="19"/>
  <c r="V45" i="19"/>
  <c r="K45" i="19"/>
  <c r="AH44" i="19"/>
  <c r="W44" i="19"/>
  <c r="V44" i="19"/>
  <c r="AG44" i="19" s="1"/>
  <c r="K44" i="19"/>
  <c r="AH43" i="19"/>
  <c r="W43" i="19"/>
  <c r="V43" i="19"/>
  <c r="AG43" i="19" s="1"/>
  <c r="K43" i="19"/>
  <c r="AH42" i="19"/>
  <c r="W42" i="19"/>
  <c r="V42" i="19"/>
  <c r="AG42" i="19" s="1"/>
  <c r="K42" i="19"/>
  <c r="AH41" i="19"/>
  <c r="AG41" i="19"/>
  <c r="W41" i="19"/>
  <c r="V41" i="19"/>
  <c r="K41" i="19"/>
  <c r="AH40" i="19"/>
  <c r="V40" i="19"/>
  <c r="AG40" i="19" s="1"/>
  <c r="AH39" i="19"/>
  <c r="V39" i="19"/>
  <c r="AG39" i="19" s="1"/>
  <c r="AH38" i="19"/>
  <c r="V38" i="19"/>
  <c r="AG38" i="19" s="1"/>
  <c r="K38" i="19"/>
  <c r="AH37" i="19"/>
  <c r="V37" i="19"/>
  <c r="AG37" i="19" s="1"/>
  <c r="K37" i="19"/>
  <c r="AH36" i="19"/>
  <c r="V36" i="19"/>
  <c r="AG36" i="19" s="1"/>
  <c r="K36" i="19"/>
  <c r="AH35" i="19"/>
  <c r="V35" i="19"/>
  <c r="AG35" i="19" s="1"/>
  <c r="K35" i="19"/>
  <c r="AH34" i="19"/>
  <c r="V34" i="19"/>
  <c r="AG34" i="19" s="1"/>
  <c r="K34" i="19"/>
  <c r="AH33" i="19"/>
  <c r="V33" i="19"/>
  <c r="W33" i="19" s="1"/>
  <c r="K33" i="19"/>
  <c r="AH32" i="19"/>
  <c r="V32" i="19"/>
  <c r="AG32" i="19" s="1"/>
  <c r="K32" i="19"/>
  <c r="AH31" i="19"/>
  <c r="V31" i="19"/>
  <c r="AG31" i="19" s="1"/>
  <c r="K31" i="19"/>
  <c r="AH30" i="19"/>
  <c r="V30" i="19"/>
  <c r="AG30" i="19" s="1"/>
  <c r="K30" i="19"/>
  <c r="AH29" i="19"/>
  <c r="V29" i="19"/>
  <c r="AG29" i="19" s="1"/>
  <c r="K29" i="19"/>
  <c r="AH28" i="19"/>
  <c r="W28" i="19"/>
  <c r="V28" i="19"/>
  <c r="AG28" i="19" s="1"/>
  <c r="K28" i="19"/>
  <c r="AH27" i="19"/>
  <c r="V27" i="19"/>
  <c r="AG27" i="19" s="1"/>
  <c r="K27" i="19"/>
  <c r="AH26" i="19"/>
  <c r="W26" i="19"/>
  <c r="V26" i="19"/>
  <c r="AG26" i="19" s="1"/>
  <c r="K26" i="19"/>
  <c r="AH25" i="19"/>
  <c r="V25" i="19"/>
  <c r="W25" i="19" s="1"/>
  <c r="K25" i="19"/>
  <c r="AH24" i="19"/>
  <c r="W24" i="19"/>
  <c r="V24" i="19"/>
  <c r="AG24" i="19" s="1"/>
  <c r="K24" i="19"/>
  <c r="AH23" i="19"/>
  <c r="V23" i="19"/>
  <c r="W23" i="19" s="1"/>
  <c r="K23" i="19"/>
  <c r="AH22" i="19"/>
  <c r="V22" i="19"/>
  <c r="AG22" i="19" s="1"/>
  <c r="K22" i="19"/>
  <c r="AH21" i="19"/>
  <c r="V21" i="19"/>
  <c r="AG21" i="19" s="1"/>
  <c r="K21" i="19"/>
  <c r="AH20" i="19"/>
  <c r="W20" i="19"/>
  <c r="V20" i="19"/>
  <c r="AG20" i="19" s="1"/>
  <c r="K20" i="19"/>
  <c r="AH19" i="19"/>
  <c r="AG19" i="19"/>
  <c r="K19" i="19"/>
  <c r="AH18" i="19"/>
  <c r="V18" i="19"/>
  <c r="AG18" i="19" s="1"/>
  <c r="K18" i="19"/>
  <c r="AH17" i="19"/>
  <c r="V17" i="19"/>
  <c r="W17" i="19" s="1"/>
  <c r="K17" i="19"/>
  <c r="AH16" i="19"/>
  <c r="V16" i="19"/>
  <c r="AG16" i="19" s="1"/>
  <c r="K16" i="19"/>
  <c r="AH15" i="19"/>
  <c r="V15" i="19"/>
  <c r="W15" i="19" s="1"/>
  <c r="K15" i="19"/>
  <c r="AH14" i="19"/>
  <c r="V14" i="19"/>
  <c r="AG14" i="19" s="1"/>
  <c r="K14" i="19"/>
  <c r="AH13" i="19"/>
  <c r="V13" i="19"/>
  <c r="W13" i="19" s="1"/>
  <c r="K13" i="19"/>
  <c r="AH12" i="19"/>
  <c r="V12" i="19"/>
  <c r="AG12" i="19" s="1"/>
  <c r="K12" i="19"/>
  <c r="AH11" i="19"/>
  <c r="V11" i="19"/>
  <c r="AG11" i="19" s="1"/>
  <c r="K11" i="19"/>
  <c r="AH10" i="19"/>
  <c r="V10" i="19"/>
  <c r="AG10" i="19" s="1"/>
  <c r="K10" i="19"/>
  <c r="AH9" i="19"/>
  <c r="V9" i="19"/>
  <c r="AG9" i="19" s="1"/>
  <c r="K9" i="19"/>
  <c r="AH8" i="19"/>
  <c r="V8" i="19"/>
  <c r="AG8" i="19" s="1"/>
  <c r="K8" i="19"/>
  <c r="AH7" i="19"/>
  <c r="V7" i="19"/>
  <c r="AG7" i="19" s="1"/>
  <c r="K7" i="19"/>
  <c r="AH6" i="19"/>
  <c r="W6" i="19"/>
  <c r="V6" i="19"/>
  <c r="AG6" i="19" s="1"/>
  <c r="K6" i="19"/>
  <c r="AH5" i="19"/>
  <c r="V5" i="19"/>
  <c r="W5" i="19" s="1"/>
  <c r="K5" i="19"/>
  <c r="AH4" i="19"/>
  <c r="W4" i="19"/>
  <c r="V4" i="19"/>
  <c r="AG4" i="19" s="1"/>
  <c r="K4" i="19"/>
  <c r="AH3" i="19"/>
  <c r="V3" i="19"/>
  <c r="W3" i="19" s="1"/>
  <c r="K3" i="19"/>
  <c r="AH2" i="19"/>
  <c r="V2" i="19"/>
  <c r="AG2" i="19" s="1"/>
  <c r="K2" i="19"/>
  <c r="AL267" i="18"/>
  <c r="AN267" i="18" s="1"/>
  <c r="AI267" i="18"/>
  <c r="AH267" i="18"/>
  <c r="AK267" i="18" s="1"/>
  <c r="AL266" i="18"/>
  <c r="AI266" i="18"/>
  <c r="AH266" i="18"/>
  <c r="AK266" i="18" s="1"/>
  <c r="AL265" i="18"/>
  <c r="AM265" i="18" s="1"/>
  <c r="AP265" i="18" s="1"/>
  <c r="AI265" i="18"/>
  <c r="AH265" i="18"/>
  <c r="AK265" i="18" s="1"/>
  <c r="AL264" i="18"/>
  <c r="AN264" i="18" s="1"/>
  <c r="AI264" i="18"/>
  <c r="AH264" i="18"/>
  <c r="AK264" i="18" s="1"/>
  <c r="AL263" i="18"/>
  <c r="AI263" i="18"/>
  <c r="AH263" i="18"/>
  <c r="AK263" i="18" s="1"/>
  <c r="AL262" i="18"/>
  <c r="AN262" i="18" s="1"/>
  <c r="AI262" i="18"/>
  <c r="AH262" i="18"/>
  <c r="AK262" i="18" s="1"/>
  <c r="AL261" i="18"/>
  <c r="AN261" i="18" s="1"/>
  <c r="AI261" i="18"/>
  <c r="AH261" i="18"/>
  <c r="AK261" i="18" s="1"/>
  <c r="AL260" i="18"/>
  <c r="AN260" i="18" s="1"/>
  <c r="AI260" i="18"/>
  <c r="AH260" i="18"/>
  <c r="AK260" i="18" s="1"/>
  <c r="AL259" i="18"/>
  <c r="AN259" i="18" s="1"/>
  <c r="AI259" i="18"/>
  <c r="AH259" i="18"/>
  <c r="AK259" i="18" s="1"/>
  <c r="AL258" i="18"/>
  <c r="AN258" i="18" s="1"/>
  <c r="AI258" i="18"/>
  <c r="AH258" i="18"/>
  <c r="AK258" i="18" s="1"/>
  <c r="AL257" i="18"/>
  <c r="AN257" i="18" s="1"/>
  <c r="AI257" i="18"/>
  <c r="AH257" i="18"/>
  <c r="AK257" i="18" s="1"/>
  <c r="AL256" i="18"/>
  <c r="AN256" i="18" s="1"/>
  <c r="AI256" i="18"/>
  <c r="AH256" i="18"/>
  <c r="AK256" i="18" s="1"/>
  <c r="AL255" i="18"/>
  <c r="AN255" i="18" s="1"/>
  <c r="AI255" i="18"/>
  <c r="AH255" i="18"/>
  <c r="AK255" i="18" s="1"/>
  <c r="AL254" i="18"/>
  <c r="AN254" i="18" s="1"/>
  <c r="AI254" i="18"/>
  <c r="AH254" i="18"/>
  <c r="AK254" i="18" s="1"/>
  <c r="AL253" i="18"/>
  <c r="AN253" i="18" s="1"/>
  <c r="AI253" i="18"/>
  <c r="AH253" i="18"/>
  <c r="AK253" i="18" s="1"/>
  <c r="AL252" i="18"/>
  <c r="AN252" i="18" s="1"/>
  <c r="AH252" i="18"/>
  <c r="AK252" i="18" s="1"/>
  <c r="AL251" i="18"/>
  <c r="AN251" i="18" s="1"/>
  <c r="AH251" i="18"/>
  <c r="AK251" i="18" s="1"/>
  <c r="AL250" i="18"/>
  <c r="AN250" i="18" s="1"/>
  <c r="AI250" i="18"/>
  <c r="AH250" i="18"/>
  <c r="AK250" i="18" s="1"/>
  <c r="AL249" i="18"/>
  <c r="AN249" i="18" s="1"/>
  <c r="AI249" i="18"/>
  <c r="AH249" i="18"/>
  <c r="AK249" i="18" s="1"/>
  <c r="AL248" i="18"/>
  <c r="AN248" i="18" s="1"/>
  <c r="AI248" i="18"/>
  <c r="AH248" i="18"/>
  <c r="AK248" i="18" s="1"/>
  <c r="AL247" i="18"/>
  <c r="AN247" i="18" s="1"/>
  <c r="AI247" i="18"/>
  <c r="AH247" i="18"/>
  <c r="AK247" i="18" s="1"/>
  <c r="AL246" i="18"/>
  <c r="AN246" i="18" s="1"/>
  <c r="AI246" i="18"/>
  <c r="AH246" i="18"/>
  <c r="AK246" i="18" s="1"/>
  <c r="AL245" i="18"/>
  <c r="AN245" i="18" s="1"/>
  <c r="AI245" i="18"/>
  <c r="AH245" i="18"/>
  <c r="AK245" i="18" s="1"/>
  <c r="AL244" i="18"/>
  <c r="AN244" i="18" s="1"/>
  <c r="AI244" i="18"/>
  <c r="AH244" i="18"/>
  <c r="AK244" i="18" s="1"/>
  <c r="AL243" i="18"/>
  <c r="AN243" i="18" s="1"/>
  <c r="AI243" i="18"/>
  <c r="AH243" i="18"/>
  <c r="AK243" i="18" s="1"/>
  <c r="AL242" i="18"/>
  <c r="AN242" i="18" s="1"/>
  <c r="AH242" i="18"/>
  <c r="AK242" i="18" s="1"/>
  <c r="AL241" i="18"/>
  <c r="AN241" i="18" s="1"/>
  <c r="AH241" i="18"/>
  <c r="AK241" i="18" s="1"/>
  <c r="AL240" i="18"/>
  <c r="AN240" i="18" s="1"/>
  <c r="AH240" i="18"/>
  <c r="AK240" i="18" s="1"/>
  <c r="AL239" i="18"/>
  <c r="AN239" i="18" s="1"/>
  <c r="AI239" i="18"/>
  <c r="AH239" i="18"/>
  <c r="AK239" i="18" s="1"/>
  <c r="AL238" i="18"/>
  <c r="AN238" i="18" s="1"/>
  <c r="AI238" i="18"/>
  <c r="AH238" i="18"/>
  <c r="AK238" i="18" s="1"/>
  <c r="AL237" i="18"/>
  <c r="AN237" i="18" s="1"/>
  <c r="AI237" i="18"/>
  <c r="AH237" i="18"/>
  <c r="AK237" i="18" s="1"/>
  <c r="AL236" i="18"/>
  <c r="AN236" i="18" s="1"/>
  <c r="AI236" i="18"/>
  <c r="AH236" i="18"/>
  <c r="AK236" i="18" s="1"/>
  <c r="AL235" i="18"/>
  <c r="AN235" i="18" s="1"/>
  <c r="AI235" i="18"/>
  <c r="AH235" i="18"/>
  <c r="AK235" i="18" s="1"/>
  <c r="AL234" i="18"/>
  <c r="AN234" i="18" s="1"/>
  <c r="AI234" i="18"/>
  <c r="AH234" i="18"/>
  <c r="AK234" i="18" s="1"/>
  <c r="AL233" i="18"/>
  <c r="AN233" i="18" s="1"/>
  <c r="AI233" i="18"/>
  <c r="AH233" i="18"/>
  <c r="AK233" i="18" s="1"/>
  <c r="AL232" i="18"/>
  <c r="AN232" i="18" s="1"/>
  <c r="AI232" i="18"/>
  <c r="AH232" i="18"/>
  <c r="AK232" i="18" s="1"/>
  <c r="AL231" i="18"/>
  <c r="AN231" i="18" s="1"/>
  <c r="AI231" i="18"/>
  <c r="AH231" i="18"/>
  <c r="AK231" i="18" s="1"/>
  <c r="AL230" i="18"/>
  <c r="AN230" i="18" s="1"/>
  <c r="AI230" i="18"/>
  <c r="AH230" i="18"/>
  <c r="AK230" i="18" s="1"/>
  <c r="AL229" i="18"/>
  <c r="AN229" i="18" s="1"/>
  <c r="AI229" i="18"/>
  <c r="AH229" i="18"/>
  <c r="AK229" i="18" s="1"/>
  <c r="AL228" i="18"/>
  <c r="AN228" i="18" s="1"/>
  <c r="AI228" i="18"/>
  <c r="AH228" i="18"/>
  <c r="AK228" i="18" s="1"/>
  <c r="AL227" i="18"/>
  <c r="AN227" i="18" s="1"/>
  <c r="AI227" i="18"/>
  <c r="AH227" i="18"/>
  <c r="AK227" i="18" s="1"/>
  <c r="AL226" i="18"/>
  <c r="AN226" i="18" s="1"/>
  <c r="AI226" i="18"/>
  <c r="AH226" i="18"/>
  <c r="AK226" i="18" s="1"/>
  <c r="AL225" i="18"/>
  <c r="AN225" i="18" s="1"/>
  <c r="AI225" i="18"/>
  <c r="AH225" i="18"/>
  <c r="AK225" i="18" s="1"/>
  <c r="AL224" i="18"/>
  <c r="AN224" i="18" s="1"/>
  <c r="AI224" i="18"/>
  <c r="AH224" i="18"/>
  <c r="AK224" i="18" s="1"/>
  <c r="AL223" i="18"/>
  <c r="AN223" i="18" s="1"/>
  <c r="AI223" i="18"/>
  <c r="AH223" i="18"/>
  <c r="AK223" i="18" s="1"/>
  <c r="AL222" i="18"/>
  <c r="AN222" i="18" s="1"/>
  <c r="AI222" i="18"/>
  <c r="AH222" i="18"/>
  <c r="AK222" i="18" s="1"/>
  <c r="AL221" i="18"/>
  <c r="AN221" i="18" s="1"/>
  <c r="AI221" i="18"/>
  <c r="AH221" i="18"/>
  <c r="AK221" i="18" s="1"/>
  <c r="AL220" i="18"/>
  <c r="AN220" i="18" s="1"/>
  <c r="AI220" i="18"/>
  <c r="AH220" i="18"/>
  <c r="AK220" i="18" s="1"/>
  <c r="AL219" i="18"/>
  <c r="AN219" i="18" s="1"/>
  <c r="AI219" i="18"/>
  <c r="AH219" i="18"/>
  <c r="AK219" i="18" s="1"/>
  <c r="AL218" i="18"/>
  <c r="AN218" i="18" s="1"/>
  <c r="AI218" i="18"/>
  <c r="AH218" i="18"/>
  <c r="AK218" i="18" s="1"/>
  <c r="AL217" i="18"/>
  <c r="AN217" i="18" s="1"/>
  <c r="AI217" i="18"/>
  <c r="AH217" i="18"/>
  <c r="AK217" i="18" s="1"/>
  <c r="AL216" i="18"/>
  <c r="AN216" i="18" s="1"/>
  <c r="AI216" i="18"/>
  <c r="AH216" i="18"/>
  <c r="AK216" i="18" s="1"/>
  <c r="AL215" i="18"/>
  <c r="AN215" i="18" s="1"/>
  <c r="AI215" i="18"/>
  <c r="AH215" i="18"/>
  <c r="AK215" i="18" s="1"/>
  <c r="AL214" i="18"/>
  <c r="AN214" i="18" s="1"/>
  <c r="AI214" i="18"/>
  <c r="AH214" i="18"/>
  <c r="AK214" i="18" s="1"/>
  <c r="AL213" i="18"/>
  <c r="AN213" i="18" s="1"/>
  <c r="AI213" i="18"/>
  <c r="AH213" i="18"/>
  <c r="AK213" i="18" s="1"/>
  <c r="AL212" i="18"/>
  <c r="AN212" i="18" s="1"/>
  <c r="AI212" i="18"/>
  <c r="AH212" i="18"/>
  <c r="AK212" i="18" s="1"/>
  <c r="AL211" i="18"/>
  <c r="AN211" i="18" s="1"/>
  <c r="AI211" i="18"/>
  <c r="AH211" i="18"/>
  <c r="AK211" i="18" s="1"/>
  <c r="AL210" i="18"/>
  <c r="AN210" i="18" s="1"/>
  <c r="AI210" i="18"/>
  <c r="AH210" i="18"/>
  <c r="AK210" i="18" s="1"/>
  <c r="AL209" i="18"/>
  <c r="AN209" i="18" s="1"/>
  <c r="AI209" i="18"/>
  <c r="AH209" i="18"/>
  <c r="AK209" i="18" s="1"/>
  <c r="AL208" i="18"/>
  <c r="AN208" i="18" s="1"/>
  <c r="AI208" i="18"/>
  <c r="AH208" i="18"/>
  <c r="AK208" i="18" s="1"/>
  <c r="AL207" i="18"/>
  <c r="AN207" i="18" s="1"/>
  <c r="AI207" i="18"/>
  <c r="AH207" i="18"/>
  <c r="AK207" i="18" s="1"/>
  <c r="AB207" i="18"/>
  <c r="AL206" i="18"/>
  <c r="AN206" i="18" s="1"/>
  <c r="AI206" i="18"/>
  <c r="AH206" i="18"/>
  <c r="AK206" i="18" s="1"/>
  <c r="AP205" i="18"/>
  <c r="AN205" i="18"/>
  <c r="AI205" i="18"/>
  <c r="AH205" i="18"/>
  <c r="AK205" i="18" s="1"/>
  <c r="AL204" i="18"/>
  <c r="AN204" i="18" s="1"/>
  <c r="AI204" i="18"/>
  <c r="AH204" i="18"/>
  <c r="AK204" i="18" s="1"/>
  <c r="AL203" i="18"/>
  <c r="AN203" i="18" s="1"/>
  <c r="AI203" i="18"/>
  <c r="AH203" i="18"/>
  <c r="AK203" i="18" s="1"/>
  <c r="W200" i="18"/>
  <c r="V200" i="18"/>
  <c r="AG200" i="18" s="1"/>
  <c r="K200" i="18"/>
  <c r="V199" i="18"/>
  <c r="W199" i="18" s="1"/>
  <c r="W198" i="18"/>
  <c r="V198" i="18"/>
  <c r="W197" i="18"/>
  <c r="V197" i="18"/>
  <c r="W196" i="18"/>
  <c r="V196" i="18"/>
  <c r="W195" i="18"/>
  <c r="V195" i="18"/>
  <c r="W194" i="18"/>
  <c r="V194" i="18"/>
  <c r="W193" i="18"/>
  <c r="V193" i="18"/>
  <c r="W192" i="18"/>
  <c r="V192" i="18"/>
  <c r="W191" i="18"/>
  <c r="V191" i="18"/>
  <c r="W190" i="18"/>
  <c r="V190" i="18"/>
  <c r="W189" i="18"/>
  <c r="V189" i="18"/>
  <c r="W188" i="18"/>
  <c r="V188" i="18"/>
  <c r="W187" i="18"/>
  <c r="V187" i="18"/>
  <c r="W186" i="18"/>
  <c r="V186" i="18"/>
  <c r="W185" i="18"/>
  <c r="V185" i="18"/>
  <c r="W184" i="18"/>
  <c r="V184" i="18"/>
  <c r="W183" i="18"/>
  <c r="V183" i="18"/>
  <c r="W182" i="18"/>
  <c r="V182" i="18"/>
  <c r="W181" i="18"/>
  <c r="V181" i="18"/>
  <c r="W180" i="18"/>
  <c r="V180" i="18"/>
  <c r="W179" i="18"/>
  <c r="V179" i="18"/>
  <c r="W178" i="18"/>
  <c r="V178" i="18"/>
  <c r="W177" i="18"/>
  <c r="V177" i="18"/>
  <c r="W176" i="18"/>
  <c r="V176" i="18"/>
  <c r="W175" i="18"/>
  <c r="V175" i="18"/>
  <c r="W174" i="18"/>
  <c r="V174" i="18"/>
  <c r="W173" i="18"/>
  <c r="V173" i="18"/>
  <c r="X172" i="18"/>
  <c r="Z172" i="18" s="1"/>
  <c r="W172" i="18"/>
  <c r="V172" i="18"/>
  <c r="W171" i="18"/>
  <c r="V171" i="18"/>
  <c r="W170" i="18"/>
  <c r="V170" i="18"/>
  <c r="W169" i="18"/>
  <c r="V169" i="18"/>
  <c r="W168" i="18"/>
  <c r="V168" i="18"/>
  <c r="W167" i="18"/>
  <c r="V167" i="18"/>
  <c r="W166" i="18"/>
  <c r="V166" i="18"/>
  <c r="W165" i="18"/>
  <c r="V165" i="18"/>
  <c r="W164" i="18"/>
  <c r="V164" i="18"/>
  <c r="W163" i="18"/>
  <c r="V163" i="18"/>
  <c r="W162" i="18"/>
  <c r="V162" i="18"/>
  <c r="W161" i="18"/>
  <c r="V161" i="18"/>
  <c r="W160" i="18"/>
  <c r="V160" i="18"/>
  <c r="W159" i="18"/>
  <c r="V159" i="18"/>
  <c r="W158" i="18"/>
  <c r="V158" i="18"/>
  <c r="W157" i="18"/>
  <c r="V157" i="18"/>
  <c r="W156" i="18"/>
  <c r="V156" i="18"/>
  <c r="W155" i="18"/>
  <c r="V155" i="18"/>
  <c r="W154" i="18"/>
  <c r="V154" i="18"/>
  <c r="W153" i="18"/>
  <c r="V153" i="18"/>
  <c r="W152" i="18"/>
  <c r="V152" i="18"/>
  <c r="W151" i="18"/>
  <c r="V151" i="18"/>
  <c r="W150" i="18"/>
  <c r="V150" i="18"/>
  <c r="W149" i="18"/>
  <c r="V149" i="18"/>
  <c r="W148" i="18"/>
  <c r="V148" i="18"/>
  <c r="W147" i="18"/>
  <c r="V147" i="18"/>
  <c r="W146" i="18"/>
  <c r="V146" i="18"/>
  <c r="W145" i="18"/>
  <c r="V145" i="18"/>
  <c r="W144" i="18"/>
  <c r="V144" i="18"/>
  <c r="W143" i="18"/>
  <c r="V143" i="18"/>
  <c r="W142" i="18"/>
  <c r="V142" i="18"/>
  <c r="W141" i="18"/>
  <c r="V141" i="18"/>
  <c r="W140" i="18"/>
  <c r="V140" i="18"/>
  <c r="W139" i="18"/>
  <c r="V139" i="18"/>
  <c r="W138" i="18"/>
  <c r="V138" i="18"/>
  <c r="W137" i="18"/>
  <c r="V137" i="18"/>
  <c r="X136" i="18"/>
  <c r="Z136" i="18" s="1"/>
  <c r="W136" i="18"/>
  <c r="V136" i="18"/>
  <c r="W135" i="18"/>
  <c r="V135" i="18"/>
  <c r="W134" i="18"/>
  <c r="V134" i="18"/>
  <c r="W133" i="18"/>
  <c r="V133" i="18"/>
  <c r="W132" i="18"/>
  <c r="V132" i="18"/>
  <c r="W131" i="18"/>
  <c r="V131" i="18"/>
  <c r="W130" i="18"/>
  <c r="V130" i="18"/>
  <c r="W129" i="18"/>
  <c r="V129" i="18"/>
  <c r="W128" i="18"/>
  <c r="V128" i="18"/>
  <c r="W127" i="18"/>
  <c r="V127" i="18"/>
  <c r="W126" i="18"/>
  <c r="V126" i="18"/>
  <c r="W125" i="18"/>
  <c r="V125" i="18"/>
  <c r="W124" i="18"/>
  <c r="V124" i="18"/>
  <c r="W123" i="18"/>
  <c r="V123" i="18"/>
  <c r="W122" i="18"/>
  <c r="V122" i="18"/>
  <c r="W121" i="18"/>
  <c r="V121" i="18"/>
  <c r="W120" i="18"/>
  <c r="V120" i="18"/>
  <c r="W119" i="18"/>
  <c r="V119" i="18"/>
  <c r="W118" i="18"/>
  <c r="V118" i="18"/>
  <c r="W117" i="18"/>
  <c r="V117" i="18"/>
  <c r="W116" i="18"/>
  <c r="V116" i="18"/>
  <c r="W115" i="18"/>
  <c r="V115" i="18"/>
  <c r="W114" i="18"/>
  <c r="V114" i="18"/>
  <c r="W113" i="18"/>
  <c r="V113" i="18"/>
  <c r="W112" i="18"/>
  <c r="V112" i="18"/>
  <c r="W111" i="18"/>
  <c r="V111" i="18"/>
  <c r="W110" i="18"/>
  <c r="V110" i="18"/>
  <c r="W109" i="18"/>
  <c r="V109" i="18"/>
  <c r="W108" i="18"/>
  <c r="V108" i="18"/>
  <c r="W107" i="18"/>
  <c r="V107" i="18"/>
  <c r="W106" i="18"/>
  <c r="V106" i="18"/>
  <c r="W105" i="18"/>
  <c r="V105" i="18"/>
  <c r="W104" i="18"/>
  <c r="V104" i="18"/>
  <c r="W103" i="18"/>
  <c r="V103" i="18"/>
  <c r="W102" i="18"/>
  <c r="V102" i="18"/>
  <c r="W101" i="18"/>
  <c r="V101" i="18"/>
  <c r="W100" i="18"/>
  <c r="V100" i="18"/>
  <c r="W99" i="18"/>
  <c r="V99" i="18"/>
  <c r="W98" i="18"/>
  <c r="V98" i="18"/>
  <c r="W97" i="18"/>
  <c r="V97" i="18"/>
  <c r="W96" i="18"/>
  <c r="V96" i="18"/>
  <c r="W95" i="18"/>
  <c r="V95" i="18"/>
  <c r="W94" i="18"/>
  <c r="V94" i="18"/>
  <c r="W93" i="18"/>
  <c r="V93" i="18"/>
  <c r="X92" i="18"/>
  <c r="Z92" i="18" s="1"/>
  <c r="W92" i="18"/>
  <c r="V92" i="18"/>
  <c r="W91" i="18"/>
  <c r="V91" i="18"/>
  <c r="W90" i="18"/>
  <c r="V90" i="18"/>
  <c r="W89" i="18"/>
  <c r="V89" i="18"/>
  <c r="W88" i="18"/>
  <c r="V88" i="18"/>
  <c r="V87" i="18"/>
  <c r="K87" i="18"/>
  <c r="W86" i="18"/>
  <c r="V86" i="18"/>
  <c r="AG86" i="18" s="1"/>
  <c r="K86" i="18"/>
  <c r="V85" i="18"/>
  <c r="K85" i="18"/>
  <c r="W84" i="18"/>
  <c r="V84" i="18"/>
  <c r="AG84" i="18" s="1"/>
  <c r="K84" i="18"/>
  <c r="AG83" i="18"/>
  <c r="V83" i="18"/>
  <c r="W83" i="18" s="1"/>
  <c r="K83" i="18"/>
  <c r="AG82" i="18"/>
  <c r="V82" i="18"/>
  <c r="W82" i="18" s="1"/>
  <c r="K82" i="18"/>
  <c r="AG81" i="18"/>
  <c r="V81" i="18"/>
  <c r="W81" i="18" s="1"/>
  <c r="K81" i="18"/>
  <c r="W80" i="18"/>
  <c r="V80" i="18"/>
  <c r="AG80" i="18" s="1"/>
  <c r="K80" i="18"/>
  <c r="AG79" i="18"/>
  <c r="V79" i="18"/>
  <c r="W79" i="18" s="1"/>
  <c r="K79" i="18"/>
  <c r="AG78" i="18"/>
  <c r="V78" i="18"/>
  <c r="W78" i="18" s="1"/>
  <c r="K78" i="18"/>
  <c r="AG77" i="18"/>
  <c r="V77" i="18"/>
  <c r="W77" i="18" s="1"/>
  <c r="K77" i="18"/>
  <c r="W76" i="18"/>
  <c r="V76" i="18"/>
  <c r="AG76" i="18" s="1"/>
  <c r="K76" i="18"/>
  <c r="AG75" i="18"/>
  <c r="V75" i="18"/>
  <c r="W75" i="18" s="1"/>
  <c r="K75" i="18"/>
  <c r="AG74" i="18"/>
  <c r="V74" i="18"/>
  <c r="W74" i="18" s="1"/>
  <c r="K74" i="18"/>
  <c r="AG73" i="18"/>
  <c r="V73" i="18"/>
  <c r="W73" i="18" s="1"/>
  <c r="K73" i="18"/>
  <c r="W72" i="18"/>
  <c r="V72" i="18"/>
  <c r="AG72" i="18" s="1"/>
  <c r="K72" i="18"/>
  <c r="V71" i="18"/>
  <c r="W71" i="18" s="1"/>
  <c r="K71" i="18"/>
  <c r="W70" i="18"/>
  <c r="V70" i="18"/>
  <c r="AG70" i="18" s="1"/>
  <c r="K70" i="18"/>
  <c r="V69" i="18"/>
  <c r="W69" i="18" s="1"/>
  <c r="K69" i="18"/>
  <c r="W68" i="18"/>
  <c r="V68" i="18"/>
  <c r="AG68" i="18" s="1"/>
  <c r="K68" i="18"/>
  <c r="V67" i="18"/>
  <c r="W67" i="18" s="1"/>
  <c r="K67" i="18"/>
  <c r="W66" i="18"/>
  <c r="V66" i="18"/>
  <c r="AG66" i="18" s="1"/>
  <c r="K66" i="18"/>
  <c r="V65" i="18"/>
  <c r="W65" i="18" s="1"/>
  <c r="K65" i="18"/>
  <c r="W64" i="18"/>
  <c r="V64" i="18"/>
  <c r="AG64" i="18" s="1"/>
  <c r="K64" i="18"/>
  <c r="V63" i="18"/>
  <c r="W63" i="18" s="1"/>
  <c r="K63" i="18"/>
  <c r="V62" i="18"/>
  <c r="AG62" i="18" s="1"/>
  <c r="K62" i="18"/>
  <c r="V61" i="18"/>
  <c r="W61" i="18" s="1"/>
  <c r="K61" i="18"/>
  <c r="AG60" i="18"/>
  <c r="V59" i="18"/>
  <c r="W59" i="18" s="1"/>
  <c r="K59" i="18"/>
  <c r="W58" i="18"/>
  <c r="V58" i="18"/>
  <c r="AG58" i="18" s="1"/>
  <c r="K58" i="18"/>
  <c r="V57" i="18"/>
  <c r="W57" i="18" s="1"/>
  <c r="K57" i="18"/>
  <c r="V56" i="18"/>
  <c r="AG56" i="18" s="1"/>
  <c r="K56" i="18"/>
  <c r="V55" i="18"/>
  <c r="W55" i="18" s="1"/>
  <c r="K55" i="18"/>
  <c r="V54" i="18"/>
  <c r="AG54" i="18" s="1"/>
  <c r="K54" i="18"/>
  <c r="V53" i="18"/>
  <c r="W53" i="18" s="1"/>
  <c r="K53" i="18"/>
  <c r="W52" i="18"/>
  <c r="V52" i="18"/>
  <c r="AG52" i="18" s="1"/>
  <c r="K52" i="18"/>
  <c r="V51" i="18"/>
  <c r="W51" i="18" s="1"/>
  <c r="K51" i="18"/>
  <c r="V50" i="18"/>
  <c r="AG50" i="18" s="1"/>
  <c r="K50" i="18"/>
  <c r="V49" i="18"/>
  <c r="W49" i="18" s="1"/>
  <c r="K49" i="18"/>
  <c r="W48" i="18"/>
  <c r="V48" i="18"/>
  <c r="AG48" i="18" s="1"/>
  <c r="K48" i="18"/>
  <c r="V47" i="18"/>
  <c r="W47" i="18" s="1"/>
  <c r="K47" i="18"/>
  <c r="W46" i="18"/>
  <c r="V46" i="18"/>
  <c r="AG46" i="18" s="1"/>
  <c r="K46" i="18"/>
  <c r="V45" i="18"/>
  <c r="W45" i="18" s="1"/>
  <c r="K45" i="18"/>
  <c r="W44" i="18"/>
  <c r="V44" i="18"/>
  <c r="AG44" i="18" s="1"/>
  <c r="K44" i="18"/>
  <c r="V43" i="18"/>
  <c r="W43" i="18" s="1"/>
  <c r="K43" i="18"/>
  <c r="V42" i="18"/>
  <c r="AG42" i="18" s="1"/>
  <c r="K42" i="18"/>
  <c r="V41" i="18"/>
  <c r="W41" i="18" s="1"/>
  <c r="K41" i="18"/>
  <c r="V40" i="18"/>
  <c r="AG40" i="18" s="1"/>
  <c r="K40" i="18"/>
  <c r="V39" i="18"/>
  <c r="W39" i="18" s="1"/>
  <c r="K39" i="18"/>
  <c r="V38" i="18"/>
  <c r="AG38" i="18" s="1"/>
  <c r="K38" i="18"/>
  <c r="V37" i="18"/>
  <c r="W37" i="18" s="1"/>
  <c r="K37" i="18"/>
  <c r="V36" i="18"/>
  <c r="AG36" i="18" s="1"/>
  <c r="K36" i="18"/>
  <c r="V35" i="18"/>
  <c r="W35" i="18" s="1"/>
  <c r="K35" i="18"/>
  <c r="V34" i="18"/>
  <c r="AG34" i="18" s="1"/>
  <c r="K34" i="18"/>
  <c r="V33" i="18"/>
  <c r="W33" i="18" s="1"/>
  <c r="K33" i="18"/>
  <c r="V32" i="18"/>
  <c r="AG32" i="18" s="1"/>
  <c r="K32" i="18"/>
  <c r="V31" i="18"/>
  <c r="W31" i="18" s="1"/>
  <c r="K31" i="18"/>
  <c r="V30" i="18"/>
  <c r="AG30" i="18" s="1"/>
  <c r="K30" i="18"/>
  <c r="V29" i="18"/>
  <c r="W29" i="18" s="1"/>
  <c r="K29" i="18"/>
  <c r="V28" i="18"/>
  <c r="AG28" i="18" s="1"/>
  <c r="K28" i="18"/>
  <c r="V27" i="18"/>
  <c r="W27" i="18" s="1"/>
  <c r="K27" i="18"/>
  <c r="V26" i="18"/>
  <c r="AG26" i="18" s="1"/>
  <c r="K26" i="18"/>
  <c r="V25" i="18"/>
  <c r="W25" i="18" s="1"/>
  <c r="K25" i="18"/>
  <c r="W24" i="18"/>
  <c r="V24" i="18"/>
  <c r="AG24" i="18" s="1"/>
  <c r="K24" i="18"/>
  <c r="AG23" i="18"/>
  <c r="V23" i="18"/>
  <c r="W23" i="18" s="1"/>
  <c r="K23" i="18"/>
  <c r="W22" i="18"/>
  <c r="V22" i="18"/>
  <c r="AG22" i="18" s="1"/>
  <c r="K22" i="18"/>
  <c r="AG21" i="18"/>
  <c r="V21" i="18"/>
  <c r="W21" i="18" s="1"/>
  <c r="K21" i="18"/>
  <c r="W20" i="18"/>
  <c r="V20" i="18"/>
  <c r="AG20" i="18" s="1"/>
  <c r="K20" i="18"/>
  <c r="V19" i="18"/>
  <c r="W19" i="18" s="1"/>
  <c r="K19" i="18"/>
  <c r="W18" i="18"/>
  <c r="V18" i="18"/>
  <c r="AG18" i="18" s="1"/>
  <c r="K18" i="18"/>
  <c r="AG17" i="18"/>
  <c r="V17" i="18"/>
  <c r="W17" i="18" s="1"/>
  <c r="K17" i="18"/>
  <c r="V16" i="18"/>
  <c r="AG16" i="18" s="1"/>
  <c r="K16" i="18"/>
  <c r="V15" i="18"/>
  <c r="W15" i="18" s="1"/>
  <c r="K15" i="18"/>
  <c r="W14" i="18"/>
  <c r="V14" i="18"/>
  <c r="AG14" i="18" s="1"/>
  <c r="K14" i="18"/>
  <c r="AG13" i="18"/>
  <c r="V13" i="18"/>
  <c r="W13" i="18" s="1"/>
  <c r="K13" i="18"/>
  <c r="W12" i="18"/>
  <c r="V12" i="18"/>
  <c r="AG12" i="18" s="1"/>
  <c r="K12" i="18"/>
  <c r="V11" i="18"/>
  <c r="W11" i="18" s="1"/>
  <c r="K11" i="18"/>
  <c r="V10" i="18"/>
  <c r="AG10" i="18" s="1"/>
  <c r="K10" i="18"/>
  <c r="V9" i="18"/>
  <c r="W9" i="18" s="1"/>
  <c r="K9" i="18"/>
  <c r="W8" i="18"/>
  <c r="V8" i="18"/>
  <c r="AG8" i="18" s="1"/>
  <c r="K8" i="18"/>
  <c r="AG7" i="18"/>
  <c r="V7" i="18"/>
  <c r="W7" i="18" s="1"/>
  <c r="K7" i="18"/>
  <c r="W6" i="18"/>
  <c r="V6" i="18"/>
  <c r="AG6" i="18" s="1"/>
  <c r="K6" i="18"/>
  <c r="AG5" i="18"/>
  <c r="V5" i="18"/>
  <c r="W5" i="18" s="1"/>
  <c r="K5" i="18"/>
  <c r="V4" i="18"/>
  <c r="AG4" i="18" s="1"/>
  <c r="K4" i="18"/>
  <c r="V3" i="18"/>
  <c r="W3" i="18" s="1"/>
  <c r="K3" i="18"/>
  <c r="AH2" i="18"/>
  <c r="V2" i="18"/>
  <c r="AG2" i="18" s="1"/>
  <c r="K2" i="18"/>
  <c r="AL267" i="17"/>
  <c r="AN267" i="17" s="1"/>
  <c r="AI267" i="17"/>
  <c r="AH267" i="17"/>
  <c r="AK267" i="17" s="1"/>
  <c r="AL266" i="17"/>
  <c r="AI266" i="17"/>
  <c r="AH266" i="17"/>
  <c r="AK266" i="17" s="1"/>
  <c r="AL265" i="17"/>
  <c r="AM265" i="17" s="1"/>
  <c r="AP265" i="17" s="1"/>
  <c r="AI265" i="17"/>
  <c r="AH265" i="17"/>
  <c r="AK265" i="17" s="1"/>
  <c r="AL264" i="17"/>
  <c r="AN264" i="17" s="1"/>
  <c r="AI264" i="17"/>
  <c r="AH264" i="17"/>
  <c r="AK264" i="17" s="1"/>
  <c r="AL263" i="17"/>
  <c r="AN263" i="17" s="1"/>
  <c r="AI263" i="17"/>
  <c r="AH263" i="17"/>
  <c r="AK263" i="17" s="1"/>
  <c r="AL262" i="17"/>
  <c r="AN262" i="17" s="1"/>
  <c r="AI262" i="17"/>
  <c r="AH262" i="17"/>
  <c r="AK262" i="17" s="1"/>
  <c r="AL261" i="17"/>
  <c r="AN261" i="17" s="1"/>
  <c r="AI261" i="17"/>
  <c r="AH261" i="17"/>
  <c r="AK261" i="17" s="1"/>
  <c r="AL260" i="17"/>
  <c r="AN260" i="17" s="1"/>
  <c r="AI260" i="17"/>
  <c r="AH260" i="17"/>
  <c r="AK260" i="17" s="1"/>
  <c r="AL259" i="17"/>
  <c r="AN259" i="17" s="1"/>
  <c r="AI259" i="17"/>
  <c r="AH259" i="17"/>
  <c r="AK259" i="17" s="1"/>
  <c r="AL258" i="17"/>
  <c r="AN258" i="17" s="1"/>
  <c r="AI258" i="17"/>
  <c r="AH258" i="17"/>
  <c r="AK258" i="17" s="1"/>
  <c r="AL257" i="17"/>
  <c r="AN257" i="17" s="1"/>
  <c r="AI257" i="17"/>
  <c r="AH257" i="17"/>
  <c r="AK257" i="17" s="1"/>
  <c r="AL256" i="17"/>
  <c r="AN256" i="17" s="1"/>
  <c r="AI256" i="17"/>
  <c r="AH256" i="17"/>
  <c r="AK256" i="17" s="1"/>
  <c r="AL255" i="17"/>
  <c r="AN255" i="17" s="1"/>
  <c r="AI255" i="17"/>
  <c r="AH255" i="17"/>
  <c r="AK255" i="17" s="1"/>
  <c r="AL254" i="17"/>
  <c r="AN254" i="17" s="1"/>
  <c r="AI254" i="17"/>
  <c r="AH254" i="17"/>
  <c r="AK254" i="17" s="1"/>
  <c r="AL253" i="17"/>
  <c r="AN253" i="17" s="1"/>
  <c r="AI253" i="17"/>
  <c r="AH253" i="17"/>
  <c r="AK253" i="17" s="1"/>
  <c r="AL252" i="17"/>
  <c r="AN252" i="17" s="1"/>
  <c r="AH252" i="17"/>
  <c r="AK252" i="17" s="1"/>
  <c r="AL251" i="17"/>
  <c r="AN251" i="17" s="1"/>
  <c r="AH251" i="17"/>
  <c r="AK251" i="17" s="1"/>
  <c r="AL250" i="17"/>
  <c r="AN250" i="17" s="1"/>
  <c r="AI250" i="17"/>
  <c r="AH250" i="17"/>
  <c r="AK250" i="17" s="1"/>
  <c r="AL249" i="17"/>
  <c r="AN249" i="17" s="1"/>
  <c r="AI249" i="17"/>
  <c r="AH249" i="17"/>
  <c r="AK249" i="17" s="1"/>
  <c r="AL248" i="17"/>
  <c r="AN248" i="17" s="1"/>
  <c r="AI248" i="17"/>
  <c r="AH248" i="17"/>
  <c r="AK248" i="17" s="1"/>
  <c r="AL247" i="17"/>
  <c r="AN247" i="17" s="1"/>
  <c r="AI247" i="17"/>
  <c r="AH247" i="17"/>
  <c r="AK247" i="17" s="1"/>
  <c r="AL246" i="17"/>
  <c r="AN246" i="17" s="1"/>
  <c r="AI246" i="17"/>
  <c r="AH246" i="17"/>
  <c r="AK246" i="17" s="1"/>
  <c r="AL245" i="17"/>
  <c r="AN245" i="17" s="1"/>
  <c r="AI245" i="17"/>
  <c r="AH245" i="17"/>
  <c r="AK245" i="17" s="1"/>
  <c r="AL244" i="17"/>
  <c r="AN244" i="17" s="1"/>
  <c r="AI244" i="17"/>
  <c r="AH244" i="17"/>
  <c r="AK244" i="17" s="1"/>
  <c r="AL243" i="17"/>
  <c r="AN243" i="17" s="1"/>
  <c r="AI243" i="17"/>
  <c r="AH243" i="17"/>
  <c r="AK243" i="17" s="1"/>
  <c r="AL242" i="17"/>
  <c r="AN242" i="17" s="1"/>
  <c r="AI242" i="17"/>
  <c r="AH242" i="17"/>
  <c r="AK242" i="17" s="1"/>
  <c r="AL241" i="17"/>
  <c r="AN241" i="17" s="1"/>
  <c r="AH241" i="17"/>
  <c r="AK241" i="17" s="1"/>
  <c r="AL240" i="17"/>
  <c r="AN240" i="17" s="1"/>
  <c r="AH240" i="17"/>
  <c r="AK240" i="17" s="1"/>
  <c r="AL239" i="17"/>
  <c r="AN239" i="17" s="1"/>
  <c r="AI239" i="17"/>
  <c r="AH239" i="17"/>
  <c r="AK239" i="17" s="1"/>
  <c r="AL238" i="17"/>
  <c r="AN238" i="17" s="1"/>
  <c r="AI238" i="17"/>
  <c r="AH238" i="17"/>
  <c r="AK238" i="17" s="1"/>
  <c r="AL237" i="17"/>
  <c r="AN237" i="17" s="1"/>
  <c r="AI237" i="17"/>
  <c r="AH237" i="17"/>
  <c r="AK237" i="17" s="1"/>
  <c r="AL236" i="17"/>
  <c r="AN236" i="17" s="1"/>
  <c r="AI236" i="17"/>
  <c r="AH236" i="17"/>
  <c r="AK236" i="17" s="1"/>
  <c r="AL235" i="17"/>
  <c r="AN235" i="17" s="1"/>
  <c r="AI235" i="17"/>
  <c r="AH235" i="17"/>
  <c r="AK235" i="17" s="1"/>
  <c r="AL234" i="17"/>
  <c r="AN234" i="17" s="1"/>
  <c r="AI234" i="17"/>
  <c r="AH234" i="17"/>
  <c r="AK234" i="17" s="1"/>
  <c r="AL233" i="17"/>
  <c r="AN233" i="17" s="1"/>
  <c r="AI233" i="17"/>
  <c r="AH233" i="17"/>
  <c r="AK233" i="17" s="1"/>
  <c r="AL232" i="17"/>
  <c r="AN232" i="17" s="1"/>
  <c r="AI232" i="17"/>
  <c r="AH232" i="17"/>
  <c r="AK232" i="17" s="1"/>
  <c r="AL231" i="17"/>
  <c r="AN231" i="17" s="1"/>
  <c r="AI231" i="17"/>
  <c r="AH231" i="17"/>
  <c r="AK231" i="17" s="1"/>
  <c r="AL230" i="17"/>
  <c r="AN230" i="17" s="1"/>
  <c r="AI230" i="17"/>
  <c r="AH230" i="17"/>
  <c r="AK230" i="17" s="1"/>
  <c r="AL229" i="17"/>
  <c r="AN229" i="17" s="1"/>
  <c r="AI229" i="17"/>
  <c r="AH229" i="17"/>
  <c r="AK229" i="17" s="1"/>
  <c r="AL228" i="17"/>
  <c r="AN228" i="17" s="1"/>
  <c r="AI228" i="17"/>
  <c r="AH228" i="17"/>
  <c r="AK228" i="17" s="1"/>
  <c r="AL227" i="17"/>
  <c r="AN227" i="17" s="1"/>
  <c r="AI227" i="17"/>
  <c r="AH227" i="17"/>
  <c r="AK227" i="17" s="1"/>
  <c r="AL226" i="17"/>
  <c r="AN226" i="17" s="1"/>
  <c r="AI226" i="17"/>
  <c r="AH226" i="17"/>
  <c r="AK226" i="17" s="1"/>
  <c r="AL225" i="17"/>
  <c r="AN225" i="17" s="1"/>
  <c r="AI225" i="17"/>
  <c r="AH225" i="17"/>
  <c r="AK225" i="17" s="1"/>
  <c r="AL224" i="17"/>
  <c r="AN224" i="17" s="1"/>
  <c r="AI224" i="17"/>
  <c r="AH224" i="17"/>
  <c r="AK224" i="17" s="1"/>
  <c r="AL223" i="17"/>
  <c r="AN223" i="17" s="1"/>
  <c r="AI223" i="17"/>
  <c r="AH223" i="17"/>
  <c r="AK223" i="17" s="1"/>
  <c r="AL222" i="17"/>
  <c r="AN222" i="17" s="1"/>
  <c r="AI222" i="17"/>
  <c r="AH222" i="17"/>
  <c r="AK222" i="17" s="1"/>
  <c r="AL221" i="17"/>
  <c r="AN221" i="17" s="1"/>
  <c r="AI221" i="17"/>
  <c r="AH221" i="17"/>
  <c r="AK221" i="17" s="1"/>
  <c r="AL220" i="17"/>
  <c r="AN220" i="17" s="1"/>
  <c r="AI220" i="17"/>
  <c r="AH220" i="17"/>
  <c r="AK220" i="17" s="1"/>
  <c r="AL219" i="17"/>
  <c r="AN219" i="17" s="1"/>
  <c r="AI219" i="17"/>
  <c r="AH219" i="17"/>
  <c r="AK219" i="17" s="1"/>
  <c r="AL218" i="17"/>
  <c r="AN218" i="17" s="1"/>
  <c r="AI218" i="17"/>
  <c r="AH218" i="17"/>
  <c r="AK218" i="17" s="1"/>
  <c r="AL217" i="17"/>
  <c r="AN217" i="17" s="1"/>
  <c r="AI217" i="17"/>
  <c r="AH217" i="17"/>
  <c r="AK217" i="17" s="1"/>
  <c r="AL216" i="17"/>
  <c r="AN216" i="17" s="1"/>
  <c r="AI216" i="17"/>
  <c r="AH216" i="17"/>
  <c r="AK216" i="17" s="1"/>
  <c r="AL215" i="17"/>
  <c r="AN215" i="17" s="1"/>
  <c r="AI215" i="17"/>
  <c r="AH215" i="17"/>
  <c r="AK215" i="17" s="1"/>
  <c r="AL214" i="17"/>
  <c r="AN214" i="17" s="1"/>
  <c r="AI214" i="17"/>
  <c r="AH214" i="17"/>
  <c r="AK214" i="17" s="1"/>
  <c r="AL213" i="17"/>
  <c r="AN213" i="17" s="1"/>
  <c r="AI213" i="17"/>
  <c r="AH213" i="17"/>
  <c r="AK213" i="17" s="1"/>
  <c r="AL212" i="17"/>
  <c r="AN212" i="17" s="1"/>
  <c r="AI212" i="17"/>
  <c r="AH212" i="17"/>
  <c r="AK212" i="17" s="1"/>
  <c r="AL211" i="17"/>
  <c r="AN211" i="17" s="1"/>
  <c r="AI211" i="17"/>
  <c r="AH211" i="17"/>
  <c r="AK211" i="17" s="1"/>
  <c r="AL210" i="17"/>
  <c r="AN210" i="17" s="1"/>
  <c r="AI210" i="17"/>
  <c r="AH210" i="17"/>
  <c r="AK210" i="17" s="1"/>
  <c r="AL209" i="17"/>
  <c r="AN209" i="17" s="1"/>
  <c r="AI209" i="17"/>
  <c r="AH209" i="17"/>
  <c r="AK209" i="17" s="1"/>
  <c r="AL208" i="17"/>
  <c r="AN208" i="17" s="1"/>
  <c r="AI208" i="17"/>
  <c r="AH208" i="17"/>
  <c r="AK208" i="17" s="1"/>
  <c r="AL207" i="17"/>
  <c r="AN207" i="17" s="1"/>
  <c r="AI207" i="17"/>
  <c r="AH207" i="17"/>
  <c r="AK207" i="17" s="1"/>
  <c r="AB207" i="17"/>
  <c r="AL206" i="17"/>
  <c r="AN206" i="17" s="1"/>
  <c r="AI206" i="17"/>
  <c r="AH206" i="17"/>
  <c r="AK206" i="17" s="1"/>
  <c r="AP205" i="17"/>
  <c r="AN205" i="17"/>
  <c r="AI205" i="17"/>
  <c r="AH205" i="17"/>
  <c r="AL204" i="17"/>
  <c r="AN204" i="17" s="1"/>
  <c r="AI204" i="17"/>
  <c r="AH204" i="17"/>
  <c r="AL203" i="17"/>
  <c r="AN203" i="17" s="1"/>
  <c r="AI203" i="17"/>
  <c r="AH203" i="17"/>
  <c r="W200" i="17"/>
  <c r="V200" i="17"/>
  <c r="AG200" i="17" s="1"/>
  <c r="K200" i="17"/>
  <c r="V199" i="17"/>
  <c r="W199" i="17" s="1"/>
  <c r="V198" i="17"/>
  <c r="W198" i="17" s="1"/>
  <c r="W197" i="17"/>
  <c r="V197" i="17"/>
  <c r="W196" i="17"/>
  <c r="V196" i="17"/>
  <c r="W195" i="17"/>
  <c r="V195" i="17"/>
  <c r="W194" i="17"/>
  <c r="V194" i="17"/>
  <c r="W193" i="17"/>
  <c r="V193" i="17"/>
  <c r="W192" i="17"/>
  <c r="V192" i="17"/>
  <c r="W191" i="17"/>
  <c r="V191" i="17"/>
  <c r="W190" i="17"/>
  <c r="V190" i="17"/>
  <c r="W189" i="17"/>
  <c r="V189" i="17"/>
  <c r="W188" i="17"/>
  <c r="V188" i="17"/>
  <c r="W187" i="17"/>
  <c r="V187" i="17"/>
  <c r="W186" i="17"/>
  <c r="V186" i="17"/>
  <c r="W185" i="17"/>
  <c r="V185" i="17"/>
  <c r="W184" i="17"/>
  <c r="V184" i="17"/>
  <c r="W183" i="17"/>
  <c r="V183" i="17"/>
  <c r="W182" i="17"/>
  <c r="V182" i="17"/>
  <c r="W181" i="17"/>
  <c r="V181" i="17"/>
  <c r="W180" i="17"/>
  <c r="V180" i="17"/>
  <c r="W179" i="17"/>
  <c r="V179" i="17"/>
  <c r="W178" i="17"/>
  <c r="V178" i="17"/>
  <c r="W177" i="17"/>
  <c r="V177" i="17"/>
  <c r="W176" i="17"/>
  <c r="V176" i="17"/>
  <c r="W175" i="17"/>
  <c r="V175" i="17"/>
  <c r="W174" i="17"/>
  <c r="V174" i="17"/>
  <c r="W173" i="17"/>
  <c r="V173" i="17"/>
  <c r="W172" i="17"/>
  <c r="V172" i="17"/>
  <c r="W171" i="17"/>
  <c r="V171" i="17"/>
  <c r="W170" i="17"/>
  <c r="V170" i="17"/>
  <c r="W169" i="17"/>
  <c r="V169" i="17"/>
  <c r="X169" i="17"/>
  <c r="Z169" i="17" s="1"/>
  <c r="W168" i="17"/>
  <c r="V168" i="17"/>
  <c r="W167" i="17"/>
  <c r="V167" i="17"/>
  <c r="W166" i="17"/>
  <c r="V166" i="17"/>
  <c r="W165" i="17"/>
  <c r="V165" i="17"/>
  <c r="W164" i="17"/>
  <c r="V164" i="17"/>
  <c r="W163" i="17"/>
  <c r="V163" i="17"/>
  <c r="W162" i="17"/>
  <c r="V162" i="17"/>
  <c r="W161" i="17"/>
  <c r="V161" i="17"/>
  <c r="W160" i="17"/>
  <c r="V160" i="17"/>
  <c r="W159" i="17"/>
  <c r="V159" i="17"/>
  <c r="W158" i="17"/>
  <c r="V158" i="17"/>
  <c r="W157" i="17"/>
  <c r="V157" i="17"/>
  <c r="W156" i="17"/>
  <c r="V156" i="17"/>
  <c r="W155" i="17"/>
  <c r="V155" i="17"/>
  <c r="W154" i="17"/>
  <c r="V154" i="17"/>
  <c r="W153" i="17"/>
  <c r="V153" i="17"/>
  <c r="W152" i="17"/>
  <c r="V152" i="17"/>
  <c r="W151" i="17"/>
  <c r="V151" i="17"/>
  <c r="W150" i="17"/>
  <c r="V150" i="17"/>
  <c r="Z149" i="17"/>
  <c r="W149" i="17"/>
  <c r="V149" i="17"/>
  <c r="W148" i="17"/>
  <c r="V148" i="17"/>
  <c r="W147" i="17"/>
  <c r="V147" i="17"/>
  <c r="W146" i="17"/>
  <c r="V146" i="17"/>
  <c r="W145" i="17"/>
  <c r="V145" i="17"/>
  <c r="W144" i="17"/>
  <c r="V144" i="17"/>
  <c r="W143" i="17"/>
  <c r="V143" i="17"/>
  <c r="W142" i="17"/>
  <c r="V142" i="17"/>
  <c r="W141" i="17"/>
  <c r="V141" i="17"/>
  <c r="W140" i="17"/>
  <c r="V140" i="17"/>
  <c r="W139" i="17"/>
  <c r="V139" i="17"/>
  <c r="W138" i="17"/>
  <c r="V138" i="17"/>
  <c r="W137" i="17"/>
  <c r="V137" i="17"/>
  <c r="W136" i="17"/>
  <c r="V136" i="17"/>
  <c r="W135" i="17"/>
  <c r="V135" i="17"/>
  <c r="W134" i="17"/>
  <c r="V134" i="17"/>
  <c r="W133" i="17"/>
  <c r="V133" i="17"/>
  <c r="W132" i="17"/>
  <c r="V132" i="17"/>
  <c r="W131" i="17"/>
  <c r="V131" i="17"/>
  <c r="W130" i="17"/>
  <c r="V130" i="17"/>
  <c r="W129" i="17"/>
  <c r="V129" i="17"/>
  <c r="W128" i="17"/>
  <c r="V128" i="17"/>
  <c r="W127" i="17"/>
  <c r="V127" i="17"/>
  <c r="W126" i="17"/>
  <c r="V126" i="17"/>
  <c r="W125" i="17"/>
  <c r="V125" i="17"/>
  <c r="W124" i="17"/>
  <c r="V124" i="17"/>
  <c r="W123" i="17"/>
  <c r="V123" i="17"/>
  <c r="W122" i="17"/>
  <c r="V122" i="17"/>
  <c r="W121" i="17"/>
  <c r="V121" i="17"/>
  <c r="W120" i="17"/>
  <c r="V120" i="17"/>
  <c r="W119" i="17"/>
  <c r="V119" i="17"/>
  <c r="W118" i="17"/>
  <c r="V118" i="17"/>
  <c r="W117" i="17"/>
  <c r="V117" i="17"/>
  <c r="W116" i="17"/>
  <c r="V116" i="17"/>
  <c r="W115" i="17"/>
  <c r="V115" i="17"/>
  <c r="W114" i="17"/>
  <c r="V114" i="17"/>
  <c r="W113" i="17"/>
  <c r="V113" i="17"/>
  <c r="W112" i="17"/>
  <c r="V112" i="17"/>
  <c r="W111" i="17"/>
  <c r="V111" i="17"/>
  <c r="W110" i="17"/>
  <c r="V110" i="17"/>
  <c r="W109" i="17"/>
  <c r="V109" i="17"/>
  <c r="W108" i="17"/>
  <c r="V108" i="17"/>
  <c r="W107" i="17"/>
  <c r="V107" i="17"/>
  <c r="W106" i="17"/>
  <c r="V106" i="17"/>
  <c r="W105" i="17"/>
  <c r="V105" i="17"/>
  <c r="W104" i="17"/>
  <c r="V104" i="17"/>
  <c r="W103" i="17"/>
  <c r="V103" i="17"/>
  <c r="W102" i="17"/>
  <c r="V102" i="17"/>
  <c r="W101" i="17"/>
  <c r="V101" i="17"/>
  <c r="W100" i="17"/>
  <c r="V100" i="17"/>
  <c r="W99" i="17"/>
  <c r="V99" i="17"/>
  <c r="W98" i="17"/>
  <c r="V98" i="17"/>
  <c r="W97" i="17"/>
  <c r="V97" i="17"/>
  <c r="W96" i="17"/>
  <c r="V96" i="17"/>
  <c r="W95" i="17"/>
  <c r="V95" i="17"/>
  <c r="W94" i="17"/>
  <c r="V94" i="17"/>
  <c r="W93" i="17"/>
  <c r="V93" i="17"/>
  <c r="W92" i="17"/>
  <c r="V92" i="17"/>
  <c r="W91" i="17"/>
  <c r="V91" i="17"/>
  <c r="W90" i="17"/>
  <c r="V90" i="17"/>
  <c r="W89" i="17"/>
  <c r="V89" i="17"/>
  <c r="W88" i="17"/>
  <c r="V88" i="17"/>
  <c r="AG87" i="17"/>
  <c r="V87" i="17"/>
  <c r="W87" i="17" s="1"/>
  <c r="K87" i="17"/>
  <c r="V86" i="17"/>
  <c r="K86" i="17"/>
  <c r="AG85" i="17"/>
  <c r="V85" i="17"/>
  <c r="W85" i="17" s="1"/>
  <c r="K85" i="17"/>
  <c r="AG84" i="17"/>
  <c r="V84" i="17"/>
  <c r="W84" i="17" s="1"/>
  <c r="K84" i="17"/>
  <c r="AG83" i="17"/>
  <c r="V83" i="17"/>
  <c r="W83" i="17" s="1"/>
  <c r="K83" i="17"/>
  <c r="V82" i="17"/>
  <c r="K82" i="17"/>
  <c r="AG81" i="17"/>
  <c r="V81" i="17"/>
  <c r="W81" i="17" s="1"/>
  <c r="K81" i="17"/>
  <c r="AG80" i="17"/>
  <c r="V80" i="17"/>
  <c r="W80" i="17" s="1"/>
  <c r="K80" i="17"/>
  <c r="AG79" i="17"/>
  <c r="V79" i="17"/>
  <c r="W79" i="17" s="1"/>
  <c r="K79" i="17"/>
  <c r="V78" i="17"/>
  <c r="K78" i="17"/>
  <c r="AG77" i="17"/>
  <c r="V77" i="17"/>
  <c r="W77" i="17" s="1"/>
  <c r="K77" i="17"/>
  <c r="AG76" i="17"/>
  <c r="V76" i="17"/>
  <c r="W76" i="17" s="1"/>
  <c r="K76" i="17"/>
  <c r="AG75" i="17"/>
  <c r="V75" i="17"/>
  <c r="W75" i="17" s="1"/>
  <c r="K75" i="17"/>
  <c r="V74" i="17"/>
  <c r="K74" i="17"/>
  <c r="V73" i="17"/>
  <c r="AG73" i="17" s="1"/>
  <c r="K73" i="17"/>
  <c r="V72" i="17"/>
  <c r="W72" i="17" s="1"/>
  <c r="K72" i="17"/>
  <c r="V71" i="17"/>
  <c r="AG71" i="17" s="1"/>
  <c r="K71" i="17"/>
  <c r="AG70" i="17"/>
  <c r="V70" i="17"/>
  <c r="W70" i="17" s="1"/>
  <c r="K70" i="17"/>
  <c r="V69" i="17"/>
  <c r="AG69" i="17" s="1"/>
  <c r="K69" i="17"/>
  <c r="AG68" i="17"/>
  <c r="V68" i="17"/>
  <c r="W68" i="17" s="1"/>
  <c r="K68" i="17"/>
  <c r="V67" i="17"/>
  <c r="AG67" i="17" s="1"/>
  <c r="K67" i="17"/>
  <c r="V66" i="17"/>
  <c r="W66" i="17" s="1"/>
  <c r="K66" i="17"/>
  <c r="V65" i="17"/>
  <c r="AG65" i="17" s="1"/>
  <c r="K65" i="17"/>
  <c r="V64" i="17"/>
  <c r="W64" i="17" s="1"/>
  <c r="K64" i="17"/>
  <c r="W63" i="17"/>
  <c r="V63" i="17"/>
  <c r="AG63" i="17" s="1"/>
  <c r="K63" i="17"/>
  <c r="AG62" i="17"/>
  <c r="V62" i="17"/>
  <c r="W62" i="17" s="1"/>
  <c r="K62" i="17"/>
  <c r="W61" i="17"/>
  <c r="V61" i="17"/>
  <c r="AG61" i="17" s="1"/>
  <c r="K61" i="17"/>
  <c r="AG60" i="17"/>
  <c r="V60" i="17"/>
  <c r="W60" i="17" s="1"/>
  <c r="K60" i="17"/>
  <c r="W59" i="17"/>
  <c r="V59" i="17"/>
  <c r="AG59" i="17" s="1"/>
  <c r="K59" i="17"/>
  <c r="V58" i="17"/>
  <c r="W58" i="17" s="1"/>
  <c r="K58" i="17"/>
  <c r="W57" i="17"/>
  <c r="V57" i="17"/>
  <c r="AG57" i="17" s="1"/>
  <c r="K57" i="17"/>
  <c r="V56" i="17"/>
  <c r="W56" i="17" s="1"/>
  <c r="K56" i="17"/>
  <c r="W55" i="17"/>
  <c r="V55" i="17"/>
  <c r="AG55" i="17" s="1"/>
  <c r="K55" i="17"/>
  <c r="AG54" i="17"/>
  <c r="V54" i="17"/>
  <c r="W54" i="17" s="1"/>
  <c r="K54" i="17"/>
  <c r="W53" i="17"/>
  <c r="V53" i="17"/>
  <c r="AG53" i="17" s="1"/>
  <c r="K53" i="17"/>
  <c r="AG52" i="17"/>
  <c r="V52" i="17"/>
  <c r="W52" i="17" s="1"/>
  <c r="K52" i="17"/>
  <c r="W51" i="17"/>
  <c r="V51" i="17"/>
  <c r="AG51" i="17" s="1"/>
  <c r="K51" i="17"/>
  <c r="V50" i="17"/>
  <c r="W50" i="17" s="1"/>
  <c r="K50" i="17"/>
  <c r="W49" i="17"/>
  <c r="V49" i="17"/>
  <c r="AG49" i="17" s="1"/>
  <c r="K49" i="17"/>
  <c r="V48" i="17"/>
  <c r="W48" i="17" s="1"/>
  <c r="K48" i="17"/>
  <c r="W47" i="17"/>
  <c r="V47" i="17"/>
  <c r="AG47" i="17" s="1"/>
  <c r="K47" i="17"/>
  <c r="AG46" i="17"/>
  <c r="V46" i="17"/>
  <c r="W46" i="17" s="1"/>
  <c r="K46" i="17"/>
  <c r="W45" i="17"/>
  <c r="V45" i="17"/>
  <c r="AG45" i="17" s="1"/>
  <c r="K45" i="17"/>
  <c r="AG44" i="17"/>
  <c r="V44" i="17"/>
  <c r="W44" i="17" s="1"/>
  <c r="K44" i="17"/>
  <c r="W43" i="17"/>
  <c r="V43" i="17"/>
  <c r="AG43" i="17" s="1"/>
  <c r="K43" i="17"/>
  <c r="V42" i="17"/>
  <c r="W42" i="17" s="1"/>
  <c r="K42" i="17"/>
  <c r="W41" i="17"/>
  <c r="V41" i="17"/>
  <c r="AG41" i="17" s="1"/>
  <c r="K41" i="17"/>
  <c r="V40" i="17"/>
  <c r="W40" i="17" s="1"/>
  <c r="K40" i="17"/>
  <c r="W39" i="17"/>
  <c r="V39" i="17"/>
  <c r="AG39" i="17" s="1"/>
  <c r="K39" i="17"/>
  <c r="AG38" i="17"/>
  <c r="V38" i="17"/>
  <c r="W38" i="17" s="1"/>
  <c r="K38" i="17"/>
  <c r="W37" i="17"/>
  <c r="V37" i="17"/>
  <c r="AG37" i="17" s="1"/>
  <c r="K37" i="17"/>
  <c r="AG36" i="17"/>
  <c r="W36" i="17"/>
  <c r="V36" i="17"/>
  <c r="K36" i="17"/>
  <c r="W35" i="17"/>
  <c r="V35" i="17"/>
  <c r="AG35" i="17" s="1"/>
  <c r="K35" i="17"/>
  <c r="AG34" i="17"/>
  <c r="V34" i="17"/>
  <c r="W34" i="17" s="1"/>
  <c r="K34" i="17"/>
  <c r="W33" i="17"/>
  <c r="V33" i="17"/>
  <c r="AG33" i="17" s="1"/>
  <c r="K33" i="17"/>
  <c r="V32" i="17"/>
  <c r="AG32" i="17" s="1"/>
  <c r="K32" i="17"/>
  <c r="W31" i="17"/>
  <c r="V31" i="17"/>
  <c r="AG31" i="17" s="1"/>
  <c r="K31" i="17"/>
  <c r="W30" i="17"/>
  <c r="V30" i="17"/>
  <c r="AG30" i="17" s="1"/>
  <c r="K30" i="17"/>
  <c r="W29" i="17"/>
  <c r="V29" i="17"/>
  <c r="AG29" i="17" s="1"/>
  <c r="K29" i="17"/>
  <c r="AG28" i="17"/>
  <c r="W28" i="17"/>
  <c r="V28" i="17"/>
  <c r="K28" i="17"/>
  <c r="W27" i="17"/>
  <c r="V27" i="17"/>
  <c r="AG27" i="17" s="1"/>
  <c r="K27" i="17"/>
  <c r="AG26" i="17"/>
  <c r="V26" i="17"/>
  <c r="W26" i="17" s="1"/>
  <c r="K26" i="17"/>
  <c r="V25" i="17"/>
  <c r="AG25" i="17" s="1"/>
  <c r="K25" i="17"/>
  <c r="V24" i="17"/>
  <c r="AG24" i="17" s="1"/>
  <c r="K24" i="17"/>
  <c r="V23" i="17"/>
  <c r="AG23" i="17" s="1"/>
  <c r="K23" i="17"/>
  <c r="W22" i="17"/>
  <c r="V22" i="17"/>
  <c r="AG22" i="17" s="1"/>
  <c r="K22" i="17"/>
  <c r="V21" i="17"/>
  <c r="AG21" i="17" s="1"/>
  <c r="K21" i="17"/>
  <c r="AG20" i="17"/>
  <c r="W20" i="17"/>
  <c r="V20" i="17"/>
  <c r="AI251" i="17" s="1"/>
  <c r="K20" i="17"/>
  <c r="W19" i="17"/>
  <c r="V19" i="17"/>
  <c r="AG19" i="17" s="1"/>
  <c r="K19" i="17"/>
  <c r="V18" i="17"/>
  <c r="W18" i="17" s="1"/>
  <c r="K18" i="17"/>
  <c r="W17" i="17"/>
  <c r="V17" i="17"/>
  <c r="AG17" i="17" s="1"/>
  <c r="K17" i="17"/>
  <c r="V16" i="17"/>
  <c r="AG16" i="17" s="1"/>
  <c r="K16" i="17"/>
  <c r="V15" i="17"/>
  <c r="AG15" i="17" s="1"/>
  <c r="K15" i="17"/>
  <c r="V14" i="17"/>
  <c r="AG14" i="17" s="1"/>
  <c r="K14" i="17"/>
  <c r="V13" i="17"/>
  <c r="AG13" i="17" s="1"/>
  <c r="K13" i="17"/>
  <c r="AG12" i="17"/>
  <c r="W12" i="17"/>
  <c r="V12" i="17"/>
  <c r="AI252" i="17" s="1"/>
  <c r="K12" i="17"/>
  <c r="V11" i="17"/>
  <c r="AG11" i="17" s="1"/>
  <c r="K11" i="17"/>
  <c r="V10" i="17"/>
  <c r="W10" i="17" s="1"/>
  <c r="K10" i="17"/>
  <c r="V9" i="17"/>
  <c r="AG9" i="17" s="1"/>
  <c r="K9" i="17"/>
  <c r="V8" i="17"/>
  <c r="AG8" i="17" s="1"/>
  <c r="K8" i="17"/>
  <c r="V7" i="17"/>
  <c r="AG7" i="17" s="1"/>
  <c r="K7" i="17"/>
  <c r="V6" i="17"/>
  <c r="AG6" i="17" s="1"/>
  <c r="K6" i="17"/>
  <c r="V5" i="17"/>
  <c r="AG5" i="17" s="1"/>
  <c r="K5" i="17"/>
  <c r="V4" i="17"/>
  <c r="AG4" i="17" s="1"/>
  <c r="K4" i="17"/>
  <c r="V3" i="17"/>
  <c r="AG3" i="17" s="1"/>
  <c r="K3" i="17"/>
  <c r="AH2" i="17"/>
  <c r="AG2" i="17"/>
  <c r="V2" i="17"/>
  <c r="W2" i="17" s="1"/>
  <c r="K2" i="17"/>
  <c r="W29" i="22" l="1"/>
  <c r="W28" i="22"/>
  <c r="AI240" i="22"/>
  <c r="W27" i="22"/>
  <c r="AI251" i="22"/>
  <c r="AJ251" i="22" s="1"/>
  <c r="AM251" i="22" s="1"/>
  <c r="AP251" i="22" s="1"/>
  <c r="W22" i="22"/>
  <c r="W21" i="22"/>
  <c r="W20" i="22"/>
  <c r="W19" i="22"/>
  <c r="W15" i="22"/>
  <c r="AG27" i="21"/>
  <c r="W13" i="22"/>
  <c r="W11" i="22"/>
  <c r="W10" i="22"/>
  <c r="W9" i="22"/>
  <c r="AI252" i="22"/>
  <c r="AJ252" i="22" s="1"/>
  <c r="AM252" i="22" s="1"/>
  <c r="AP252" i="22" s="1"/>
  <c r="W8" i="22"/>
  <c r="W7" i="22"/>
  <c r="W6" i="22"/>
  <c r="AI241" i="22"/>
  <c r="AJ241" i="22" s="1"/>
  <c r="AM241" i="22" s="1"/>
  <c r="AP241" i="22" s="1"/>
  <c r="W5" i="22"/>
  <c r="AI242" i="22"/>
  <c r="AJ242" i="22" s="1"/>
  <c r="AM242" i="22" s="1"/>
  <c r="AP242" i="22" s="1"/>
  <c r="W4" i="22"/>
  <c r="AJ224" i="22"/>
  <c r="AM224" i="22" s="1"/>
  <c r="AP224" i="22" s="1"/>
  <c r="AJ228" i="22"/>
  <c r="AM228" i="22" s="1"/>
  <c r="AP228" i="22" s="1"/>
  <c r="AJ232" i="22"/>
  <c r="AM232" i="22" s="1"/>
  <c r="AP232" i="22" s="1"/>
  <c r="AJ236" i="22"/>
  <c r="AM236" i="22" s="1"/>
  <c r="AP236" i="22" s="1"/>
  <c r="AJ240" i="22"/>
  <c r="AM240" i="22" s="1"/>
  <c r="AP240" i="22" s="1"/>
  <c r="AJ244" i="22"/>
  <c r="AM244" i="22" s="1"/>
  <c r="AP244" i="22" s="1"/>
  <c r="AJ248" i="22"/>
  <c r="AM248" i="22" s="1"/>
  <c r="AP248" i="22" s="1"/>
  <c r="AJ256" i="22"/>
  <c r="AM256" i="22" s="1"/>
  <c r="AP256" i="22" s="1"/>
  <c r="AJ260" i="22"/>
  <c r="AM260" i="22" s="1"/>
  <c r="AP260" i="22" s="1"/>
  <c r="AJ264" i="22"/>
  <c r="AM264" i="22" s="1"/>
  <c r="AP264" i="22" s="1"/>
  <c r="AJ206" i="22"/>
  <c r="AM206" i="22" s="1"/>
  <c r="AP206" i="22" s="1"/>
  <c r="W3" i="22"/>
  <c r="AJ203" i="22"/>
  <c r="AM203" i="22" s="1"/>
  <c r="AP203" i="22" s="1"/>
  <c r="AJ204" i="22"/>
  <c r="AM204" i="22" s="1"/>
  <c r="AP204" i="22" s="1"/>
  <c r="AJ205" i="22"/>
  <c r="W2" i="22"/>
  <c r="AJ226" i="22"/>
  <c r="AM226" i="22" s="1"/>
  <c r="AP226" i="22" s="1"/>
  <c r="AJ230" i="22"/>
  <c r="AM230" i="22" s="1"/>
  <c r="AP230" i="22" s="1"/>
  <c r="AJ234" i="22"/>
  <c r="AM234" i="22" s="1"/>
  <c r="AP234" i="22" s="1"/>
  <c r="AJ238" i="22"/>
  <c r="AJ246" i="22"/>
  <c r="AM246" i="22" s="1"/>
  <c r="AP246" i="22" s="1"/>
  <c r="AJ250" i="22"/>
  <c r="AM250" i="22" s="1"/>
  <c r="AP250" i="22" s="1"/>
  <c r="AJ254" i="22"/>
  <c r="AM254" i="22" s="1"/>
  <c r="AP254" i="22" s="1"/>
  <c r="AJ258" i="22"/>
  <c r="AM258" i="22" s="1"/>
  <c r="AP258" i="22" s="1"/>
  <c r="AJ262" i="22"/>
  <c r="AM262" i="22" s="1"/>
  <c r="AP262" i="22" s="1"/>
  <c r="AJ259" i="22"/>
  <c r="AM259" i="22" s="1"/>
  <c r="AP259" i="22" s="1"/>
  <c r="AJ263" i="22"/>
  <c r="AM263" i="22" s="1"/>
  <c r="AP263" i="22" s="1"/>
  <c r="AJ261" i="22"/>
  <c r="AM261" i="22" s="1"/>
  <c r="AP261" i="22" s="1"/>
  <c r="AN228" i="22"/>
  <c r="AN265" i="20"/>
  <c r="AN244" i="22"/>
  <c r="W24" i="21"/>
  <c r="AG23" i="21"/>
  <c r="AG21" i="21"/>
  <c r="AG19" i="21"/>
  <c r="AI252" i="21"/>
  <c r="AJ252" i="21" s="1"/>
  <c r="AM252" i="21" s="1"/>
  <c r="AP252" i="21" s="1"/>
  <c r="AI242" i="21"/>
  <c r="AJ242" i="21" s="1"/>
  <c r="AM242" i="21" s="1"/>
  <c r="AP242" i="21" s="1"/>
  <c r="W40" i="19"/>
  <c r="W39" i="19"/>
  <c r="AG7" i="21"/>
  <c r="AI241" i="21"/>
  <c r="AJ241" i="21" s="1"/>
  <c r="AM241" i="21" s="1"/>
  <c r="AP241" i="21" s="1"/>
  <c r="AI251" i="21"/>
  <c r="AJ251" i="21" s="1"/>
  <c r="AM251" i="21" s="1"/>
  <c r="AP251" i="21" s="1"/>
  <c r="AG5" i="21"/>
  <c r="AI240" i="21"/>
  <c r="AJ240" i="21" s="1"/>
  <c r="AM240" i="21" s="1"/>
  <c r="AP240" i="21" s="1"/>
  <c r="AG3" i="21"/>
  <c r="AJ225" i="21"/>
  <c r="AM225" i="21" s="1"/>
  <c r="AP225" i="21" s="1"/>
  <c r="AJ238" i="21"/>
  <c r="AM238" i="21" s="1"/>
  <c r="AP238" i="21" s="1"/>
  <c r="AJ256" i="21"/>
  <c r="AM256" i="21" s="1"/>
  <c r="AP256" i="21" s="1"/>
  <c r="AJ260" i="21"/>
  <c r="AM260" i="21" s="1"/>
  <c r="AP260" i="21" s="1"/>
  <c r="AJ262" i="21"/>
  <c r="AM262" i="21" s="1"/>
  <c r="AP262" i="21" s="1"/>
  <c r="AJ263" i="21"/>
  <c r="AM263" i="21" s="1"/>
  <c r="AP263" i="21" s="1"/>
  <c r="AJ264" i="21"/>
  <c r="AM264" i="21" s="1"/>
  <c r="AP264" i="21" s="1"/>
  <c r="AI252" i="20"/>
  <c r="AJ252" i="20" s="1"/>
  <c r="AM252" i="20" s="1"/>
  <c r="AP252" i="20" s="1"/>
  <c r="W38" i="19"/>
  <c r="AJ250" i="21"/>
  <c r="AM250" i="21" s="1"/>
  <c r="AP250" i="21" s="1"/>
  <c r="AJ259" i="21"/>
  <c r="AM259" i="21" s="1"/>
  <c r="AP259" i="21" s="1"/>
  <c r="AJ228" i="21"/>
  <c r="AM228" i="21" s="1"/>
  <c r="AP228" i="21" s="1"/>
  <c r="AJ232" i="21"/>
  <c r="AM232" i="21" s="1"/>
  <c r="AP232" i="21" s="1"/>
  <c r="AJ236" i="21"/>
  <c r="AM236" i="21" s="1"/>
  <c r="AP236" i="21" s="1"/>
  <c r="AJ246" i="21"/>
  <c r="AM246" i="21" s="1"/>
  <c r="AP246" i="21" s="1"/>
  <c r="AJ206" i="21"/>
  <c r="AM206" i="21" s="1"/>
  <c r="AP206" i="21" s="1"/>
  <c r="AJ223" i="21"/>
  <c r="AM223" i="21" s="1"/>
  <c r="AP223" i="21" s="1"/>
  <c r="AJ244" i="21"/>
  <c r="AM244" i="21" s="1"/>
  <c r="AP244" i="21" s="1"/>
  <c r="AJ254" i="21"/>
  <c r="AM254" i="21" s="1"/>
  <c r="AP254" i="21" s="1"/>
  <c r="AJ258" i="21"/>
  <c r="AM258" i="21" s="1"/>
  <c r="AP258" i="21" s="1"/>
  <c r="AJ226" i="21"/>
  <c r="AM226" i="21" s="1"/>
  <c r="AP226" i="21" s="1"/>
  <c r="AJ230" i="21"/>
  <c r="AM230" i="21" s="1"/>
  <c r="AP230" i="21" s="1"/>
  <c r="AJ234" i="21"/>
  <c r="AM234" i="21" s="1"/>
  <c r="AP234" i="21" s="1"/>
  <c r="AJ248" i="21"/>
  <c r="AM248" i="21" s="1"/>
  <c r="AP248" i="21" s="1"/>
  <c r="AJ257" i="21"/>
  <c r="AM257" i="21" s="1"/>
  <c r="AP257" i="21" s="1"/>
  <c r="AJ261" i="21"/>
  <c r="AM261" i="21" s="1"/>
  <c r="AP261" i="21" s="1"/>
  <c r="AJ203" i="21"/>
  <c r="AM203" i="21" s="1"/>
  <c r="AP203" i="21" s="1"/>
  <c r="AJ204" i="21"/>
  <c r="AM204" i="21" s="1"/>
  <c r="AP204" i="21" s="1"/>
  <c r="AJ205" i="21"/>
  <c r="W37" i="19"/>
  <c r="W36" i="19"/>
  <c r="W35" i="19"/>
  <c r="W34" i="19"/>
  <c r="AG33" i="19"/>
  <c r="AI240" i="20"/>
  <c r="AJ240" i="20" s="1"/>
  <c r="AM240" i="20" s="1"/>
  <c r="AP240" i="20" s="1"/>
  <c r="AI251" i="20"/>
  <c r="AJ251" i="20" s="1"/>
  <c r="AM251" i="20" s="1"/>
  <c r="AP251" i="20" s="1"/>
  <c r="W5" i="20"/>
  <c r="AJ204" i="20"/>
  <c r="AM204" i="20" s="1"/>
  <c r="AP204" i="20" s="1"/>
  <c r="AI242" i="20"/>
  <c r="AJ242" i="20" s="1"/>
  <c r="AM242" i="20" s="1"/>
  <c r="AP242" i="20" s="1"/>
  <c r="AJ205" i="20"/>
  <c r="AJ203" i="20"/>
  <c r="AM203" i="20" s="1"/>
  <c r="AP203" i="20" s="1"/>
  <c r="W2" i="20"/>
  <c r="AJ232" i="20"/>
  <c r="AM232" i="20" s="1"/>
  <c r="AP232" i="20" s="1"/>
  <c r="AJ258" i="20"/>
  <c r="AM258" i="20" s="1"/>
  <c r="AP258" i="20" s="1"/>
  <c r="AJ262" i="20"/>
  <c r="AM262" i="20" s="1"/>
  <c r="AP262" i="20" s="1"/>
  <c r="AJ226" i="20"/>
  <c r="AM226" i="20" s="1"/>
  <c r="AP226" i="20" s="1"/>
  <c r="AJ236" i="20"/>
  <c r="AM236" i="20" s="1"/>
  <c r="AP236" i="20" s="1"/>
  <c r="AJ244" i="20"/>
  <c r="AM244" i="20" s="1"/>
  <c r="AP244" i="20" s="1"/>
  <c r="AJ248" i="20"/>
  <c r="AM248" i="20" s="1"/>
  <c r="AP248" i="20" s="1"/>
  <c r="AJ261" i="20"/>
  <c r="AM261" i="20" s="1"/>
  <c r="AP261" i="20" s="1"/>
  <c r="AJ230" i="20"/>
  <c r="AM230" i="20" s="1"/>
  <c r="AP230" i="20" s="1"/>
  <c r="AJ256" i="20"/>
  <c r="AM256" i="20" s="1"/>
  <c r="AP256" i="20" s="1"/>
  <c r="AJ260" i="20"/>
  <c r="AM260" i="20" s="1"/>
  <c r="AP260" i="20" s="1"/>
  <c r="AJ264" i="20"/>
  <c r="AM264" i="20" s="1"/>
  <c r="AP264" i="20" s="1"/>
  <c r="AK203" i="20"/>
  <c r="AK204" i="20"/>
  <c r="AK205" i="20"/>
  <c r="AJ206" i="20"/>
  <c r="AM206" i="20" s="1"/>
  <c r="AP206" i="20" s="1"/>
  <c r="AJ224" i="20"/>
  <c r="AM224" i="20" s="1"/>
  <c r="AP224" i="20" s="1"/>
  <c r="AJ228" i="20"/>
  <c r="AM228" i="20" s="1"/>
  <c r="AP228" i="20" s="1"/>
  <c r="AJ234" i="20"/>
  <c r="AM234" i="20" s="1"/>
  <c r="AP234" i="20" s="1"/>
  <c r="AJ238" i="20"/>
  <c r="AM238" i="20" s="1"/>
  <c r="AP238" i="20" s="1"/>
  <c r="AJ246" i="20"/>
  <c r="AM246" i="20" s="1"/>
  <c r="AP246" i="20" s="1"/>
  <c r="AJ250" i="20"/>
  <c r="AM250" i="20" s="1"/>
  <c r="AP250" i="20" s="1"/>
  <c r="AJ254" i="20"/>
  <c r="AM254" i="20" s="1"/>
  <c r="AP254" i="20" s="1"/>
  <c r="AJ263" i="20"/>
  <c r="AM263" i="20" s="1"/>
  <c r="AP263" i="20" s="1"/>
  <c r="W32" i="19"/>
  <c r="AN224" i="20"/>
  <c r="AN240" i="20"/>
  <c r="AN248" i="20"/>
  <c r="AN252" i="22"/>
  <c r="AN256" i="20"/>
  <c r="AN236" i="22"/>
  <c r="AN240" i="22"/>
  <c r="W31" i="19"/>
  <c r="W30" i="19"/>
  <c r="W29" i="19"/>
  <c r="W27" i="19"/>
  <c r="W22" i="19"/>
  <c r="W62" i="18"/>
  <c r="AI241" i="19"/>
  <c r="AJ241" i="19" s="1"/>
  <c r="AM241" i="19" s="1"/>
  <c r="AP241" i="19" s="1"/>
  <c r="W18" i="19"/>
  <c r="W16" i="19"/>
  <c r="W14" i="19"/>
  <c r="AI242" i="19"/>
  <c r="AJ242" i="19" s="1"/>
  <c r="AM242" i="19" s="1"/>
  <c r="AP242" i="19" s="1"/>
  <c r="W12" i="19"/>
  <c r="AI252" i="19"/>
  <c r="AJ252" i="19" s="1"/>
  <c r="AM252" i="19" s="1"/>
  <c r="AP252" i="19" s="1"/>
  <c r="AI240" i="19"/>
  <c r="AJ240" i="19" s="1"/>
  <c r="AM240" i="19" s="1"/>
  <c r="AP240" i="19" s="1"/>
  <c r="W8" i="19"/>
  <c r="W10" i="19"/>
  <c r="AJ262" i="19"/>
  <c r="AM262" i="19" s="1"/>
  <c r="AP262" i="19" s="1"/>
  <c r="W56" i="18"/>
  <c r="AJ261" i="19"/>
  <c r="AM261" i="19" s="1"/>
  <c r="AP261" i="19" s="1"/>
  <c r="AJ260" i="19"/>
  <c r="AM260" i="19" s="1"/>
  <c r="AP260" i="19" s="1"/>
  <c r="AJ259" i="19"/>
  <c r="AM259" i="19" s="1"/>
  <c r="AP259" i="19" s="1"/>
  <c r="AI251" i="19"/>
  <c r="AJ251" i="19" s="1"/>
  <c r="AM251" i="19" s="1"/>
  <c r="AP251" i="19" s="1"/>
  <c r="AJ216" i="19"/>
  <c r="AM216" i="19" s="1"/>
  <c r="AP216" i="19" s="1"/>
  <c r="AJ215" i="19"/>
  <c r="AM215" i="19" s="1"/>
  <c r="AP215" i="19" s="1"/>
  <c r="W2" i="19"/>
  <c r="AJ206" i="19"/>
  <c r="AM206" i="19" s="1"/>
  <c r="AP206" i="19" s="1"/>
  <c r="AJ207" i="19"/>
  <c r="AM207" i="19" s="1"/>
  <c r="AP207" i="19" s="1"/>
  <c r="AJ208" i="19"/>
  <c r="AM208" i="19" s="1"/>
  <c r="AP208" i="19" s="1"/>
  <c r="AJ209" i="19"/>
  <c r="AM209" i="19" s="1"/>
  <c r="AP209" i="19" s="1"/>
  <c r="AJ210" i="19"/>
  <c r="AM210" i="19" s="1"/>
  <c r="AP210" i="19" s="1"/>
  <c r="AJ217" i="19"/>
  <c r="AM217" i="19" s="1"/>
  <c r="AP217" i="19" s="1"/>
  <c r="AJ257" i="19"/>
  <c r="AM257" i="19" s="1"/>
  <c r="AP257" i="19" s="1"/>
  <c r="AJ258" i="19"/>
  <c r="AM258" i="19" s="1"/>
  <c r="AP258" i="19" s="1"/>
  <c r="AJ211" i="19"/>
  <c r="AM211" i="19" s="1"/>
  <c r="AP211" i="19" s="1"/>
  <c r="AJ212" i="19"/>
  <c r="AM212" i="19" s="1"/>
  <c r="AP212" i="19" s="1"/>
  <c r="AJ213" i="19"/>
  <c r="AM213" i="19" s="1"/>
  <c r="AP213" i="19" s="1"/>
  <c r="AJ214" i="19"/>
  <c r="AM214" i="19" s="1"/>
  <c r="AP214" i="19" s="1"/>
  <c r="AJ263" i="19"/>
  <c r="AJ264" i="19"/>
  <c r="AM264" i="19" s="1"/>
  <c r="AP264" i="19" s="1"/>
  <c r="AJ218" i="19"/>
  <c r="AM218" i="19" s="1"/>
  <c r="AP218" i="19" s="1"/>
  <c r="W54" i="18"/>
  <c r="AI241" i="18"/>
  <c r="AJ241" i="18" s="1"/>
  <c r="AM241" i="18" s="1"/>
  <c r="AP241" i="18" s="1"/>
  <c r="W50" i="18"/>
  <c r="W42" i="18"/>
  <c r="W40" i="18"/>
  <c r="AG39" i="18"/>
  <c r="W38" i="18"/>
  <c r="AG37" i="18"/>
  <c r="W36" i="18"/>
  <c r="AG35" i="18"/>
  <c r="W34" i="18"/>
  <c r="AG33" i="18"/>
  <c r="W32" i="18"/>
  <c r="AG31" i="18"/>
  <c r="W30" i="18"/>
  <c r="AG29" i="18"/>
  <c r="W28" i="18"/>
  <c r="AG27" i="18"/>
  <c r="W26" i="18"/>
  <c r="AG25" i="18"/>
  <c r="AG19" i="18"/>
  <c r="W25" i="17"/>
  <c r="W16" i="18"/>
  <c r="AG15" i="18"/>
  <c r="AI242" i="18"/>
  <c r="AJ242" i="18" s="1"/>
  <c r="AM242" i="18" s="1"/>
  <c r="AP242" i="18" s="1"/>
  <c r="AG11" i="18"/>
  <c r="W10" i="18"/>
  <c r="AI252" i="18"/>
  <c r="AJ252" i="18" s="1"/>
  <c r="AM252" i="18" s="1"/>
  <c r="AP252" i="18" s="1"/>
  <c r="AG9" i="18"/>
  <c r="W4" i="18"/>
  <c r="AI240" i="18"/>
  <c r="AJ240" i="18" s="1"/>
  <c r="AM240" i="18" s="1"/>
  <c r="AP240" i="18" s="1"/>
  <c r="AI251" i="18"/>
  <c r="AJ251" i="18" s="1"/>
  <c r="AM251" i="18" s="1"/>
  <c r="AP251" i="18" s="1"/>
  <c r="AJ226" i="18"/>
  <c r="AM226" i="18" s="1"/>
  <c r="AP226" i="18" s="1"/>
  <c r="AJ230" i="18"/>
  <c r="AM230" i="18" s="1"/>
  <c r="AP230" i="18" s="1"/>
  <c r="AJ244" i="18"/>
  <c r="AM244" i="18" s="1"/>
  <c r="AP244" i="18" s="1"/>
  <c r="AJ248" i="18"/>
  <c r="AM248" i="18" s="1"/>
  <c r="AP248" i="18" s="1"/>
  <c r="AJ258" i="18"/>
  <c r="AM258" i="18" s="1"/>
  <c r="AP258" i="18" s="1"/>
  <c r="W2" i="18"/>
  <c r="AJ206" i="18"/>
  <c r="AM206" i="18" s="1"/>
  <c r="AP206" i="18" s="1"/>
  <c r="AJ224" i="18"/>
  <c r="AM224" i="18" s="1"/>
  <c r="AP224" i="18" s="1"/>
  <c r="AJ234" i="18"/>
  <c r="AM234" i="18" s="1"/>
  <c r="AP234" i="18" s="1"/>
  <c r="AJ238" i="18"/>
  <c r="AM238" i="18" s="1"/>
  <c r="AP238" i="18" s="1"/>
  <c r="AJ256" i="18"/>
  <c r="AM256" i="18" s="1"/>
  <c r="AP256" i="18" s="1"/>
  <c r="AJ228" i="18"/>
  <c r="AM228" i="18" s="1"/>
  <c r="AP228" i="18" s="1"/>
  <c r="AJ232" i="18"/>
  <c r="AM232" i="18" s="1"/>
  <c r="AP232" i="18" s="1"/>
  <c r="AJ246" i="18"/>
  <c r="AM246" i="18" s="1"/>
  <c r="AP246" i="18" s="1"/>
  <c r="AJ260" i="18"/>
  <c r="AM260" i="18" s="1"/>
  <c r="AP260" i="18" s="1"/>
  <c r="AJ261" i="18"/>
  <c r="AM261" i="18" s="1"/>
  <c r="AP261" i="18" s="1"/>
  <c r="AJ262" i="18"/>
  <c r="AM262" i="18" s="1"/>
  <c r="AP262" i="18" s="1"/>
  <c r="AJ264" i="18"/>
  <c r="AM264" i="18" s="1"/>
  <c r="AP264" i="18" s="1"/>
  <c r="AJ203" i="18"/>
  <c r="AM203" i="18" s="1"/>
  <c r="AP203" i="18" s="1"/>
  <c r="AJ204" i="18"/>
  <c r="AM204" i="18" s="1"/>
  <c r="AP204" i="18" s="1"/>
  <c r="AJ205" i="18"/>
  <c r="AJ236" i="18"/>
  <c r="AM236" i="18" s="1"/>
  <c r="AP236" i="18" s="1"/>
  <c r="AJ250" i="18"/>
  <c r="AM250" i="18" s="1"/>
  <c r="AP250" i="18" s="1"/>
  <c r="AJ254" i="18"/>
  <c r="AM254" i="18" s="1"/>
  <c r="AP254" i="18" s="1"/>
  <c r="AJ263" i="18"/>
  <c r="AM263" i="18" s="1"/>
  <c r="AP263" i="18" s="1"/>
  <c r="AN265" i="17"/>
  <c r="AN263" i="18"/>
  <c r="AN244" i="20"/>
  <c r="AN240" i="21"/>
  <c r="AN224" i="22"/>
  <c r="AN252" i="20"/>
  <c r="AN242" i="21"/>
  <c r="AN232" i="22"/>
  <c r="AM263" i="19"/>
  <c r="AP263" i="19" s="1"/>
  <c r="AM265" i="19"/>
  <c r="AP265" i="19" s="1"/>
  <c r="AN265" i="19"/>
  <c r="AN234" i="21"/>
  <c r="AN256" i="22"/>
  <c r="AN265" i="22"/>
  <c r="AN265" i="18"/>
  <c r="AN206" i="19"/>
  <c r="AN236" i="20"/>
  <c r="AN226" i="21"/>
  <c r="AN232" i="21"/>
  <c r="AN248" i="22"/>
  <c r="AN248" i="21"/>
  <c r="AN265" i="21"/>
  <c r="W23" i="17"/>
  <c r="W21" i="17"/>
  <c r="AG18" i="17"/>
  <c r="W15" i="17"/>
  <c r="W14" i="17"/>
  <c r="W13" i="17"/>
  <c r="W11" i="17"/>
  <c r="AG10" i="17"/>
  <c r="W9" i="17"/>
  <c r="W7" i="17"/>
  <c r="W6" i="17"/>
  <c r="W5" i="17"/>
  <c r="AI240" i="17"/>
  <c r="AJ240" i="17" s="1"/>
  <c r="AM240" i="17" s="1"/>
  <c r="AP240" i="17" s="1"/>
  <c r="W4" i="17"/>
  <c r="AJ205" i="17"/>
  <c r="W3" i="17"/>
  <c r="AI241" i="17"/>
  <c r="AJ241" i="17" s="1"/>
  <c r="AM241" i="17" s="1"/>
  <c r="AP241" i="17" s="1"/>
  <c r="AJ230" i="17"/>
  <c r="AM230" i="17" s="1"/>
  <c r="AP230" i="17" s="1"/>
  <c r="AJ238" i="17"/>
  <c r="AM238" i="17" s="1"/>
  <c r="AP238" i="17" s="1"/>
  <c r="AJ246" i="17"/>
  <c r="AM246" i="17" s="1"/>
  <c r="AP246" i="17" s="1"/>
  <c r="AJ254" i="17"/>
  <c r="AM254" i="17" s="1"/>
  <c r="AP254" i="17" s="1"/>
  <c r="AJ204" i="17"/>
  <c r="AM204" i="17" s="1"/>
  <c r="AP204" i="17" s="1"/>
  <c r="AJ203" i="17"/>
  <c r="AM203" i="17" s="1"/>
  <c r="AP203" i="17" s="1"/>
  <c r="AJ228" i="17"/>
  <c r="AM228" i="17" s="1"/>
  <c r="AP228" i="17" s="1"/>
  <c r="AJ236" i="17"/>
  <c r="AM236" i="17" s="1"/>
  <c r="AP236" i="17" s="1"/>
  <c r="AJ244" i="17"/>
  <c r="AM244" i="17" s="1"/>
  <c r="AP244" i="17" s="1"/>
  <c r="AJ252" i="17"/>
  <c r="AM252" i="17" s="1"/>
  <c r="AP252" i="17" s="1"/>
  <c r="AJ260" i="17"/>
  <c r="AM260" i="17" s="1"/>
  <c r="AP260" i="17" s="1"/>
  <c r="AJ262" i="17"/>
  <c r="AM262" i="17" s="1"/>
  <c r="AP262" i="17" s="1"/>
  <c r="AJ264" i="17"/>
  <c r="AM264" i="17" s="1"/>
  <c r="AP264" i="17" s="1"/>
  <c r="AJ226" i="17"/>
  <c r="AM226" i="17" s="1"/>
  <c r="AP226" i="17" s="1"/>
  <c r="AJ234" i="17"/>
  <c r="AJ242" i="17"/>
  <c r="AM242" i="17" s="1"/>
  <c r="AP242" i="17" s="1"/>
  <c r="AJ250" i="17"/>
  <c r="AM250" i="17" s="1"/>
  <c r="AP250" i="17" s="1"/>
  <c r="AJ258" i="17"/>
  <c r="AM258" i="17" s="1"/>
  <c r="AP258" i="17" s="1"/>
  <c r="AJ261" i="17"/>
  <c r="AM261" i="17" s="1"/>
  <c r="AP261" i="17" s="1"/>
  <c r="AJ263" i="17"/>
  <c r="AM263" i="17" s="1"/>
  <c r="AP263" i="17" s="1"/>
  <c r="AK203" i="17"/>
  <c r="AK204" i="17"/>
  <c r="AK205" i="17"/>
  <c r="AJ206" i="17"/>
  <c r="AM206" i="17" s="1"/>
  <c r="AP206" i="17" s="1"/>
  <c r="AJ224" i="17"/>
  <c r="AM224" i="17" s="1"/>
  <c r="AP224" i="17" s="1"/>
  <c r="AJ232" i="17"/>
  <c r="AM232" i="17" s="1"/>
  <c r="AP232" i="17" s="1"/>
  <c r="AM234" i="17"/>
  <c r="AP234" i="17" s="1"/>
  <c r="AJ248" i="17"/>
  <c r="AM248" i="17" s="1"/>
  <c r="AP248" i="17" s="1"/>
  <c r="AJ256" i="17"/>
  <c r="AM256" i="17" s="1"/>
  <c r="AP256" i="17" s="1"/>
  <c r="W35" i="22"/>
  <c r="W37" i="22"/>
  <c r="W39" i="22"/>
  <c r="W41" i="22"/>
  <c r="W43" i="22"/>
  <c r="W45" i="22"/>
  <c r="W47" i="22"/>
  <c r="W49" i="22"/>
  <c r="W51" i="22"/>
  <c r="W53" i="22"/>
  <c r="W55" i="22"/>
  <c r="W57" i="22"/>
  <c r="W59" i="22"/>
  <c r="W61" i="22"/>
  <c r="W63" i="22"/>
  <c r="W65" i="22"/>
  <c r="W67" i="22"/>
  <c r="W69" i="22"/>
  <c r="W71" i="22"/>
  <c r="AM238" i="22"/>
  <c r="AP238" i="22" s="1"/>
  <c r="AG73" i="22"/>
  <c r="AG77" i="22"/>
  <c r="AG81" i="22"/>
  <c r="AG85" i="22"/>
  <c r="AJ207" i="22"/>
  <c r="AM207" i="22" s="1"/>
  <c r="AP207" i="22" s="1"/>
  <c r="AJ208" i="22"/>
  <c r="AM208" i="22" s="1"/>
  <c r="AP208" i="22" s="1"/>
  <c r="AJ209" i="22"/>
  <c r="AM209" i="22" s="1"/>
  <c r="AP209" i="22" s="1"/>
  <c r="AJ210" i="22"/>
  <c r="AM210" i="22" s="1"/>
  <c r="AP210" i="22" s="1"/>
  <c r="AJ211" i="22"/>
  <c r="AM211" i="22" s="1"/>
  <c r="AP211" i="22" s="1"/>
  <c r="AJ212" i="22"/>
  <c r="AM212" i="22" s="1"/>
  <c r="AP212" i="22" s="1"/>
  <c r="AJ213" i="22"/>
  <c r="AM213" i="22" s="1"/>
  <c r="AP213" i="22" s="1"/>
  <c r="AJ214" i="22"/>
  <c r="AM214" i="22" s="1"/>
  <c r="AP214" i="22" s="1"/>
  <c r="AJ215" i="22"/>
  <c r="AM215" i="22" s="1"/>
  <c r="AP215" i="22" s="1"/>
  <c r="AJ216" i="22"/>
  <c r="AM216" i="22" s="1"/>
  <c r="AP216" i="22" s="1"/>
  <c r="AJ217" i="22"/>
  <c r="AM217" i="22" s="1"/>
  <c r="AP217" i="22" s="1"/>
  <c r="AJ218" i="22"/>
  <c r="AM218" i="22" s="1"/>
  <c r="AP218" i="22" s="1"/>
  <c r="AJ219" i="22"/>
  <c r="AM219" i="22" s="1"/>
  <c r="AP219" i="22" s="1"/>
  <c r="AJ220" i="22"/>
  <c r="AM220" i="22" s="1"/>
  <c r="AP220" i="22" s="1"/>
  <c r="AJ221" i="22"/>
  <c r="AM221" i="22" s="1"/>
  <c r="AP221" i="22" s="1"/>
  <c r="AJ222" i="22"/>
  <c r="AM222" i="22" s="1"/>
  <c r="AP222" i="22" s="1"/>
  <c r="AJ223" i="22"/>
  <c r="AM223" i="22" s="1"/>
  <c r="AP223" i="22" s="1"/>
  <c r="AN266" i="22"/>
  <c r="AM266" i="22"/>
  <c r="AP266" i="22" s="1"/>
  <c r="AJ225" i="22"/>
  <c r="AM225" i="22" s="1"/>
  <c r="AP225" i="22" s="1"/>
  <c r="AJ227" i="22"/>
  <c r="AM227" i="22" s="1"/>
  <c r="AP227" i="22" s="1"/>
  <c r="AJ229" i="22"/>
  <c r="AM229" i="22" s="1"/>
  <c r="AP229" i="22" s="1"/>
  <c r="AJ231" i="22"/>
  <c r="AM231" i="22" s="1"/>
  <c r="AP231" i="22" s="1"/>
  <c r="AJ233" i="22"/>
  <c r="AM233" i="22" s="1"/>
  <c r="AP233" i="22" s="1"/>
  <c r="AJ235" i="22"/>
  <c r="AM235" i="22" s="1"/>
  <c r="AP235" i="22" s="1"/>
  <c r="AJ237" i="22"/>
  <c r="AM237" i="22" s="1"/>
  <c r="AP237" i="22" s="1"/>
  <c r="AJ239" i="22"/>
  <c r="AM239" i="22" s="1"/>
  <c r="AP239" i="22" s="1"/>
  <c r="AJ243" i="22"/>
  <c r="AM243" i="22" s="1"/>
  <c r="AP243" i="22" s="1"/>
  <c r="AJ245" i="22"/>
  <c r="AM245" i="22" s="1"/>
  <c r="AP245" i="22" s="1"/>
  <c r="AJ247" i="22"/>
  <c r="AM247" i="22" s="1"/>
  <c r="AP247" i="22" s="1"/>
  <c r="AJ249" i="22"/>
  <c r="AM249" i="22" s="1"/>
  <c r="AP249" i="22" s="1"/>
  <c r="AJ253" i="22"/>
  <c r="AM253" i="22" s="1"/>
  <c r="AP253" i="22" s="1"/>
  <c r="AJ255" i="22"/>
  <c r="AM255" i="22" s="1"/>
  <c r="AP255" i="22" s="1"/>
  <c r="AJ257" i="22"/>
  <c r="AM257" i="22" s="1"/>
  <c r="AP257" i="22" s="1"/>
  <c r="AM267" i="22"/>
  <c r="AP267" i="22" s="1"/>
  <c r="AG2" i="21"/>
  <c r="W4" i="21"/>
  <c r="AG6" i="21"/>
  <c r="W8" i="21"/>
  <c r="AG10" i="21"/>
  <c r="AG14" i="21"/>
  <c r="AG22" i="21"/>
  <c r="AG70" i="21"/>
  <c r="AG76" i="21"/>
  <c r="W76" i="21"/>
  <c r="W28" i="21"/>
  <c r="W44" i="21"/>
  <c r="W60" i="21"/>
  <c r="W74" i="21"/>
  <c r="AG74" i="21"/>
  <c r="AG29" i="21"/>
  <c r="AG30" i="21"/>
  <c r="AG45" i="21"/>
  <c r="AG46" i="21"/>
  <c r="AG61" i="21"/>
  <c r="AG62" i="21"/>
  <c r="AG72" i="21"/>
  <c r="W72" i="21"/>
  <c r="AG80" i="21"/>
  <c r="W80" i="21"/>
  <c r="AG9" i="21"/>
  <c r="AG13" i="21"/>
  <c r="AG17" i="21"/>
  <c r="AG18" i="21"/>
  <c r="W20" i="21"/>
  <c r="AG33" i="21"/>
  <c r="AG34" i="21"/>
  <c r="W36" i="21"/>
  <c r="AG49" i="21"/>
  <c r="AG50" i="21"/>
  <c r="W52" i="21"/>
  <c r="AG65" i="21"/>
  <c r="AG66" i="21"/>
  <c r="W68" i="21"/>
  <c r="AG84" i="21"/>
  <c r="W84" i="21"/>
  <c r="AG78" i="21"/>
  <c r="AG82" i="21"/>
  <c r="AG86" i="21"/>
  <c r="AJ222" i="21"/>
  <c r="AM222" i="21" s="1"/>
  <c r="AP222" i="21" s="1"/>
  <c r="AJ224" i="21"/>
  <c r="AM224" i="21" s="1"/>
  <c r="AP224" i="21" s="1"/>
  <c r="AJ207" i="21"/>
  <c r="AM207" i="21" s="1"/>
  <c r="AP207" i="21" s="1"/>
  <c r="AJ208" i="21"/>
  <c r="AM208" i="21" s="1"/>
  <c r="AP208" i="21" s="1"/>
  <c r="AJ209" i="21"/>
  <c r="AM209" i="21" s="1"/>
  <c r="AP209" i="21" s="1"/>
  <c r="AJ210" i="21"/>
  <c r="AM210" i="21" s="1"/>
  <c r="AP210" i="21" s="1"/>
  <c r="AJ211" i="21"/>
  <c r="AM211" i="21" s="1"/>
  <c r="AP211" i="21" s="1"/>
  <c r="AJ212" i="21"/>
  <c r="AM212" i="21" s="1"/>
  <c r="AP212" i="21" s="1"/>
  <c r="AJ213" i="21"/>
  <c r="AM213" i="21" s="1"/>
  <c r="AP213" i="21" s="1"/>
  <c r="AJ214" i="21"/>
  <c r="AM214" i="21" s="1"/>
  <c r="AP214" i="21" s="1"/>
  <c r="AJ215" i="21"/>
  <c r="AM215" i="21" s="1"/>
  <c r="AP215" i="21" s="1"/>
  <c r="AJ216" i="21"/>
  <c r="AM216" i="21" s="1"/>
  <c r="AP216" i="21" s="1"/>
  <c r="AJ217" i="21"/>
  <c r="AM217" i="21" s="1"/>
  <c r="AP217" i="21" s="1"/>
  <c r="AJ218" i="21"/>
  <c r="AM218" i="21" s="1"/>
  <c r="AP218" i="21" s="1"/>
  <c r="AJ219" i="21"/>
  <c r="AM219" i="21" s="1"/>
  <c r="AP219" i="21" s="1"/>
  <c r="AJ220" i="21"/>
  <c r="AM220" i="21" s="1"/>
  <c r="AP220" i="21" s="1"/>
  <c r="AJ221" i="21"/>
  <c r="AM221" i="21" s="1"/>
  <c r="AP221" i="21" s="1"/>
  <c r="AN266" i="21"/>
  <c r="AM266" i="21"/>
  <c r="AP266" i="21" s="1"/>
  <c r="AJ227" i="21"/>
  <c r="AM227" i="21" s="1"/>
  <c r="AP227" i="21" s="1"/>
  <c r="AJ229" i="21"/>
  <c r="AM229" i="21" s="1"/>
  <c r="AP229" i="21" s="1"/>
  <c r="AJ231" i="21"/>
  <c r="AM231" i="21" s="1"/>
  <c r="AP231" i="21" s="1"/>
  <c r="AJ233" i="21"/>
  <c r="AM233" i="21" s="1"/>
  <c r="AP233" i="21" s="1"/>
  <c r="AJ235" i="21"/>
  <c r="AM235" i="21" s="1"/>
  <c r="AP235" i="21" s="1"/>
  <c r="AJ237" i="21"/>
  <c r="AM237" i="21" s="1"/>
  <c r="AP237" i="21" s="1"/>
  <c r="AJ239" i="21"/>
  <c r="AM239" i="21" s="1"/>
  <c r="AP239" i="21" s="1"/>
  <c r="AJ243" i="21"/>
  <c r="AM243" i="21" s="1"/>
  <c r="AP243" i="21" s="1"/>
  <c r="AJ245" i="21"/>
  <c r="AM245" i="21" s="1"/>
  <c r="AP245" i="21" s="1"/>
  <c r="AJ247" i="21"/>
  <c r="AM247" i="21" s="1"/>
  <c r="AP247" i="21" s="1"/>
  <c r="AJ249" i="21"/>
  <c r="AM249" i="21" s="1"/>
  <c r="AP249" i="21" s="1"/>
  <c r="AJ253" i="21"/>
  <c r="AM253" i="21" s="1"/>
  <c r="AP253" i="21" s="1"/>
  <c r="AJ255" i="21"/>
  <c r="AM255" i="21" s="1"/>
  <c r="AP255" i="21" s="1"/>
  <c r="AM267" i="21"/>
  <c r="AP267" i="21" s="1"/>
  <c r="AG7" i="20"/>
  <c r="AG9" i="20"/>
  <c r="AG11" i="20"/>
  <c r="AG13" i="20"/>
  <c r="AG15" i="20"/>
  <c r="AG17" i="20"/>
  <c r="AG19" i="20"/>
  <c r="W68" i="20"/>
  <c r="W72" i="20"/>
  <c r="W80" i="20"/>
  <c r="W21" i="20"/>
  <c r="AG86" i="20"/>
  <c r="AG4" i="20"/>
  <c r="AG6" i="20"/>
  <c r="AG8" i="20"/>
  <c r="AG10" i="20"/>
  <c r="AG12" i="20"/>
  <c r="AG14" i="20"/>
  <c r="AG16" i="20"/>
  <c r="AG18" i="20"/>
  <c r="AG20" i="20"/>
  <c r="W75" i="20"/>
  <c r="W77" i="20"/>
  <c r="W79" i="20"/>
  <c r="W81" i="20"/>
  <c r="W83" i="20"/>
  <c r="W85" i="20"/>
  <c r="W87" i="20"/>
  <c r="AJ207" i="20"/>
  <c r="AM207" i="20" s="1"/>
  <c r="AP207" i="20" s="1"/>
  <c r="AJ208" i="20"/>
  <c r="AM208" i="20" s="1"/>
  <c r="AP208" i="20" s="1"/>
  <c r="AJ209" i="20"/>
  <c r="AM209" i="20" s="1"/>
  <c r="AP209" i="20" s="1"/>
  <c r="AJ210" i="20"/>
  <c r="AM210" i="20" s="1"/>
  <c r="AP210" i="20" s="1"/>
  <c r="AJ211" i="20"/>
  <c r="AM211" i="20" s="1"/>
  <c r="AP211" i="20" s="1"/>
  <c r="AJ212" i="20"/>
  <c r="AM212" i="20" s="1"/>
  <c r="AP212" i="20" s="1"/>
  <c r="AJ213" i="20"/>
  <c r="AM213" i="20" s="1"/>
  <c r="AP213" i="20" s="1"/>
  <c r="AJ214" i="20"/>
  <c r="AM214" i="20" s="1"/>
  <c r="AP214" i="20" s="1"/>
  <c r="AJ215" i="20"/>
  <c r="AM215" i="20" s="1"/>
  <c r="AP215" i="20" s="1"/>
  <c r="AJ216" i="20"/>
  <c r="AM216" i="20" s="1"/>
  <c r="AP216" i="20" s="1"/>
  <c r="AJ217" i="20"/>
  <c r="AM217" i="20" s="1"/>
  <c r="AP217" i="20" s="1"/>
  <c r="AJ218" i="20"/>
  <c r="AM218" i="20" s="1"/>
  <c r="AP218" i="20" s="1"/>
  <c r="AJ219" i="20"/>
  <c r="AM219" i="20" s="1"/>
  <c r="AP219" i="20" s="1"/>
  <c r="AJ220" i="20"/>
  <c r="AM220" i="20" s="1"/>
  <c r="AP220" i="20" s="1"/>
  <c r="AJ221" i="20"/>
  <c r="AM221" i="20" s="1"/>
  <c r="AP221" i="20" s="1"/>
  <c r="AJ222" i="20"/>
  <c r="AM222" i="20" s="1"/>
  <c r="AP222" i="20" s="1"/>
  <c r="AJ223" i="20"/>
  <c r="AM223" i="20" s="1"/>
  <c r="AP223" i="20" s="1"/>
  <c r="AN266" i="20"/>
  <c r="AM266" i="20"/>
  <c r="AP266" i="20" s="1"/>
  <c r="AJ225" i="20"/>
  <c r="AM225" i="20" s="1"/>
  <c r="AP225" i="20" s="1"/>
  <c r="AJ227" i="20"/>
  <c r="AM227" i="20" s="1"/>
  <c r="AP227" i="20" s="1"/>
  <c r="AJ229" i="20"/>
  <c r="AM229" i="20" s="1"/>
  <c r="AP229" i="20" s="1"/>
  <c r="AJ231" i="20"/>
  <c r="AM231" i="20" s="1"/>
  <c r="AP231" i="20" s="1"/>
  <c r="AJ233" i="20"/>
  <c r="AM233" i="20" s="1"/>
  <c r="AP233" i="20" s="1"/>
  <c r="AJ235" i="20"/>
  <c r="AM235" i="20" s="1"/>
  <c r="AP235" i="20" s="1"/>
  <c r="AJ237" i="20"/>
  <c r="AM237" i="20" s="1"/>
  <c r="AP237" i="20" s="1"/>
  <c r="AJ239" i="20"/>
  <c r="AM239" i="20" s="1"/>
  <c r="AP239" i="20" s="1"/>
  <c r="AJ241" i="20"/>
  <c r="AM241" i="20" s="1"/>
  <c r="AP241" i="20" s="1"/>
  <c r="AJ243" i="20"/>
  <c r="AM243" i="20" s="1"/>
  <c r="AP243" i="20" s="1"/>
  <c r="AJ245" i="20"/>
  <c r="AM245" i="20" s="1"/>
  <c r="AP245" i="20" s="1"/>
  <c r="AJ247" i="20"/>
  <c r="AM247" i="20" s="1"/>
  <c r="AP247" i="20" s="1"/>
  <c r="AJ249" i="20"/>
  <c r="AM249" i="20" s="1"/>
  <c r="AP249" i="20" s="1"/>
  <c r="AJ253" i="20"/>
  <c r="AM253" i="20" s="1"/>
  <c r="AP253" i="20" s="1"/>
  <c r="AJ255" i="20"/>
  <c r="AM255" i="20" s="1"/>
  <c r="AP255" i="20" s="1"/>
  <c r="AJ257" i="20"/>
  <c r="AM257" i="20" s="1"/>
  <c r="AP257" i="20" s="1"/>
  <c r="AJ259" i="20"/>
  <c r="AM259" i="20" s="1"/>
  <c r="AP259" i="20" s="1"/>
  <c r="AM267" i="20"/>
  <c r="AP267" i="20" s="1"/>
  <c r="AG3" i="19"/>
  <c r="AG5" i="19"/>
  <c r="AG13" i="19"/>
  <c r="AG15" i="19"/>
  <c r="AG17" i="19"/>
  <c r="AG23" i="19"/>
  <c r="AG25" i="19"/>
  <c r="W7" i="19"/>
  <c r="W9" i="19"/>
  <c r="W11" i="19"/>
  <c r="W21" i="19"/>
  <c r="AJ220" i="19"/>
  <c r="AM220" i="19" s="1"/>
  <c r="AP220" i="19" s="1"/>
  <c r="AJ222" i="19"/>
  <c r="AM222" i="19" s="1"/>
  <c r="AP222" i="19" s="1"/>
  <c r="AJ224" i="19"/>
  <c r="AM224" i="19" s="1"/>
  <c r="AP224" i="19" s="1"/>
  <c r="AK226" i="19"/>
  <c r="AJ226" i="19"/>
  <c r="AM226" i="19" s="1"/>
  <c r="AP226" i="19" s="1"/>
  <c r="AK227" i="19"/>
  <c r="AJ227" i="19"/>
  <c r="AM227" i="19" s="1"/>
  <c r="AP227" i="19" s="1"/>
  <c r="AK228" i="19"/>
  <c r="AJ228" i="19"/>
  <c r="AM228" i="19" s="1"/>
  <c r="AP228" i="19" s="1"/>
  <c r="AK229" i="19"/>
  <c r="AJ229" i="19"/>
  <c r="AM229" i="19" s="1"/>
  <c r="AP229" i="19" s="1"/>
  <c r="AK230" i="19"/>
  <c r="AJ230" i="19"/>
  <c r="AM230" i="19" s="1"/>
  <c r="AP230" i="19" s="1"/>
  <c r="AK231" i="19"/>
  <c r="AJ231" i="19"/>
  <c r="AM231" i="19" s="1"/>
  <c r="AP231" i="19" s="1"/>
  <c r="AK232" i="19"/>
  <c r="AJ232" i="19"/>
  <c r="AM232" i="19" s="1"/>
  <c r="AP232" i="19" s="1"/>
  <c r="AK233" i="19"/>
  <c r="AJ233" i="19"/>
  <c r="AM233" i="19" s="1"/>
  <c r="AP233" i="19" s="1"/>
  <c r="AK234" i="19"/>
  <c r="AJ234" i="19"/>
  <c r="AM234" i="19" s="1"/>
  <c r="AP234" i="19" s="1"/>
  <c r="AK235" i="19"/>
  <c r="AJ235" i="19"/>
  <c r="AM235" i="19" s="1"/>
  <c r="AP235" i="19" s="1"/>
  <c r="AK236" i="19"/>
  <c r="AJ236" i="19"/>
  <c r="AM236" i="19" s="1"/>
  <c r="AP236" i="19" s="1"/>
  <c r="AK237" i="19"/>
  <c r="AJ237" i="19"/>
  <c r="AM237" i="19" s="1"/>
  <c r="AP237" i="19" s="1"/>
  <c r="AK238" i="19"/>
  <c r="AJ238" i="19"/>
  <c r="AM238" i="19" s="1"/>
  <c r="AP238" i="19" s="1"/>
  <c r="AK239" i="19"/>
  <c r="AJ239" i="19"/>
  <c r="AM239" i="19" s="1"/>
  <c r="AP239" i="19" s="1"/>
  <c r="AK240" i="19"/>
  <c r="AK241" i="19"/>
  <c r="AK242" i="19"/>
  <c r="AK243" i="19"/>
  <c r="AJ243" i="19"/>
  <c r="AM243" i="19" s="1"/>
  <c r="AP243" i="19" s="1"/>
  <c r="AK244" i="19"/>
  <c r="AJ244" i="19"/>
  <c r="AM244" i="19" s="1"/>
  <c r="AP244" i="19" s="1"/>
  <c r="AK245" i="19"/>
  <c r="AJ245" i="19"/>
  <c r="AM245" i="19" s="1"/>
  <c r="AP245" i="19" s="1"/>
  <c r="AK246" i="19"/>
  <c r="AJ246" i="19"/>
  <c r="AM246" i="19" s="1"/>
  <c r="AP246" i="19" s="1"/>
  <c r="AK247" i="19"/>
  <c r="AJ247" i="19"/>
  <c r="AM247" i="19" s="1"/>
  <c r="AP247" i="19" s="1"/>
  <c r="AK248" i="19"/>
  <c r="AJ248" i="19"/>
  <c r="AM248" i="19" s="1"/>
  <c r="AP248" i="19" s="1"/>
  <c r="AK249" i="19"/>
  <c r="AJ249" i="19"/>
  <c r="AM249" i="19" s="1"/>
  <c r="AP249" i="19" s="1"/>
  <c r="AK250" i="19"/>
  <c r="AJ250" i="19"/>
  <c r="AM250" i="19" s="1"/>
  <c r="AP250" i="19" s="1"/>
  <c r="AK251" i="19"/>
  <c r="AJ256" i="19"/>
  <c r="AM256" i="19" s="1"/>
  <c r="AP256" i="19" s="1"/>
  <c r="AG200" i="19"/>
  <c r="AJ203" i="19"/>
  <c r="AM203" i="19" s="1"/>
  <c r="AP203" i="19" s="1"/>
  <c r="AJ204" i="19"/>
  <c r="AM204" i="19" s="1"/>
  <c r="AP204" i="19" s="1"/>
  <c r="AJ205" i="19"/>
  <c r="AJ219" i="19"/>
  <c r="AM219" i="19" s="1"/>
  <c r="AP219" i="19" s="1"/>
  <c r="AK220" i="19"/>
  <c r="AJ221" i="19"/>
  <c r="AM221" i="19" s="1"/>
  <c r="AP221" i="19" s="1"/>
  <c r="AK222" i="19"/>
  <c r="AJ223" i="19"/>
  <c r="AM223" i="19" s="1"/>
  <c r="AP223" i="19" s="1"/>
  <c r="AK224" i="19"/>
  <c r="AJ225" i="19"/>
  <c r="AM225" i="19" s="1"/>
  <c r="AP225" i="19" s="1"/>
  <c r="AN267" i="19"/>
  <c r="AM267" i="19"/>
  <c r="AP267" i="19" s="1"/>
  <c r="AJ253" i="19"/>
  <c r="AM253" i="19" s="1"/>
  <c r="AP253" i="19" s="1"/>
  <c r="AJ254" i="19"/>
  <c r="AM254" i="19" s="1"/>
  <c r="AP254" i="19" s="1"/>
  <c r="AJ255" i="19"/>
  <c r="AM255" i="19" s="1"/>
  <c r="AP255" i="19" s="1"/>
  <c r="AM266" i="19"/>
  <c r="AP266" i="19" s="1"/>
  <c r="AG3" i="18"/>
  <c r="AG41" i="18"/>
  <c r="AG43" i="18"/>
  <c r="AG45" i="18"/>
  <c r="AG47" i="18"/>
  <c r="AG49" i="18"/>
  <c r="AG51" i="18"/>
  <c r="AG53" i="18"/>
  <c r="AG55" i="18"/>
  <c r="AG57" i="18"/>
  <c r="AG59" i="18"/>
  <c r="AG61" i="18"/>
  <c r="AG63" i="18"/>
  <c r="AG65" i="18"/>
  <c r="AG67" i="18"/>
  <c r="AG69" i="18"/>
  <c r="AG71" i="18"/>
  <c r="W87" i="18"/>
  <c r="AG87" i="18"/>
  <c r="W85" i="18"/>
  <c r="AG85" i="18"/>
  <c r="AJ207" i="18"/>
  <c r="AM207" i="18" s="1"/>
  <c r="AP207" i="18" s="1"/>
  <c r="AJ208" i="18"/>
  <c r="AM208" i="18" s="1"/>
  <c r="AP208" i="18" s="1"/>
  <c r="AJ209" i="18"/>
  <c r="AM209" i="18" s="1"/>
  <c r="AP209" i="18" s="1"/>
  <c r="AJ210" i="18"/>
  <c r="AM210" i="18" s="1"/>
  <c r="AP210" i="18" s="1"/>
  <c r="AJ211" i="18"/>
  <c r="AM211" i="18" s="1"/>
  <c r="AP211" i="18" s="1"/>
  <c r="AJ212" i="18"/>
  <c r="AM212" i="18" s="1"/>
  <c r="AP212" i="18" s="1"/>
  <c r="AJ213" i="18"/>
  <c r="AM213" i="18" s="1"/>
  <c r="AP213" i="18" s="1"/>
  <c r="AJ214" i="18"/>
  <c r="AM214" i="18" s="1"/>
  <c r="AP214" i="18" s="1"/>
  <c r="AJ215" i="18"/>
  <c r="AM215" i="18" s="1"/>
  <c r="AP215" i="18" s="1"/>
  <c r="AJ216" i="18"/>
  <c r="AM216" i="18" s="1"/>
  <c r="AP216" i="18" s="1"/>
  <c r="AJ217" i="18"/>
  <c r="AM217" i="18" s="1"/>
  <c r="AP217" i="18" s="1"/>
  <c r="AJ218" i="18"/>
  <c r="AM218" i="18" s="1"/>
  <c r="AP218" i="18" s="1"/>
  <c r="AJ219" i="18"/>
  <c r="AM219" i="18" s="1"/>
  <c r="AP219" i="18" s="1"/>
  <c r="AJ220" i="18"/>
  <c r="AM220" i="18" s="1"/>
  <c r="AP220" i="18" s="1"/>
  <c r="AJ221" i="18"/>
  <c r="AM221" i="18" s="1"/>
  <c r="AP221" i="18" s="1"/>
  <c r="AJ222" i="18"/>
  <c r="AM222" i="18" s="1"/>
  <c r="AP222" i="18" s="1"/>
  <c r="AJ223" i="18"/>
  <c r="AM223" i="18" s="1"/>
  <c r="AP223" i="18" s="1"/>
  <c r="AN266" i="18"/>
  <c r="AM266" i="18"/>
  <c r="AP266" i="18" s="1"/>
  <c r="AJ225" i="18"/>
  <c r="AM225" i="18" s="1"/>
  <c r="AP225" i="18" s="1"/>
  <c r="AJ227" i="18"/>
  <c r="AM227" i="18" s="1"/>
  <c r="AP227" i="18" s="1"/>
  <c r="AJ229" i="18"/>
  <c r="AM229" i="18" s="1"/>
  <c r="AP229" i="18" s="1"/>
  <c r="AJ231" i="18"/>
  <c r="AM231" i="18" s="1"/>
  <c r="AP231" i="18" s="1"/>
  <c r="AJ233" i="18"/>
  <c r="AM233" i="18" s="1"/>
  <c r="AP233" i="18" s="1"/>
  <c r="AJ235" i="18"/>
  <c r="AM235" i="18" s="1"/>
  <c r="AP235" i="18" s="1"/>
  <c r="AJ237" i="18"/>
  <c r="AM237" i="18" s="1"/>
  <c r="AP237" i="18" s="1"/>
  <c r="AJ239" i="18"/>
  <c r="AM239" i="18" s="1"/>
  <c r="AP239" i="18" s="1"/>
  <c r="AJ243" i="18"/>
  <c r="AM243" i="18" s="1"/>
  <c r="AP243" i="18" s="1"/>
  <c r="AJ245" i="18"/>
  <c r="AM245" i="18" s="1"/>
  <c r="AP245" i="18" s="1"/>
  <c r="AJ247" i="18"/>
  <c r="AM247" i="18" s="1"/>
  <c r="AP247" i="18" s="1"/>
  <c r="AJ249" i="18"/>
  <c r="AM249" i="18" s="1"/>
  <c r="AP249" i="18" s="1"/>
  <c r="AJ253" i="18"/>
  <c r="AM253" i="18" s="1"/>
  <c r="AP253" i="18" s="1"/>
  <c r="AJ255" i="18"/>
  <c r="AM255" i="18" s="1"/>
  <c r="AP255" i="18" s="1"/>
  <c r="AJ257" i="18"/>
  <c r="AM257" i="18" s="1"/>
  <c r="AP257" i="18" s="1"/>
  <c r="AJ259" i="18"/>
  <c r="AM259" i="18" s="1"/>
  <c r="AP259" i="18" s="1"/>
  <c r="AM267" i="18"/>
  <c r="AP267" i="18" s="1"/>
  <c r="AG74" i="17"/>
  <c r="W74" i="17"/>
  <c r="AG82" i="17"/>
  <c r="W82" i="17"/>
  <c r="W8" i="17"/>
  <c r="W16" i="17"/>
  <c r="W24" i="17"/>
  <c r="W32" i="17"/>
  <c r="AG42" i="17"/>
  <c r="AG50" i="17"/>
  <c r="AG58" i="17"/>
  <c r="AG66" i="17"/>
  <c r="AG78" i="17"/>
  <c r="W78" i="17"/>
  <c r="AG86" i="17"/>
  <c r="W86" i="17"/>
  <c r="AG40" i="17"/>
  <c r="AG48" i="17"/>
  <c r="AG56" i="17"/>
  <c r="AG64" i="17"/>
  <c r="AG72" i="17"/>
  <c r="W65" i="17"/>
  <c r="W67" i="17"/>
  <c r="W69" i="17"/>
  <c r="W71" i="17"/>
  <c r="W73" i="17"/>
  <c r="AJ207" i="17"/>
  <c r="AM207" i="17" s="1"/>
  <c r="AP207" i="17" s="1"/>
  <c r="AJ208" i="17"/>
  <c r="AM208" i="17" s="1"/>
  <c r="AP208" i="17" s="1"/>
  <c r="AJ209" i="17"/>
  <c r="AM209" i="17" s="1"/>
  <c r="AP209" i="17" s="1"/>
  <c r="AJ210" i="17"/>
  <c r="AM210" i="17" s="1"/>
  <c r="AP210" i="17" s="1"/>
  <c r="AJ211" i="17"/>
  <c r="AM211" i="17" s="1"/>
  <c r="AP211" i="17" s="1"/>
  <c r="AJ212" i="17"/>
  <c r="AM212" i="17" s="1"/>
  <c r="AP212" i="17" s="1"/>
  <c r="AJ213" i="17"/>
  <c r="AM213" i="17" s="1"/>
  <c r="AP213" i="17" s="1"/>
  <c r="AJ214" i="17"/>
  <c r="AM214" i="17" s="1"/>
  <c r="AP214" i="17" s="1"/>
  <c r="AJ215" i="17"/>
  <c r="AM215" i="17" s="1"/>
  <c r="AP215" i="17" s="1"/>
  <c r="AJ216" i="17"/>
  <c r="AM216" i="17" s="1"/>
  <c r="AP216" i="17" s="1"/>
  <c r="AJ217" i="17"/>
  <c r="AM217" i="17" s="1"/>
  <c r="AP217" i="17" s="1"/>
  <c r="AJ218" i="17"/>
  <c r="AM218" i="17" s="1"/>
  <c r="AP218" i="17" s="1"/>
  <c r="AJ219" i="17"/>
  <c r="AM219" i="17" s="1"/>
  <c r="AP219" i="17" s="1"/>
  <c r="AJ220" i="17"/>
  <c r="AM220" i="17" s="1"/>
  <c r="AP220" i="17" s="1"/>
  <c r="AJ221" i="17"/>
  <c r="AM221" i="17" s="1"/>
  <c r="AP221" i="17" s="1"/>
  <c r="AJ222" i="17"/>
  <c r="AM222" i="17" s="1"/>
  <c r="AP222" i="17" s="1"/>
  <c r="AJ223" i="17"/>
  <c r="AM223" i="17" s="1"/>
  <c r="AP223" i="17" s="1"/>
  <c r="AN266" i="17"/>
  <c r="AM266" i="17"/>
  <c r="AP266" i="17" s="1"/>
  <c r="AJ225" i="17"/>
  <c r="AM225" i="17" s="1"/>
  <c r="AP225" i="17" s="1"/>
  <c r="AJ227" i="17"/>
  <c r="AM227" i="17" s="1"/>
  <c r="AP227" i="17" s="1"/>
  <c r="AJ229" i="17"/>
  <c r="AM229" i="17" s="1"/>
  <c r="AP229" i="17" s="1"/>
  <c r="AJ231" i="17"/>
  <c r="AM231" i="17" s="1"/>
  <c r="AP231" i="17" s="1"/>
  <c r="AJ233" i="17"/>
  <c r="AM233" i="17" s="1"/>
  <c r="AP233" i="17" s="1"/>
  <c r="AJ235" i="17"/>
  <c r="AM235" i="17" s="1"/>
  <c r="AP235" i="17" s="1"/>
  <c r="AJ237" i="17"/>
  <c r="AM237" i="17" s="1"/>
  <c r="AP237" i="17" s="1"/>
  <c r="AJ239" i="17"/>
  <c r="AM239" i="17" s="1"/>
  <c r="AP239" i="17" s="1"/>
  <c r="AJ243" i="17"/>
  <c r="AM243" i="17" s="1"/>
  <c r="AP243" i="17" s="1"/>
  <c r="AJ245" i="17"/>
  <c r="AM245" i="17" s="1"/>
  <c r="AP245" i="17" s="1"/>
  <c r="AJ247" i="17"/>
  <c r="AM247" i="17" s="1"/>
  <c r="AP247" i="17" s="1"/>
  <c r="AJ249" i="17"/>
  <c r="AM249" i="17" s="1"/>
  <c r="AP249" i="17" s="1"/>
  <c r="AJ251" i="17"/>
  <c r="AM251" i="17" s="1"/>
  <c r="AP251" i="17" s="1"/>
  <c r="AJ253" i="17"/>
  <c r="AM253" i="17" s="1"/>
  <c r="AP253" i="17" s="1"/>
  <c r="AJ255" i="17"/>
  <c r="AM255" i="17" s="1"/>
  <c r="AP255" i="17" s="1"/>
  <c r="AJ257" i="17"/>
  <c r="AM257" i="17" s="1"/>
  <c r="AP257" i="17" s="1"/>
  <c r="AJ259" i="17"/>
  <c r="AM259" i="17" s="1"/>
  <c r="AP259" i="17" s="1"/>
  <c r="AM267" i="17"/>
  <c r="AP267" i="17" s="1"/>
  <c r="AH3" i="16" l="1"/>
  <c r="AH4" i="16"/>
  <c r="AH5" i="16"/>
  <c r="AH6" i="16"/>
  <c r="AH7" i="16"/>
  <c r="AH8" i="16"/>
  <c r="AH9" i="16"/>
  <c r="AH10" i="16"/>
  <c r="AH11" i="16"/>
  <c r="AH12" i="16"/>
  <c r="AH13" i="16"/>
  <c r="AH14" i="16"/>
  <c r="AH15" i="16"/>
  <c r="AH16" i="16"/>
  <c r="AH17" i="16"/>
  <c r="AH18" i="16"/>
  <c r="AH19" i="16"/>
  <c r="AH20" i="16"/>
  <c r="AH21" i="16"/>
  <c r="AH22" i="16"/>
  <c r="AH23" i="16"/>
  <c r="AH24" i="16"/>
  <c r="AH25" i="16"/>
  <c r="AH26" i="16"/>
  <c r="AH27" i="16"/>
  <c r="AH28" i="16"/>
  <c r="AH29" i="16"/>
  <c r="AH30" i="16"/>
  <c r="AH31" i="16"/>
  <c r="AH32" i="16"/>
  <c r="AH33" i="16"/>
  <c r="AH34" i="16"/>
  <c r="AH35" i="16"/>
  <c r="AH36" i="16"/>
  <c r="AH37" i="16"/>
  <c r="AH38" i="16"/>
  <c r="AH39" i="16"/>
  <c r="AH40" i="16"/>
  <c r="AH41" i="16"/>
  <c r="AH42" i="16"/>
  <c r="AH43" i="16"/>
  <c r="AH44" i="16"/>
  <c r="AH45" i="16"/>
  <c r="AH46" i="16"/>
  <c r="AH47" i="16"/>
  <c r="AH48" i="16"/>
  <c r="AH49" i="16"/>
  <c r="AH50" i="16"/>
  <c r="AH51" i="16"/>
  <c r="AH52" i="16"/>
  <c r="AH53" i="16"/>
  <c r="AH54" i="16"/>
  <c r="AH55" i="16"/>
  <c r="AH56" i="16"/>
  <c r="AH57" i="16"/>
  <c r="AH58" i="16"/>
  <c r="AH59" i="16"/>
  <c r="AH60" i="16"/>
  <c r="AH61" i="16"/>
  <c r="AH62" i="16"/>
  <c r="AH63" i="16"/>
  <c r="AH64" i="16"/>
  <c r="AH65" i="16"/>
  <c r="AH66" i="16"/>
  <c r="AH67" i="16"/>
  <c r="AH68" i="16"/>
  <c r="AH69" i="16"/>
  <c r="AH70" i="16"/>
  <c r="AH71" i="16"/>
  <c r="AH72" i="16"/>
  <c r="AH73" i="16"/>
  <c r="AH74" i="16"/>
  <c r="AH75" i="16"/>
  <c r="AH76" i="16"/>
  <c r="AH77" i="16"/>
  <c r="AH78" i="16"/>
  <c r="AH79" i="16"/>
  <c r="AH80" i="16"/>
  <c r="AH81" i="16"/>
  <c r="AH82" i="16"/>
  <c r="AH83" i="16"/>
  <c r="AH84" i="16"/>
  <c r="AH85" i="16"/>
  <c r="AH86" i="16"/>
  <c r="AH87" i="16"/>
  <c r="AH88" i="16"/>
  <c r="AH89" i="16"/>
  <c r="AH90" i="16"/>
  <c r="AH91" i="16"/>
  <c r="AH92" i="16"/>
  <c r="AH93" i="16"/>
  <c r="AH94" i="16"/>
  <c r="AH95" i="16"/>
  <c r="AH96" i="16"/>
  <c r="AH97" i="16"/>
  <c r="AH98" i="16"/>
  <c r="AH99" i="16"/>
  <c r="AH100" i="16"/>
  <c r="AH101" i="16"/>
  <c r="AH102" i="16"/>
  <c r="AH103" i="16"/>
  <c r="AH104" i="16"/>
  <c r="AH105" i="16"/>
  <c r="AH106" i="16"/>
  <c r="AH107" i="16"/>
  <c r="AH108" i="16"/>
  <c r="AH109" i="16"/>
  <c r="AH110" i="16"/>
  <c r="AH111" i="16"/>
  <c r="AH112" i="16"/>
  <c r="AH113" i="16"/>
  <c r="AH114" i="16"/>
  <c r="AH115" i="16"/>
  <c r="AH116" i="16"/>
  <c r="AH117" i="16"/>
  <c r="AH118" i="16"/>
  <c r="AH119" i="16"/>
  <c r="AH120" i="16"/>
  <c r="AH121" i="16"/>
  <c r="AH122" i="16"/>
  <c r="AH123" i="16"/>
  <c r="AH124" i="16"/>
  <c r="AH125" i="16"/>
  <c r="AH126" i="16"/>
  <c r="AH127" i="16"/>
  <c r="AH128" i="16"/>
  <c r="AH129" i="16"/>
  <c r="AH130" i="16"/>
  <c r="AH131" i="16"/>
  <c r="AH132" i="16"/>
  <c r="AH133" i="16"/>
  <c r="AH134" i="16"/>
  <c r="AH135" i="16"/>
  <c r="AH136" i="16"/>
  <c r="AH137" i="16"/>
  <c r="AH138" i="16"/>
  <c r="AH139" i="16"/>
  <c r="AH140" i="16"/>
  <c r="AH141" i="16"/>
  <c r="AH142" i="16"/>
  <c r="AH143" i="16"/>
  <c r="AH144" i="16"/>
  <c r="AH145" i="16"/>
  <c r="AH146" i="16"/>
  <c r="AH147" i="16"/>
  <c r="AH148" i="16"/>
  <c r="AH149" i="16"/>
  <c r="AH150" i="16"/>
  <c r="AH151" i="16"/>
  <c r="AH152" i="16"/>
  <c r="AH153" i="16"/>
  <c r="AH154" i="16"/>
  <c r="AH155" i="16"/>
  <c r="AH156" i="16"/>
  <c r="AH157" i="16"/>
  <c r="AH158" i="16"/>
  <c r="AH159" i="16"/>
  <c r="AH160" i="16"/>
  <c r="AH161" i="16"/>
  <c r="AH162" i="16"/>
  <c r="AH163" i="16"/>
  <c r="AH164" i="16"/>
  <c r="AH165" i="16"/>
  <c r="AH166" i="16"/>
  <c r="AH167" i="16"/>
  <c r="AH168" i="16"/>
  <c r="AH169" i="16"/>
  <c r="AH170" i="16"/>
  <c r="AH171" i="16"/>
  <c r="AH172" i="16"/>
  <c r="AH173" i="16"/>
  <c r="AH174" i="16"/>
  <c r="AH175" i="16"/>
  <c r="AH176" i="16"/>
  <c r="AH177" i="16"/>
  <c r="AH178" i="16"/>
  <c r="AH179" i="16"/>
  <c r="AH180" i="16"/>
  <c r="AH181" i="16"/>
  <c r="AH182" i="16"/>
  <c r="AH183" i="16"/>
  <c r="AH184" i="16"/>
  <c r="AH185" i="16"/>
  <c r="AH186" i="16"/>
  <c r="AH187" i="16"/>
  <c r="AH188" i="16"/>
  <c r="AH189" i="16"/>
  <c r="AH190" i="16"/>
  <c r="AH191" i="16"/>
  <c r="AH192" i="16"/>
  <c r="AH193" i="16"/>
  <c r="AH194" i="16"/>
  <c r="AH195" i="16"/>
  <c r="AH196" i="16"/>
  <c r="AH197" i="16"/>
  <c r="AH198" i="16"/>
  <c r="AH199" i="16"/>
  <c r="AH200" i="16"/>
  <c r="AH3" i="15" l="1"/>
  <c r="AH4" i="15"/>
  <c r="AH5" i="15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37" i="15"/>
  <c r="AH38" i="15"/>
  <c r="AH39" i="15"/>
  <c r="AH40" i="15"/>
  <c r="AH41" i="15"/>
  <c r="AH42" i="15"/>
  <c r="AH43" i="15"/>
  <c r="AH44" i="15"/>
  <c r="AH45" i="15"/>
  <c r="AH46" i="15"/>
  <c r="AH47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62" i="15"/>
  <c r="AH63" i="15"/>
  <c r="AH64" i="15"/>
  <c r="AH65" i="15"/>
  <c r="AH66" i="15"/>
  <c r="AH67" i="15"/>
  <c r="AH68" i="15"/>
  <c r="AH69" i="15"/>
  <c r="AH70" i="15"/>
  <c r="AH71" i="15"/>
  <c r="AH72" i="15"/>
  <c r="AH73" i="15"/>
  <c r="AH74" i="15"/>
  <c r="AH75" i="15"/>
  <c r="AH76" i="15"/>
  <c r="AH77" i="15"/>
  <c r="AH78" i="15"/>
  <c r="AH79" i="15"/>
  <c r="AH80" i="15"/>
  <c r="AH81" i="15"/>
  <c r="AH82" i="15"/>
  <c r="AH83" i="15"/>
  <c r="AH84" i="15"/>
  <c r="AH85" i="15"/>
  <c r="AH86" i="15"/>
  <c r="AH87" i="15"/>
  <c r="AH88" i="15"/>
  <c r="AH89" i="15"/>
  <c r="AH90" i="15"/>
  <c r="AH91" i="15"/>
  <c r="AH92" i="15"/>
  <c r="AH93" i="15"/>
  <c r="AH94" i="15"/>
  <c r="AH95" i="15"/>
  <c r="AH96" i="15"/>
  <c r="AH97" i="15"/>
  <c r="AH98" i="15"/>
  <c r="AH99" i="15"/>
  <c r="AH100" i="15"/>
  <c r="AH101" i="15"/>
  <c r="AH102" i="15"/>
  <c r="AH103" i="15"/>
  <c r="AH104" i="15"/>
  <c r="AH105" i="15"/>
  <c r="AH106" i="15"/>
  <c r="AH107" i="15"/>
  <c r="AH108" i="15"/>
  <c r="AH109" i="15"/>
  <c r="AH110" i="15"/>
  <c r="AH111" i="15"/>
  <c r="AH112" i="15"/>
  <c r="AH113" i="15"/>
  <c r="AH114" i="15"/>
  <c r="AH115" i="15"/>
  <c r="AH116" i="15"/>
  <c r="AH117" i="15"/>
  <c r="AH118" i="15"/>
  <c r="AH119" i="15"/>
  <c r="AH120" i="15"/>
  <c r="AH121" i="15"/>
  <c r="AH122" i="15"/>
  <c r="AH123" i="15"/>
  <c r="AH124" i="15"/>
  <c r="AH125" i="15"/>
  <c r="AH126" i="15"/>
  <c r="AH127" i="15"/>
  <c r="AH128" i="15"/>
  <c r="AH129" i="15"/>
  <c r="AH130" i="15"/>
  <c r="AH131" i="15"/>
  <c r="AH132" i="15"/>
  <c r="AH133" i="15"/>
  <c r="AH134" i="15"/>
  <c r="AH135" i="15"/>
  <c r="AH136" i="15"/>
  <c r="AH137" i="15"/>
  <c r="AH138" i="15"/>
  <c r="AH139" i="15"/>
  <c r="AH140" i="15"/>
  <c r="AH141" i="15"/>
  <c r="AH142" i="15"/>
  <c r="AH143" i="15"/>
  <c r="AH144" i="15"/>
  <c r="AH145" i="15"/>
  <c r="AH146" i="15"/>
  <c r="AH147" i="15"/>
  <c r="AH148" i="15"/>
  <c r="AH149" i="15"/>
  <c r="AH150" i="15"/>
  <c r="AH151" i="15"/>
  <c r="AH152" i="15"/>
  <c r="AH153" i="15"/>
  <c r="AH154" i="15"/>
  <c r="AH155" i="15"/>
  <c r="AH156" i="15"/>
  <c r="AH157" i="15"/>
  <c r="AH158" i="15"/>
  <c r="AH159" i="15"/>
  <c r="AH160" i="15"/>
  <c r="AH161" i="15"/>
  <c r="AH162" i="15"/>
  <c r="AH163" i="15"/>
  <c r="AH164" i="15"/>
  <c r="AH165" i="15"/>
  <c r="AH166" i="15"/>
  <c r="AH167" i="15"/>
  <c r="AH168" i="15"/>
  <c r="AH169" i="15"/>
  <c r="AH170" i="15"/>
  <c r="AH171" i="15"/>
  <c r="AH172" i="15"/>
  <c r="AH173" i="15"/>
  <c r="AH174" i="15"/>
  <c r="AH175" i="15"/>
  <c r="AH176" i="15"/>
  <c r="AH177" i="15"/>
  <c r="AH178" i="15"/>
  <c r="AH179" i="15"/>
  <c r="AH180" i="15"/>
  <c r="AH181" i="15"/>
  <c r="AH182" i="15"/>
  <c r="AH183" i="15"/>
  <c r="AH184" i="15"/>
  <c r="AH185" i="15"/>
  <c r="AH186" i="15"/>
  <c r="AH187" i="15"/>
  <c r="AH188" i="15"/>
  <c r="AH189" i="15"/>
  <c r="AH190" i="15"/>
  <c r="AH191" i="15"/>
  <c r="AH192" i="15"/>
  <c r="AH193" i="15"/>
  <c r="AH194" i="15"/>
  <c r="AH195" i="15"/>
  <c r="AH196" i="15"/>
  <c r="AH197" i="15"/>
  <c r="AH198" i="15"/>
  <c r="AH199" i="15"/>
  <c r="AH200" i="15"/>
  <c r="V36" i="14"/>
  <c r="W36" i="14" s="1"/>
  <c r="T36" i="14"/>
  <c r="X36" i="14" s="1"/>
  <c r="Z36" i="14" s="1"/>
  <c r="S36" i="14"/>
  <c r="Q36" i="14"/>
  <c r="K36" i="14"/>
  <c r="AH3" i="14"/>
  <c r="AH4" i="14"/>
  <c r="AH5" i="14"/>
  <c r="AH6" i="14"/>
  <c r="AH7" i="14"/>
  <c r="AH8" i="14"/>
  <c r="AH9" i="14"/>
  <c r="AH10" i="14"/>
  <c r="AH11" i="14"/>
  <c r="AH12" i="14"/>
  <c r="AH13" i="14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40" i="14"/>
  <c r="AH41" i="14"/>
  <c r="AH42" i="14"/>
  <c r="AH43" i="14"/>
  <c r="AH44" i="14"/>
  <c r="AH45" i="14"/>
  <c r="AH46" i="14"/>
  <c r="AH47" i="14"/>
  <c r="AH48" i="14"/>
  <c r="AH49" i="14"/>
  <c r="AH50" i="14"/>
  <c r="AH51" i="14"/>
  <c r="AH52" i="14"/>
  <c r="AH53" i="14"/>
  <c r="AH54" i="14"/>
  <c r="AH55" i="14"/>
  <c r="AH56" i="14"/>
  <c r="AH57" i="14"/>
  <c r="AH58" i="14"/>
  <c r="AH59" i="14"/>
  <c r="AH60" i="14"/>
  <c r="AH61" i="14"/>
  <c r="AH62" i="14"/>
  <c r="AH63" i="14"/>
  <c r="AH64" i="14"/>
  <c r="AH65" i="14"/>
  <c r="AH66" i="14"/>
  <c r="AH67" i="14"/>
  <c r="AH68" i="14"/>
  <c r="AH69" i="14"/>
  <c r="AH70" i="14"/>
  <c r="AH71" i="14"/>
  <c r="AH72" i="14"/>
  <c r="AH73" i="14"/>
  <c r="AH74" i="14"/>
  <c r="AH75" i="14"/>
  <c r="AH76" i="14"/>
  <c r="AH77" i="14"/>
  <c r="AH78" i="14"/>
  <c r="AH79" i="14"/>
  <c r="AH80" i="14"/>
  <c r="AH81" i="14"/>
  <c r="AH82" i="14"/>
  <c r="AH83" i="14"/>
  <c r="AH84" i="14"/>
  <c r="AH85" i="14"/>
  <c r="AH86" i="14"/>
  <c r="AH87" i="14"/>
  <c r="AH88" i="14"/>
  <c r="AH89" i="14"/>
  <c r="AH90" i="14"/>
  <c r="AH91" i="14"/>
  <c r="AH92" i="14"/>
  <c r="AH93" i="14"/>
  <c r="AH94" i="14"/>
  <c r="AH95" i="14"/>
  <c r="AH96" i="14"/>
  <c r="AH97" i="14"/>
  <c r="AH98" i="14"/>
  <c r="AH99" i="14"/>
  <c r="AH100" i="14"/>
  <c r="AH101" i="14"/>
  <c r="AH102" i="14"/>
  <c r="AH103" i="14"/>
  <c r="AH104" i="14"/>
  <c r="AH105" i="14"/>
  <c r="AH106" i="14"/>
  <c r="AH107" i="14"/>
  <c r="AH108" i="14"/>
  <c r="AH109" i="14"/>
  <c r="AH110" i="14"/>
  <c r="AH111" i="14"/>
  <c r="AH112" i="14"/>
  <c r="AH113" i="14"/>
  <c r="AH114" i="14"/>
  <c r="AH115" i="14"/>
  <c r="AH116" i="14"/>
  <c r="AH117" i="14"/>
  <c r="AH118" i="14"/>
  <c r="AH119" i="14"/>
  <c r="AH120" i="14"/>
  <c r="AH121" i="14"/>
  <c r="AH122" i="14"/>
  <c r="AH123" i="14"/>
  <c r="AH124" i="14"/>
  <c r="AH125" i="14"/>
  <c r="AH126" i="14"/>
  <c r="AH127" i="14"/>
  <c r="AH128" i="14"/>
  <c r="AH129" i="14"/>
  <c r="AH130" i="14"/>
  <c r="AH131" i="14"/>
  <c r="AH132" i="14"/>
  <c r="AH133" i="14"/>
  <c r="AH134" i="14"/>
  <c r="AH135" i="14"/>
  <c r="AH136" i="14"/>
  <c r="AH137" i="14"/>
  <c r="AH138" i="14"/>
  <c r="AH139" i="14"/>
  <c r="AH140" i="14"/>
  <c r="AH141" i="14"/>
  <c r="AH142" i="14"/>
  <c r="AH143" i="14"/>
  <c r="AH144" i="14"/>
  <c r="AH145" i="14"/>
  <c r="AH146" i="14"/>
  <c r="AH147" i="14"/>
  <c r="AH148" i="14"/>
  <c r="AH149" i="14"/>
  <c r="AH150" i="14"/>
  <c r="AH151" i="14"/>
  <c r="AH152" i="14"/>
  <c r="AH153" i="14"/>
  <c r="AH154" i="14"/>
  <c r="AH155" i="14"/>
  <c r="AH156" i="14"/>
  <c r="AH157" i="14"/>
  <c r="AH158" i="14"/>
  <c r="AH159" i="14"/>
  <c r="AH160" i="14"/>
  <c r="AH161" i="14"/>
  <c r="AH162" i="14"/>
  <c r="AH163" i="14"/>
  <c r="AH164" i="14"/>
  <c r="AH165" i="14"/>
  <c r="AH166" i="14"/>
  <c r="AH167" i="14"/>
  <c r="AH168" i="14"/>
  <c r="AH169" i="14"/>
  <c r="AH170" i="14"/>
  <c r="AH171" i="14"/>
  <c r="AH172" i="14"/>
  <c r="AH173" i="14"/>
  <c r="AH174" i="14"/>
  <c r="AH175" i="14"/>
  <c r="AH176" i="14"/>
  <c r="AH177" i="14"/>
  <c r="AH178" i="14"/>
  <c r="AH179" i="14"/>
  <c r="AH180" i="14"/>
  <c r="AH181" i="14"/>
  <c r="AH182" i="14"/>
  <c r="AH183" i="14"/>
  <c r="AH184" i="14"/>
  <c r="AH185" i="14"/>
  <c r="AH186" i="14"/>
  <c r="AH187" i="14"/>
  <c r="AH188" i="14"/>
  <c r="AH189" i="14"/>
  <c r="AH190" i="14"/>
  <c r="AH191" i="14"/>
  <c r="AH192" i="14"/>
  <c r="AH193" i="14"/>
  <c r="AH194" i="14"/>
  <c r="AH195" i="14"/>
  <c r="AH196" i="14"/>
  <c r="AH197" i="14"/>
  <c r="AH198" i="14"/>
  <c r="AH199" i="14"/>
  <c r="AH200" i="14"/>
  <c r="T200" i="16"/>
  <c r="X200" i="16" s="1"/>
  <c r="Z200" i="16" s="1"/>
  <c r="S200" i="16"/>
  <c r="Q200" i="16"/>
  <c r="T199" i="16"/>
  <c r="X199" i="16" s="1"/>
  <c r="Z199" i="16" s="1"/>
  <c r="S199" i="16"/>
  <c r="Q199" i="16"/>
  <c r="T198" i="16"/>
  <c r="X198" i="16" s="1"/>
  <c r="Z198" i="16" s="1"/>
  <c r="S198" i="16"/>
  <c r="Q198" i="16"/>
  <c r="T197" i="16"/>
  <c r="S197" i="16"/>
  <c r="Q197" i="16"/>
  <c r="T196" i="16"/>
  <c r="X196" i="16" s="1"/>
  <c r="Z196" i="16" s="1"/>
  <c r="S196" i="16"/>
  <c r="Q196" i="16"/>
  <c r="T195" i="16"/>
  <c r="X195" i="16" s="1"/>
  <c r="Z195" i="16" s="1"/>
  <c r="S195" i="16"/>
  <c r="Q195" i="16"/>
  <c r="T194" i="16"/>
  <c r="X194" i="16" s="1"/>
  <c r="Z194" i="16" s="1"/>
  <c r="S194" i="16"/>
  <c r="Q194" i="16"/>
  <c r="T193" i="16"/>
  <c r="S193" i="16"/>
  <c r="Q193" i="16"/>
  <c r="T192" i="16"/>
  <c r="S192" i="16"/>
  <c r="Q192" i="16"/>
  <c r="T191" i="16"/>
  <c r="S191" i="16"/>
  <c r="Q191" i="16"/>
  <c r="T190" i="16"/>
  <c r="X190" i="16" s="1"/>
  <c r="Z190" i="16" s="1"/>
  <c r="S190" i="16"/>
  <c r="Q190" i="16"/>
  <c r="T189" i="16"/>
  <c r="S189" i="16"/>
  <c r="Q189" i="16"/>
  <c r="T188" i="16"/>
  <c r="X188" i="16" s="1"/>
  <c r="Z188" i="16" s="1"/>
  <c r="S188" i="16"/>
  <c r="Q188" i="16"/>
  <c r="T187" i="16"/>
  <c r="X187" i="16" s="1"/>
  <c r="Z187" i="16" s="1"/>
  <c r="S187" i="16"/>
  <c r="Q187" i="16"/>
  <c r="T186" i="16"/>
  <c r="X186" i="16" s="1"/>
  <c r="Z186" i="16" s="1"/>
  <c r="S186" i="16"/>
  <c r="Q186" i="16"/>
  <c r="T185" i="16"/>
  <c r="S185" i="16"/>
  <c r="Q185" i="16"/>
  <c r="T184" i="16"/>
  <c r="S184" i="16"/>
  <c r="Q184" i="16"/>
  <c r="T183" i="16"/>
  <c r="X183" i="16" s="1"/>
  <c r="Z183" i="16" s="1"/>
  <c r="S183" i="16"/>
  <c r="Q183" i="16"/>
  <c r="T182" i="16"/>
  <c r="X182" i="16" s="1"/>
  <c r="Z182" i="16" s="1"/>
  <c r="S182" i="16"/>
  <c r="Q182" i="16"/>
  <c r="T181" i="16"/>
  <c r="S181" i="16"/>
  <c r="Q181" i="16"/>
  <c r="T180" i="16"/>
  <c r="X180" i="16" s="1"/>
  <c r="Z180" i="16" s="1"/>
  <c r="S180" i="16"/>
  <c r="Q180" i="16"/>
  <c r="T179" i="16"/>
  <c r="X179" i="16" s="1"/>
  <c r="Z179" i="16" s="1"/>
  <c r="S179" i="16"/>
  <c r="Q179" i="16"/>
  <c r="T178" i="16"/>
  <c r="X178" i="16" s="1"/>
  <c r="Z178" i="16" s="1"/>
  <c r="S178" i="16"/>
  <c r="Q178" i="16"/>
  <c r="T177" i="16"/>
  <c r="X177" i="16" s="1"/>
  <c r="Z177" i="16" s="1"/>
  <c r="S177" i="16"/>
  <c r="Q177" i="16"/>
  <c r="T176" i="16"/>
  <c r="X176" i="16" s="1"/>
  <c r="Z176" i="16" s="1"/>
  <c r="S176" i="16"/>
  <c r="Q176" i="16"/>
  <c r="T175" i="16"/>
  <c r="X175" i="16" s="1"/>
  <c r="Z175" i="16" s="1"/>
  <c r="S175" i="16"/>
  <c r="Q175" i="16"/>
  <c r="T174" i="16"/>
  <c r="X174" i="16" s="1"/>
  <c r="Z174" i="16" s="1"/>
  <c r="S174" i="16"/>
  <c r="Q174" i="16"/>
  <c r="T173" i="16"/>
  <c r="X173" i="16" s="1"/>
  <c r="Z173" i="16" s="1"/>
  <c r="S173" i="16"/>
  <c r="Q173" i="16"/>
  <c r="T172" i="16"/>
  <c r="X172" i="16" s="1"/>
  <c r="Z172" i="16" s="1"/>
  <c r="S172" i="16"/>
  <c r="Q172" i="16"/>
  <c r="T171" i="16"/>
  <c r="X171" i="16" s="1"/>
  <c r="Z171" i="16" s="1"/>
  <c r="S171" i="16"/>
  <c r="Q171" i="16"/>
  <c r="T170" i="16"/>
  <c r="X170" i="16" s="1"/>
  <c r="Z170" i="16" s="1"/>
  <c r="S170" i="16"/>
  <c r="Q170" i="16"/>
  <c r="T169" i="16"/>
  <c r="S169" i="16"/>
  <c r="Q169" i="16"/>
  <c r="T168" i="16"/>
  <c r="X168" i="16" s="1"/>
  <c r="Z168" i="16" s="1"/>
  <c r="S168" i="16"/>
  <c r="Q168" i="16"/>
  <c r="T167" i="16"/>
  <c r="X167" i="16" s="1"/>
  <c r="Z167" i="16" s="1"/>
  <c r="S167" i="16"/>
  <c r="Q167" i="16"/>
  <c r="T166" i="16"/>
  <c r="X166" i="16" s="1"/>
  <c r="Z166" i="16" s="1"/>
  <c r="S166" i="16"/>
  <c r="Q166" i="16"/>
  <c r="T165" i="16"/>
  <c r="X165" i="16" s="1"/>
  <c r="Z165" i="16" s="1"/>
  <c r="S165" i="16"/>
  <c r="Q165" i="16"/>
  <c r="T164" i="16"/>
  <c r="X164" i="16" s="1"/>
  <c r="Z164" i="16" s="1"/>
  <c r="S164" i="16"/>
  <c r="Q164" i="16"/>
  <c r="T163" i="16"/>
  <c r="X163" i="16" s="1"/>
  <c r="Z163" i="16" s="1"/>
  <c r="S163" i="16"/>
  <c r="Q163" i="16"/>
  <c r="T162" i="16"/>
  <c r="X162" i="16" s="1"/>
  <c r="Z162" i="16" s="1"/>
  <c r="S162" i="16"/>
  <c r="Q162" i="16"/>
  <c r="T161" i="16"/>
  <c r="X161" i="16" s="1"/>
  <c r="Z161" i="16" s="1"/>
  <c r="S161" i="16"/>
  <c r="Q161" i="16"/>
  <c r="T160" i="16"/>
  <c r="X160" i="16" s="1"/>
  <c r="Z160" i="16" s="1"/>
  <c r="S160" i="16"/>
  <c r="Q160" i="16"/>
  <c r="T159" i="16"/>
  <c r="X159" i="16" s="1"/>
  <c r="Z159" i="16" s="1"/>
  <c r="S159" i="16"/>
  <c r="Q159" i="16"/>
  <c r="T158" i="16"/>
  <c r="X158" i="16" s="1"/>
  <c r="Z158" i="16" s="1"/>
  <c r="S158" i="16"/>
  <c r="Q158" i="16"/>
  <c r="T157" i="16"/>
  <c r="X157" i="16" s="1"/>
  <c r="Z157" i="16" s="1"/>
  <c r="S157" i="16"/>
  <c r="Q157" i="16"/>
  <c r="T156" i="16"/>
  <c r="X156" i="16" s="1"/>
  <c r="Z156" i="16" s="1"/>
  <c r="S156" i="16"/>
  <c r="Q156" i="16"/>
  <c r="T155" i="16"/>
  <c r="X155" i="16" s="1"/>
  <c r="Z155" i="16" s="1"/>
  <c r="S155" i="16"/>
  <c r="Q155" i="16"/>
  <c r="T154" i="16"/>
  <c r="X154" i="16" s="1"/>
  <c r="Z154" i="16" s="1"/>
  <c r="S154" i="16"/>
  <c r="Q154" i="16"/>
  <c r="T153" i="16"/>
  <c r="S153" i="16"/>
  <c r="Q153" i="16"/>
  <c r="T152" i="16"/>
  <c r="X152" i="16" s="1"/>
  <c r="Z152" i="16" s="1"/>
  <c r="S152" i="16"/>
  <c r="Q152" i="16"/>
  <c r="T151" i="16"/>
  <c r="X151" i="16" s="1"/>
  <c r="Z151" i="16" s="1"/>
  <c r="S151" i="16"/>
  <c r="Q151" i="16"/>
  <c r="T150" i="16"/>
  <c r="X150" i="16" s="1"/>
  <c r="Z150" i="16" s="1"/>
  <c r="S150" i="16"/>
  <c r="Q150" i="16"/>
  <c r="T149" i="16"/>
  <c r="X149" i="16" s="1"/>
  <c r="Z149" i="16" s="1"/>
  <c r="S149" i="16"/>
  <c r="Q149" i="16"/>
  <c r="T148" i="16"/>
  <c r="X148" i="16" s="1"/>
  <c r="Z148" i="16" s="1"/>
  <c r="S148" i="16"/>
  <c r="Q148" i="16"/>
  <c r="T147" i="16"/>
  <c r="X147" i="16" s="1"/>
  <c r="Z147" i="16" s="1"/>
  <c r="S147" i="16"/>
  <c r="Q147" i="16"/>
  <c r="T146" i="16"/>
  <c r="X146" i="16" s="1"/>
  <c r="Z146" i="16" s="1"/>
  <c r="S146" i="16"/>
  <c r="Q146" i="16"/>
  <c r="T145" i="16"/>
  <c r="S145" i="16"/>
  <c r="Q145" i="16"/>
  <c r="T144" i="16"/>
  <c r="X144" i="16" s="1"/>
  <c r="Z144" i="16" s="1"/>
  <c r="S144" i="16"/>
  <c r="Q144" i="16"/>
  <c r="T143" i="16"/>
  <c r="X143" i="16" s="1"/>
  <c r="Z143" i="16" s="1"/>
  <c r="S143" i="16"/>
  <c r="Q143" i="16"/>
  <c r="T142" i="16"/>
  <c r="X142" i="16" s="1"/>
  <c r="Z142" i="16" s="1"/>
  <c r="S142" i="16"/>
  <c r="Q142" i="16"/>
  <c r="T141" i="16"/>
  <c r="X141" i="16" s="1"/>
  <c r="Z141" i="16" s="1"/>
  <c r="S141" i="16"/>
  <c r="Q141" i="16"/>
  <c r="T140" i="16"/>
  <c r="X140" i="16" s="1"/>
  <c r="Z140" i="16" s="1"/>
  <c r="S140" i="16"/>
  <c r="Q140" i="16"/>
  <c r="T139" i="16"/>
  <c r="X139" i="16" s="1"/>
  <c r="Z139" i="16" s="1"/>
  <c r="S139" i="16"/>
  <c r="Q139" i="16"/>
  <c r="T138" i="16"/>
  <c r="X138" i="16" s="1"/>
  <c r="Z138" i="16" s="1"/>
  <c r="S138" i="16"/>
  <c r="Q138" i="16"/>
  <c r="T137" i="16"/>
  <c r="X137" i="16" s="1"/>
  <c r="Z137" i="16" s="1"/>
  <c r="S137" i="16"/>
  <c r="Q137" i="16"/>
  <c r="T136" i="16"/>
  <c r="X136" i="16" s="1"/>
  <c r="Z136" i="16" s="1"/>
  <c r="S136" i="16"/>
  <c r="Q136" i="16"/>
  <c r="T135" i="16"/>
  <c r="X135" i="16" s="1"/>
  <c r="Z135" i="16" s="1"/>
  <c r="S135" i="16"/>
  <c r="Q135" i="16"/>
  <c r="T134" i="16"/>
  <c r="X134" i="16" s="1"/>
  <c r="Z134" i="16" s="1"/>
  <c r="S134" i="16"/>
  <c r="Q134" i="16"/>
  <c r="T133" i="16"/>
  <c r="X133" i="16" s="1"/>
  <c r="Z133" i="16" s="1"/>
  <c r="S133" i="16"/>
  <c r="Q133" i="16"/>
  <c r="T132" i="16"/>
  <c r="X132" i="16" s="1"/>
  <c r="Z132" i="16" s="1"/>
  <c r="S132" i="16"/>
  <c r="Q132" i="16"/>
  <c r="T131" i="16"/>
  <c r="X131" i="16" s="1"/>
  <c r="Z131" i="16" s="1"/>
  <c r="S131" i="16"/>
  <c r="Q131" i="16"/>
  <c r="T130" i="16"/>
  <c r="X130" i="16" s="1"/>
  <c r="Z130" i="16" s="1"/>
  <c r="S130" i="16"/>
  <c r="Q130" i="16"/>
  <c r="T129" i="16"/>
  <c r="S129" i="16"/>
  <c r="Q129" i="16"/>
  <c r="T128" i="16"/>
  <c r="X128" i="16" s="1"/>
  <c r="Z128" i="16" s="1"/>
  <c r="S128" i="16"/>
  <c r="Q128" i="16"/>
  <c r="T127" i="16"/>
  <c r="X127" i="16" s="1"/>
  <c r="Z127" i="16" s="1"/>
  <c r="S127" i="16"/>
  <c r="Q127" i="16"/>
  <c r="T126" i="16"/>
  <c r="X126" i="16" s="1"/>
  <c r="Z126" i="16" s="1"/>
  <c r="S126" i="16"/>
  <c r="Q126" i="16"/>
  <c r="T125" i="16"/>
  <c r="X125" i="16" s="1"/>
  <c r="Z125" i="16" s="1"/>
  <c r="S125" i="16"/>
  <c r="Q125" i="16"/>
  <c r="T124" i="16"/>
  <c r="X124" i="16" s="1"/>
  <c r="Z124" i="16" s="1"/>
  <c r="S124" i="16"/>
  <c r="Q124" i="16"/>
  <c r="T123" i="16"/>
  <c r="X123" i="16" s="1"/>
  <c r="Z123" i="16" s="1"/>
  <c r="S123" i="16"/>
  <c r="Q123" i="16"/>
  <c r="T122" i="16"/>
  <c r="X122" i="16" s="1"/>
  <c r="Z122" i="16" s="1"/>
  <c r="S122" i="16"/>
  <c r="Q122" i="16"/>
  <c r="T121" i="16"/>
  <c r="X121" i="16" s="1"/>
  <c r="Z121" i="16" s="1"/>
  <c r="S121" i="16"/>
  <c r="Q121" i="16"/>
  <c r="T120" i="16"/>
  <c r="X120" i="16" s="1"/>
  <c r="Z120" i="16" s="1"/>
  <c r="S120" i="16"/>
  <c r="Q120" i="16"/>
  <c r="T119" i="16"/>
  <c r="X119" i="16" s="1"/>
  <c r="Z119" i="16" s="1"/>
  <c r="S119" i="16"/>
  <c r="Q119" i="16"/>
  <c r="T118" i="16"/>
  <c r="X118" i="16" s="1"/>
  <c r="Z118" i="16" s="1"/>
  <c r="S118" i="16"/>
  <c r="Q118" i="16"/>
  <c r="T117" i="16"/>
  <c r="X117" i="16" s="1"/>
  <c r="Z117" i="16" s="1"/>
  <c r="S117" i="16"/>
  <c r="Q117" i="16"/>
  <c r="T116" i="16"/>
  <c r="X116" i="16" s="1"/>
  <c r="Z116" i="16" s="1"/>
  <c r="S116" i="16"/>
  <c r="Q116" i="16"/>
  <c r="T115" i="16"/>
  <c r="X115" i="16" s="1"/>
  <c r="Z115" i="16" s="1"/>
  <c r="S115" i="16"/>
  <c r="Q115" i="16"/>
  <c r="T114" i="16"/>
  <c r="X114" i="16" s="1"/>
  <c r="Z114" i="16" s="1"/>
  <c r="S114" i="16"/>
  <c r="Q114" i="16"/>
  <c r="T113" i="16"/>
  <c r="X113" i="16" s="1"/>
  <c r="Z113" i="16" s="1"/>
  <c r="S113" i="16"/>
  <c r="Q113" i="16"/>
  <c r="T112" i="16"/>
  <c r="X112" i="16" s="1"/>
  <c r="Z112" i="16" s="1"/>
  <c r="S112" i="16"/>
  <c r="Q112" i="16"/>
  <c r="T111" i="16"/>
  <c r="X111" i="16" s="1"/>
  <c r="Z111" i="16" s="1"/>
  <c r="S111" i="16"/>
  <c r="Q111" i="16"/>
  <c r="T110" i="16"/>
  <c r="X110" i="16" s="1"/>
  <c r="Z110" i="16" s="1"/>
  <c r="S110" i="16"/>
  <c r="Q110" i="16"/>
  <c r="T109" i="16"/>
  <c r="X109" i="16" s="1"/>
  <c r="Z109" i="16" s="1"/>
  <c r="S109" i="16"/>
  <c r="Q109" i="16"/>
  <c r="T108" i="16"/>
  <c r="X108" i="16" s="1"/>
  <c r="Z108" i="16" s="1"/>
  <c r="S108" i="16"/>
  <c r="Q108" i="16"/>
  <c r="T107" i="16"/>
  <c r="X107" i="16" s="1"/>
  <c r="Z107" i="16" s="1"/>
  <c r="S107" i="16"/>
  <c r="Q107" i="16"/>
  <c r="T106" i="16"/>
  <c r="X106" i="16" s="1"/>
  <c r="Z106" i="16" s="1"/>
  <c r="S106" i="16"/>
  <c r="Q106" i="16"/>
  <c r="T105" i="16"/>
  <c r="X105" i="16" s="1"/>
  <c r="Z105" i="16" s="1"/>
  <c r="S105" i="16"/>
  <c r="Q105" i="16"/>
  <c r="T104" i="16"/>
  <c r="X104" i="16" s="1"/>
  <c r="Z104" i="16" s="1"/>
  <c r="S104" i="16"/>
  <c r="Q104" i="16"/>
  <c r="T103" i="16"/>
  <c r="X103" i="16" s="1"/>
  <c r="Z103" i="16" s="1"/>
  <c r="S103" i="16"/>
  <c r="Q103" i="16"/>
  <c r="T102" i="16"/>
  <c r="X102" i="16" s="1"/>
  <c r="Z102" i="16" s="1"/>
  <c r="S102" i="16"/>
  <c r="Q102" i="16"/>
  <c r="T101" i="16"/>
  <c r="X101" i="16" s="1"/>
  <c r="Z101" i="16" s="1"/>
  <c r="S101" i="16"/>
  <c r="Q101" i="16"/>
  <c r="T100" i="16"/>
  <c r="X100" i="16" s="1"/>
  <c r="Z100" i="16" s="1"/>
  <c r="S100" i="16"/>
  <c r="Q100" i="16"/>
  <c r="T99" i="16"/>
  <c r="X99" i="16" s="1"/>
  <c r="Z99" i="16" s="1"/>
  <c r="S99" i="16"/>
  <c r="Q99" i="16"/>
  <c r="T98" i="16"/>
  <c r="X98" i="16" s="1"/>
  <c r="Z98" i="16" s="1"/>
  <c r="S98" i="16"/>
  <c r="Q98" i="16"/>
  <c r="T97" i="16"/>
  <c r="X97" i="16" s="1"/>
  <c r="Z97" i="16" s="1"/>
  <c r="S97" i="16"/>
  <c r="Q97" i="16"/>
  <c r="T96" i="16"/>
  <c r="X96" i="16" s="1"/>
  <c r="Z96" i="16" s="1"/>
  <c r="S96" i="16"/>
  <c r="Q96" i="16"/>
  <c r="T95" i="16"/>
  <c r="X95" i="16" s="1"/>
  <c r="Z95" i="16" s="1"/>
  <c r="S95" i="16"/>
  <c r="Q95" i="16"/>
  <c r="T94" i="16"/>
  <c r="X94" i="16" s="1"/>
  <c r="Z94" i="16" s="1"/>
  <c r="S94" i="16"/>
  <c r="Q94" i="16"/>
  <c r="T93" i="16"/>
  <c r="X93" i="16" s="1"/>
  <c r="Z93" i="16" s="1"/>
  <c r="S93" i="16"/>
  <c r="Q93" i="16"/>
  <c r="T92" i="16"/>
  <c r="X92" i="16" s="1"/>
  <c r="Z92" i="16" s="1"/>
  <c r="S92" i="16"/>
  <c r="Q92" i="16"/>
  <c r="T91" i="16"/>
  <c r="X91" i="16" s="1"/>
  <c r="Z91" i="16" s="1"/>
  <c r="S91" i="16"/>
  <c r="Q91" i="16"/>
  <c r="T90" i="16"/>
  <c r="X90" i="16" s="1"/>
  <c r="Z90" i="16" s="1"/>
  <c r="S90" i="16"/>
  <c r="Q90" i="16"/>
  <c r="T89" i="16"/>
  <c r="X89" i="16" s="1"/>
  <c r="Z89" i="16" s="1"/>
  <c r="S89" i="16"/>
  <c r="Q89" i="16"/>
  <c r="T88" i="16"/>
  <c r="X88" i="16" s="1"/>
  <c r="Z88" i="16" s="1"/>
  <c r="S88" i="16"/>
  <c r="Q88" i="16"/>
  <c r="T87" i="16"/>
  <c r="X87" i="16" s="1"/>
  <c r="Z87" i="16" s="1"/>
  <c r="S87" i="16"/>
  <c r="Q87" i="16"/>
  <c r="T86" i="16"/>
  <c r="X86" i="16" s="1"/>
  <c r="Z86" i="16" s="1"/>
  <c r="S86" i="16"/>
  <c r="Q86" i="16"/>
  <c r="T85" i="16"/>
  <c r="X85" i="16" s="1"/>
  <c r="Z85" i="16" s="1"/>
  <c r="S85" i="16"/>
  <c r="Q85" i="16"/>
  <c r="T84" i="16"/>
  <c r="X84" i="16" s="1"/>
  <c r="Z84" i="16" s="1"/>
  <c r="S84" i="16"/>
  <c r="Q84" i="16"/>
  <c r="T83" i="16"/>
  <c r="X83" i="16" s="1"/>
  <c r="Z83" i="16" s="1"/>
  <c r="S83" i="16"/>
  <c r="Q83" i="16"/>
  <c r="T82" i="16"/>
  <c r="X82" i="16" s="1"/>
  <c r="Z82" i="16" s="1"/>
  <c r="S82" i="16"/>
  <c r="Q82" i="16"/>
  <c r="T81" i="16"/>
  <c r="X81" i="16" s="1"/>
  <c r="Z81" i="16" s="1"/>
  <c r="S81" i="16"/>
  <c r="Q81" i="16"/>
  <c r="T80" i="16"/>
  <c r="X80" i="16" s="1"/>
  <c r="Z80" i="16" s="1"/>
  <c r="S80" i="16"/>
  <c r="Q80" i="16"/>
  <c r="T79" i="16"/>
  <c r="X79" i="16" s="1"/>
  <c r="Z79" i="16" s="1"/>
  <c r="S79" i="16"/>
  <c r="Q79" i="16"/>
  <c r="T78" i="16"/>
  <c r="X78" i="16" s="1"/>
  <c r="Z78" i="16" s="1"/>
  <c r="S78" i="16"/>
  <c r="Q78" i="16"/>
  <c r="T77" i="16"/>
  <c r="X77" i="16" s="1"/>
  <c r="Z77" i="16" s="1"/>
  <c r="S77" i="16"/>
  <c r="Q77" i="16"/>
  <c r="T76" i="16"/>
  <c r="X76" i="16" s="1"/>
  <c r="Z76" i="16" s="1"/>
  <c r="S76" i="16"/>
  <c r="Q76" i="16"/>
  <c r="T75" i="16"/>
  <c r="X75" i="16" s="1"/>
  <c r="Z75" i="16" s="1"/>
  <c r="S75" i="16"/>
  <c r="Q75" i="16"/>
  <c r="T74" i="16"/>
  <c r="X74" i="16" s="1"/>
  <c r="Z74" i="16" s="1"/>
  <c r="S74" i="16"/>
  <c r="Q74" i="16"/>
  <c r="T73" i="16"/>
  <c r="X73" i="16" s="1"/>
  <c r="Z73" i="16" s="1"/>
  <c r="S73" i="16"/>
  <c r="Q73" i="16"/>
  <c r="T72" i="16"/>
  <c r="X72" i="16" s="1"/>
  <c r="Z72" i="16" s="1"/>
  <c r="S72" i="16"/>
  <c r="Q72" i="16"/>
  <c r="T71" i="16"/>
  <c r="X71" i="16" s="1"/>
  <c r="Z71" i="16" s="1"/>
  <c r="S71" i="16"/>
  <c r="Q71" i="16"/>
  <c r="T70" i="16"/>
  <c r="X70" i="16" s="1"/>
  <c r="Z70" i="16" s="1"/>
  <c r="S70" i="16"/>
  <c r="Q70" i="16"/>
  <c r="T69" i="16"/>
  <c r="S69" i="16"/>
  <c r="Q69" i="16"/>
  <c r="T68" i="16"/>
  <c r="X68" i="16" s="1"/>
  <c r="Z68" i="16" s="1"/>
  <c r="S68" i="16"/>
  <c r="Q68" i="16"/>
  <c r="T67" i="16"/>
  <c r="X67" i="16" s="1"/>
  <c r="Z67" i="16" s="1"/>
  <c r="S67" i="16"/>
  <c r="Q67" i="16"/>
  <c r="T66" i="16"/>
  <c r="X66" i="16" s="1"/>
  <c r="Z66" i="16" s="1"/>
  <c r="S66" i="16"/>
  <c r="Q66" i="16"/>
  <c r="T65" i="16"/>
  <c r="X65" i="16" s="1"/>
  <c r="Z65" i="16" s="1"/>
  <c r="S65" i="16"/>
  <c r="Q65" i="16"/>
  <c r="T64" i="16"/>
  <c r="X64" i="16" s="1"/>
  <c r="Z64" i="16" s="1"/>
  <c r="S64" i="16"/>
  <c r="Q64" i="16"/>
  <c r="T63" i="16"/>
  <c r="X63" i="16" s="1"/>
  <c r="Z63" i="16" s="1"/>
  <c r="S63" i="16"/>
  <c r="Q63" i="16"/>
  <c r="T62" i="16"/>
  <c r="X62" i="16" s="1"/>
  <c r="Z62" i="16" s="1"/>
  <c r="S62" i="16"/>
  <c r="Q62" i="16"/>
  <c r="T61" i="16"/>
  <c r="X61" i="16" s="1"/>
  <c r="Z61" i="16" s="1"/>
  <c r="S61" i="16"/>
  <c r="Q61" i="16"/>
  <c r="T60" i="16"/>
  <c r="X60" i="16" s="1"/>
  <c r="Z60" i="16" s="1"/>
  <c r="S60" i="16"/>
  <c r="Q60" i="16"/>
  <c r="T59" i="16"/>
  <c r="X59" i="16" s="1"/>
  <c r="Z59" i="16" s="1"/>
  <c r="S59" i="16"/>
  <c r="Q59" i="16"/>
  <c r="T58" i="16"/>
  <c r="X58" i="16" s="1"/>
  <c r="Z58" i="16" s="1"/>
  <c r="S58" i="16"/>
  <c r="Q58" i="16"/>
  <c r="T57" i="16"/>
  <c r="X57" i="16" s="1"/>
  <c r="Z57" i="16" s="1"/>
  <c r="S57" i="16"/>
  <c r="Q57" i="16"/>
  <c r="T56" i="16"/>
  <c r="X56" i="16" s="1"/>
  <c r="Z56" i="16" s="1"/>
  <c r="S56" i="16"/>
  <c r="Q56" i="16"/>
  <c r="T55" i="16"/>
  <c r="X55" i="16" s="1"/>
  <c r="Z55" i="16" s="1"/>
  <c r="S55" i="16"/>
  <c r="Q55" i="16"/>
  <c r="T54" i="16"/>
  <c r="X54" i="16" s="1"/>
  <c r="Z54" i="16" s="1"/>
  <c r="S54" i="16"/>
  <c r="Q54" i="16"/>
  <c r="T53" i="16"/>
  <c r="X53" i="16" s="1"/>
  <c r="Z53" i="16" s="1"/>
  <c r="S53" i="16"/>
  <c r="Q53" i="16"/>
  <c r="T52" i="16"/>
  <c r="X52" i="16" s="1"/>
  <c r="Z52" i="16" s="1"/>
  <c r="S52" i="16"/>
  <c r="Q52" i="16"/>
  <c r="T51" i="16"/>
  <c r="X51" i="16" s="1"/>
  <c r="Z51" i="16" s="1"/>
  <c r="S51" i="16"/>
  <c r="Q51" i="16"/>
  <c r="T50" i="16"/>
  <c r="X50" i="16" s="1"/>
  <c r="Z50" i="16" s="1"/>
  <c r="S50" i="16"/>
  <c r="Q50" i="16"/>
  <c r="T49" i="16"/>
  <c r="X49" i="16" s="1"/>
  <c r="Z49" i="16" s="1"/>
  <c r="S49" i="16"/>
  <c r="Q49" i="16"/>
  <c r="T48" i="16"/>
  <c r="X48" i="16" s="1"/>
  <c r="Z48" i="16" s="1"/>
  <c r="S48" i="16"/>
  <c r="Q48" i="16"/>
  <c r="T47" i="16"/>
  <c r="X47" i="16" s="1"/>
  <c r="Z47" i="16" s="1"/>
  <c r="S47" i="16"/>
  <c r="Q47" i="16"/>
  <c r="T46" i="16"/>
  <c r="X46" i="16" s="1"/>
  <c r="Z46" i="16" s="1"/>
  <c r="S46" i="16"/>
  <c r="Q46" i="16"/>
  <c r="T45" i="16"/>
  <c r="X45" i="16" s="1"/>
  <c r="Z45" i="16" s="1"/>
  <c r="S45" i="16"/>
  <c r="Q45" i="16"/>
  <c r="T44" i="16"/>
  <c r="X44" i="16" s="1"/>
  <c r="Z44" i="16" s="1"/>
  <c r="S44" i="16"/>
  <c r="Q44" i="16"/>
  <c r="T43" i="16"/>
  <c r="X43" i="16" s="1"/>
  <c r="Z43" i="16" s="1"/>
  <c r="S43" i="16"/>
  <c r="Q43" i="16"/>
  <c r="T42" i="16"/>
  <c r="X42" i="16" s="1"/>
  <c r="Z42" i="16" s="1"/>
  <c r="S42" i="16"/>
  <c r="Q42" i="16"/>
  <c r="T41" i="16"/>
  <c r="X41" i="16" s="1"/>
  <c r="Z41" i="16" s="1"/>
  <c r="S41" i="16"/>
  <c r="Q41" i="16"/>
  <c r="T40" i="16"/>
  <c r="X40" i="16" s="1"/>
  <c r="Z40" i="16" s="1"/>
  <c r="S40" i="16"/>
  <c r="Q40" i="16"/>
  <c r="T39" i="16"/>
  <c r="X39" i="16" s="1"/>
  <c r="Z39" i="16" s="1"/>
  <c r="S39" i="16"/>
  <c r="Q39" i="16"/>
  <c r="T38" i="16"/>
  <c r="X38" i="16" s="1"/>
  <c r="Z38" i="16" s="1"/>
  <c r="S38" i="16"/>
  <c r="Q38" i="16"/>
  <c r="T37" i="16"/>
  <c r="X37" i="16" s="1"/>
  <c r="Z37" i="16" s="1"/>
  <c r="S37" i="16"/>
  <c r="Q37" i="16"/>
  <c r="T36" i="16"/>
  <c r="X36" i="16" s="1"/>
  <c r="Z36" i="16" s="1"/>
  <c r="S36" i="16"/>
  <c r="Q36" i="16"/>
  <c r="T35" i="16"/>
  <c r="X35" i="16" s="1"/>
  <c r="Z35" i="16" s="1"/>
  <c r="S35" i="16"/>
  <c r="Q35" i="16"/>
  <c r="T34" i="16"/>
  <c r="X34" i="16" s="1"/>
  <c r="Z34" i="16" s="1"/>
  <c r="S34" i="16"/>
  <c r="Q34" i="16"/>
  <c r="T33" i="16"/>
  <c r="X33" i="16" s="1"/>
  <c r="Z33" i="16" s="1"/>
  <c r="S33" i="16"/>
  <c r="Q33" i="16"/>
  <c r="T32" i="16"/>
  <c r="X32" i="16" s="1"/>
  <c r="Z32" i="16" s="1"/>
  <c r="S32" i="16"/>
  <c r="Q32" i="16"/>
  <c r="T31" i="16"/>
  <c r="X31" i="16" s="1"/>
  <c r="Z31" i="16" s="1"/>
  <c r="S31" i="16"/>
  <c r="Q31" i="16"/>
  <c r="T30" i="16"/>
  <c r="X30" i="16" s="1"/>
  <c r="Z30" i="16" s="1"/>
  <c r="S30" i="16"/>
  <c r="Q30" i="16"/>
  <c r="T29" i="16"/>
  <c r="X29" i="16" s="1"/>
  <c r="Z29" i="16" s="1"/>
  <c r="S29" i="16"/>
  <c r="Q29" i="16"/>
  <c r="T28" i="16"/>
  <c r="X28" i="16" s="1"/>
  <c r="Z28" i="16" s="1"/>
  <c r="S28" i="16"/>
  <c r="Q28" i="16"/>
  <c r="T27" i="16"/>
  <c r="X27" i="16" s="1"/>
  <c r="Z27" i="16" s="1"/>
  <c r="S27" i="16"/>
  <c r="Q27" i="16"/>
  <c r="T26" i="16"/>
  <c r="X26" i="16" s="1"/>
  <c r="Z26" i="16" s="1"/>
  <c r="S26" i="16"/>
  <c r="Q26" i="16"/>
  <c r="T25" i="16"/>
  <c r="X25" i="16" s="1"/>
  <c r="Z25" i="16" s="1"/>
  <c r="S25" i="16"/>
  <c r="Q25" i="16"/>
  <c r="T24" i="16"/>
  <c r="X24" i="16" s="1"/>
  <c r="Z24" i="16" s="1"/>
  <c r="S24" i="16"/>
  <c r="Q24" i="16"/>
  <c r="T23" i="16"/>
  <c r="X23" i="16" s="1"/>
  <c r="Z23" i="16" s="1"/>
  <c r="S23" i="16"/>
  <c r="Q23" i="16"/>
  <c r="T22" i="16"/>
  <c r="X22" i="16" s="1"/>
  <c r="Z22" i="16" s="1"/>
  <c r="S22" i="16"/>
  <c r="Q22" i="16"/>
  <c r="T21" i="16"/>
  <c r="X21" i="16" s="1"/>
  <c r="Z21" i="16" s="1"/>
  <c r="S21" i="16"/>
  <c r="Q21" i="16"/>
  <c r="T20" i="16"/>
  <c r="X20" i="16" s="1"/>
  <c r="Z20" i="16" s="1"/>
  <c r="S20" i="16"/>
  <c r="Q20" i="16"/>
  <c r="T19" i="16"/>
  <c r="X19" i="16" s="1"/>
  <c r="Z19" i="16" s="1"/>
  <c r="S19" i="16"/>
  <c r="Q19" i="16"/>
  <c r="T18" i="16"/>
  <c r="X18" i="16" s="1"/>
  <c r="Z18" i="16" s="1"/>
  <c r="S18" i="16"/>
  <c r="Q18" i="16"/>
  <c r="T17" i="16"/>
  <c r="X17" i="16" s="1"/>
  <c r="Z17" i="16" s="1"/>
  <c r="S17" i="16"/>
  <c r="Q17" i="16"/>
  <c r="T16" i="16"/>
  <c r="X16" i="16" s="1"/>
  <c r="Z16" i="16" s="1"/>
  <c r="S16" i="16"/>
  <c r="T15" i="16"/>
  <c r="X15" i="16" s="1"/>
  <c r="Z15" i="16" s="1"/>
  <c r="S15" i="16"/>
  <c r="Q15" i="16"/>
  <c r="T14" i="16"/>
  <c r="X14" i="16" s="1"/>
  <c r="Z14" i="16" s="1"/>
  <c r="S14" i="16"/>
  <c r="Q14" i="16"/>
  <c r="T13" i="16"/>
  <c r="X13" i="16" s="1"/>
  <c r="Z13" i="16" s="1"/>
  <c r="S13" i="16"/>
  <c r="Q13" i="16"/>
  <c r="T12" i="16"/>
  <c r="X12" i="16" s="1"/>
  <c r="Z12" i="16" s="1"/>
  <c r="S12" i="16"/>
  <c r="Q12" i="16"/>
  <c r="T11" i="16"/>
  <c r="X11" i="16" s="1"/>
  <c r="Z11" i="16" s="1"/>
  <c r="S11" i="16"/>
  <c r="Q11" i="16"/>
  <c r="T10" i="16"/>
  <c r="X10" i="16" s="1"/>
  <c r="Z10" i="16" s="1"/>
  <c r="S10" i="16"/>
  <c r="Q10" i="16"/>
  <c r="T9" i="16"/>
  <c r="X9" i="16" s="1"/>
  <c r="Z9" i="16" s="1"/>
  <c r="S9" i="16"/>
  <c r="Q9" i="16"/>
  <c r="T8" i="16"/>
  <c r="X8" i="16" s="1"/>
  <c r="Z8" i="16" s="1"/>
  <c r="S8" i="16"/>
  <c r="Q8" i="16"/>
  <c r="T7" i="16"/>
  <c r="X7" i="16" s="1"/>
  <c r="Z7" i="16" s="1"/>
  <c r="S7" i="16"/>
  <c r="Q7" i="16"/>
  <c r="T6" i="16"/>
  <c r="X6" i="16" s="1"/>
  <c r="Z6" i="16" s="1"/>
  <c r="S6" i="16"/>
  <c r="Q6" i="16"/>
  <c r="T5" i="16"/>
  <c r="X5" i="16" s="1"/>
  <c r="Z5" i="16" s="1"/>
  <c r="S5" i="16"/>
  <c r="Q5" i="16"/>
  <c r="T4" i="16"/>
  <c r="X4" i="16" s="1"/>
  <c r="Z4" i="16" s="1"/>
  <c r="S4" i="16"/>
  <c r="Q4" i="16"/>
  <c r="T3" i="16"/>
  <c r="X3" i="16" s="1"/>
  <c r="Z3" i="16" s="1"/>
  <c r="S3" i="16"/>
  <c r="Q3" i="16"/>
  <c r="T2" i="16"/>
  <c r="X2" i="16" s="1"/>
  <c r="Z2" i="16" s="1"/>
  <c r="S2" i="16"/>
  <c r="Q2" i="16"/>
  <c r="T200" i="15"/>
  <c r="X200" i="15" s="1"/>
  <c r="Z200" i="15" s="1"/>
  <c r="S200" i="15"/>
  <c r="Q200" i="15"/>
  <c r="T199" i="15"/>
  <c r="X199" i="15" s="1"/>
  <c r="Z199" i="15" s="1"/>
  <c r="S199" i="15"/>
  <c r="Q199" i="15"/>
  <c r="T198" i="15"/>
  <c r="X198" i="15" s="1"/>
  <c r="Z198" i="15" s="1"/>
  <c r="S198" i="15"/>
  <c r="Q198" i="15"/>
  <c r="T197" i="15"/>
  <c r="S197" i="15"/>
  <c r="Q197" i="15"/>
  <c r="T196" i="15"/>
  <c r="X196" i="15" s="1"/>
  <c r="Z196" i="15" s="1"/>
  <c r="S196" i="15"/>
  <c r="Q196" i="15"/>
  <c r="T195" i="15"/>
  <c r="X195" i="15" s="1"/>
  <c r="Z195" i="15" s="1"/>
  <c r="S195" i="15"/>
  <c r="Q195" i="15"/>
  <c r="T194" i="15"/>
  <c r="X194" i="15" s="1"/>
  <c r="Z194" i="15" s="1"/>
  <c r="S194" i="15"/>
  <c r="Q194" i="15"/>
  <c r="T193" i="15"/>
  <c r="X193" i="15" s="1"/>
  <c r="Z193" i="15" s="1"/>
  <c r="S193" i="15"/>
  <c r="Q193" i="15"/>
  <c r="T192" i="15"/>
  <c r="X192" i="15" s="1"/>
  <c r="Z192" i="15" s="1"/>
  <c r="S192" i="15"/>
  <c r="Q192" i="15"/>
  <c r="T191" i="15"/>
  <c r="X191" i="15" s="1"/>
  <c r="Z191" i="15" s="1"/>
  <c r="S191" i="15"/>
  <c r="Q191" i="15"/>
  <c r="T190" i="15"/>
  <c r="X190" i="15" s="1"/>
  <c r="Z190" i="15" s="1"/>
  <c r="S190" i="15"/>
  <c r="Q190" i="15"/>
  <c r="T189" i="15"/>
  <c r="X189" i="15" s="1"/>
  <c r="Z189" i="15" s="1"/>
  <c r="S189" i="15"/>
  <c r="Q189" i="15"/>
  <c r="T188" i="15"/>
  <c r="X188" i="15" s="1"/>
  <c r="Z188" i="15" s="1"/>
  <c r="S188" i="15"/>
  <c r="Q188" i="15"/>
  <c r="T187" i="15"/>
  <c r="X187" i="15" s="1"/>
  <c r="Z187" i="15" s="1"/>
  <c r="S187" i="15"/>
  <c r="Q187" i="15"/>
  <c r="T186" i="15"/>
  <c r="X186" i="15" s="1"/>
  <c r="Z186" i="15" s="1"/>
  <c r="S186" i="15"/>
  <c r="Q186" i="15"/>
  <c r="T185" i="15"/>
  <c r="X185" i="15" s="1"/>
  <c r="Z185" i="15" s="1"/>
  <c r="S185" i="15"/>
  <c r="Q185" i="15"/>
  <c r="T184" i="15"/>
  <c r="X184" i="15" s="1"/>
  <c r="Z184" i="15" s="1"/>
  <c r="S184" i="15"/>
  <c r="Q184" i="15"/>
  <c r="T183" i="15"/>
  <c r="X183" i="15" s="1"/>
  <c r="Z183" i="15" s="1"/>
  <c r="S183" i="15"/>
  <c r="Q183" i="15"/>
  <c r="T182" i="15"/>
  <c r="X182" i="15" s="1"/>
  <c r="Z182" i="15" s="1"/>
  <c r="S182" i="15"/>
  <c r="Q182" i="15"/>
  <c r="T181" i="15"/>
  <c r="X181" i="15" s="1"/>
  <c r="Z181" i="15" s="1"/>
  <c r="S181" i="15"/>
  <c r="Q181" i="15"/>
  <c r="T180" i="15"/>
  <c r="X180" i="15" s="1"/>
  <c r="Z180" i="15" s="1"/>
  <c r="S180" i="15"/>
  <c r="Q180" i="15"/>
  <c r="T179" i="15"/>
  <c r="X179" i="15" s="1"/>
  <c r="Z179" i="15" s="1"/>
  <c r="S179" i="15"/>
  <c r="Q179" i="15"/>
  <c r="T178" i="15"/>
  <c r="X178" i="15" s="1"/>
  <c r="Z178" i="15" s="1"/>
  <c r="S178" i="15"/>
  <c r="Q178" i="15"/>
  <c r="T177" i="15"/>
  <c r="X177" i="15" s="1"/>
  <c r="Z177" i="15" s="1"/>
  <c r="S177" i="15"/>
  <c r="Q177" i="15"/>
  <c r="T176" i="15"/>
  <c r="X176" i="15" s="1"/>
  <c r="Z176" i="15" s="1"/>
  <c r="S176" i="15"/>
  <c r="Q176" i="15"/>
  <c r="T175" i="15"/>
  <c r="X175" i="15" s="1"/>
  <c r="Z175" i="15" s="1"/>
  <c r="S175" i="15"/>
  <c r="Q175" i="15"/>
  <c r="T174" i="15"/>
  <c r="X174" i="15" s="1"/>
  <c r="Z174" i="15" s="1"/>
  <c r="S174" i="15"/>
  <c r="Q174" i="15"/>
  <c r="T173" i="15"/>
  <c r="X173" i="15" s="1"/>
  <c r="Z173" i="15" s="1"/>
  <c r="S173" i="15"/>
  <c r="Q173" i="15"/>
  <c r="T172" i="15"/>
  <c r="X172" i="15" s="1"/>
  <c r="Z172" i="15" s="1"/>
  <c r="S172" i="15"/>
  <c r="Q172" i="15"/>
  <c r="T171" i="15"/>
  <c r="X171" i="15" s="1"/>
  <c r="Z171" i="15" s="1"/>
  <c r="S171" i="15"/>
  <c r="Q171" i="15"/>
  <c r="T170" i="15"/>
  <c r="X170" i="15" s="1"/>
  <c r="Z170" i="15" s="1"/>
  <c r="S170" i="15"/>
  <c r="Q170" i="15"/>
  <c r="T169" i="15"/>
  <c r="X169" i="15" s="1"/>
  <c r="Z169" i="15" s="1"/>
  <c r="S169" i="15"/>
  <c r="Q169" i="15"/>
  <c r="T168" i="15"/>
  <c r="X168" i="15" s="1"/>
  <c r="Z168" i="15" s="1"/>
  <c r="S168" i="15"/>
  <c r="Q168" i="15"/>
  <c r="T167" i="15"/>
  <c r="X167" i="15" s="1"/>
  <c r="Z167" i="15" s="1"/>
  <c r="S167" i="15"/>
  <c r="Q167" i="15"/>
  <c r="T166" i="15"/>
  <c r="X166" i="15" s="1"/>
  <c r="Z166" i="15" s="1"/>
  <c r="S166" i="15"/>
  <c r="Q166" i="15"/>
  <c r="T165" i="15"/>
  <c r="X165" i="15" s="1"/>
  <c r="Z165" i="15" s="1"/>
  <c r="S165" i="15"/>
  <c r="Q165" i="15"/>
  <c r="T164" i="15"/>
  <c r="X164" i="15" s="1"/>
  <c r="Z164" i="15" s="1"/>
  <c r="S164" i="15"/>
  <c r="Q164" i="15"/>
  <c r="T163" i="15"/>
  <c r="X163" i="15" s="1"/>
  <c r="Z163" i="15" s="1"/>
  <c r="S163" i="15"/>
  <c r="Q163" i="15"/>
  <c r="T162" i="15"/>
  <c r="X162" i="15" s="1"/>
  <c r="Z162" i="15" s="1"/>
  <c r="S162" i="15"/>
  <c r="Q162" i="15"/>
  <c r="T161" i="15"/>
  <c r="X161" i="15" s="1"/>
  <c r="Z161" i="15" s="1"/>
  <c r="S161" i="15"/>
  <c r="Q161" i="15"/>
  <c r="T160" i="15"/>
  <c r="X160" i="15" s="1"/>
  <c r="Z160" i="15" s="1"/>
  <c r="S160" i="15"/>
  <c r="Q160" i="15"/>
  <c r="T159" i="15"/>
  <c r="X159" i="15" s="1"/>
  <c r="Z159" i="15" s="1"/>
  <c r="S159" i="15"/>
  <c r="Q159" i="15"/>
  <c r="T158" i="15"/>
  <c r="X158" i="15" s="1"/>
  <c r="Z158" i="15" s="1"/>
  <c r="S158" i="15"/>
  <c r="Q158" i="15"/>
  <c r="T157" i="15"/>
  <c r="X157" i="15" s="1"/>
  <c r="Z157" i="15" s="1"/>
  <c r="S157" i="15"/>
  <c r="Q157" i="15"/>
  <c r="T156" i="15"/>
  <c r="X156" i="15" s="1"/>
  <c r="Z156" i="15" s="1"/>
  <c r="S156" i="15"/>
  <c r="Q156" i="15"/>
  <c r="T155" i="15"/>
  <c r="X155" i="15" s="1"/>
  <c r="Z155" i="15" s="1"/>
  <c r="S155" i="15"/>
  <c r="Q155" i="15"/>
  <c r="T154" i="15"/>
  <c r="X154" i="15" s="1"/>
  <c r="Z154" i="15" s="1"/>
  <c r="S154" i="15"/>
  <c r="Q154" i="15"/>
  <c r="T153" i="15"/>
  <c r="X153" i="15" s="1"/>
  <c r="Z153" i="15" s="1"/>
  <c r="S153" i="15"/>
  <c r="Q153" i="15"/>
  <c r="T152" i="15"/>
  <c r="X152" i="15" s="1"/>
  <c r="Z152" i="15" s="1"/>
  <c r="S152" i="15"/>
  <c r="Q152" i="15"/>
  <c r="T151" i="15"/>
  <c r="X151" i="15" s="1"/>
  <c r="Z151" i="15" s="1"/>
  <c r="S151" i="15"/>
  <c r="Q151" i="15"/>
  <c r="T150" i="15"/>
  <c r="X150" i="15" s="1"/>
  <c r="Z150" i="15" s="1"/>
  <c r="S150" i="15"/>
  <c r="Q150" i="15"/>
  <c r="T149" i="15"/>
  <c r="X149" i="15" s="1"/>
  <c r="Z149" i="15" s="1"/>
  <c r="S149" i="15"/>
  <c r="Q149" i="15"/>
  <c r="T148" i="15"/>
  <c r="X148" i="15" s="1"/>
  <c r="Z148" i="15" s="1"/>
  <c r="S148" i="15"/>
  <c r="Q148" i="15"/>
  <c r="T147" i="15"/>
  <c r="X147" i="15" s="1"/>
  <c r="Z147" i="15" s="1"/>
  <c r="S147" i="15"/>
  <c r="Q147" i="15"/>
  <c r="T146" i="15"/>
  <c r="X146" i="15" s="1"/>
  <c r="Z146" i="15" s="1"/>
  <c r="S146" i="15"/>
  <c r="Q146" i="15"/>
  <c r="T145" i="15"/>
  <c r="X145" i="15" s="1"/>
  <c r="Z145" i="15" s="1"/>
  <c r="S145" i="15"/>
  <c r="Q145" i="15"/>
  <c r="T144" i="15"/>
  <c r="X144" i="15" s="1"/>
  <c r="Z144" i="15" s="1"/>
  <c r="S144" i="15"/>
  <c r="Q144" i="15"/>
  <c r="T143" i="15"/>
  <c r="X143" i="15" s="1"/>
  <c r="Z143" i="15" s="1"/>
  <c r="S143" i="15"/>
  <c r="Q143" i="15"/>
  <c r="T142" i="15"/>
  <c r="X142" i="15" s="1"/>
  <c r="Z142" i="15" s="1"/>
  <c r="S142" i="15"/>
  <c r="Q142" i="15"/>
  <c r="T141" i="15"/>
  <c r="X141" i="15" s="1"/>
  <c r="Z141" i="15" s="1"/>
  <c r="S141" i="15"/>
  <c r="Q141" i="15"/>
  <c r="T140" i="15"/>
  <c r="X140" i="15" s="1"/>
  <c r="Z140" i="15" s="1"/>
  <c r="S140" i="15"/>
  <c r="Q140" i="15"/>
  <c r="T139" i="15"/>
  <c r="X139" i="15" s="1"/>
  <c r="Z139" i="15" s="1"/>
  <c r="S139" i="15"/>
  <c r="Q139" i="15"/>
  <c r="T138" i="15"/>
  <c r="X138" i="15" s="1"/>
  <c r="Z138" i="15" s="1"/>
  <c r="S138" i="15"/>
  <c r="Q138" i="15"/>
  <c r="T137" i="15"/>
  <c r="X137" i="15" s="1"/>
  <c r="Z137" i="15" s="1"/>
  <c r="S137" i="15"/>
  <c r="Q137" i="15"/>
  <c r="T136" i="15"/>
  <c r="X136" i="15" s="1"/>
  <c r="Z136" i="15" s="1"/>
  <c r="S136" i="15"/>
  <c r="Q136" i="15"/>
  <c r="T135" i="15"/>
  <c r="X135" i="15" s="1"/>
  <c r="Z135" i="15" s="1"/>
  <c r="S135" i="15"/>
  <c r="Q135" i="15"/>
  <c r="T134" i="15"/>
  <c r="X134" i="15" s="1"/>
  <c r="Z134" i="15" s="1"/>
  <c r="S134" i="15"/>
  <c r="Q134" i="15"/>
  <c r="T133" i="15"/>
  <c r="X133" i="15" s="1"/>
  <c r="Z133" i="15" s="1"/>
  <c r="S133" i="15"/>
  <c r="Q133" i="15"/>
  <c r="T132" i="15"/>
  <c r="X132" i="15" s="1"/>
  <c r="Z132" i="15" s="1"/>
  <c r="S132" i="15"/>
  <c r="Q132" i="15"/>
  <c r="T131" i="15"/>
  <c r="X131" i="15" s="1"/>
  <c r="Z131" i="15" s="1"/>
  <c r="S131" i="15"/>
  <c r="Q131" i="15"/>
  <c r="T130" i="15"/>
  <c r="X130" i="15" s="1"/>
  <c r="Z130" i="15" s="1"/>
  <c r="S130" i="15"/>
  <c r="Q130" i="15"/>
  <c r="T129" i="15"/>
  <c r="X129" i="15" s="1"/>
  <c r="Z129" i="15" s="1"/>
  <c r="S129" i="15"/>
  <c r="Q129" i="15"/>
  <c r="T128" i="15"/>
  <c r="X128" i="15" s="1"/>
  <c r="Z128" i="15" s="1"/>
  <c r="S128" i="15"/>
  <c r="Q128" i="15"/>
  <c r="T127" i="15"/>
  <c r="X127" i="15" s="1"/>
  <c r="Z127" i="15" s="1"/>
  <c r="S127" i="15"/>
  <c r="Q127" i="15"/>
  <c r="T126" i="15"/>
  <c r="X126" i="15" s="1"/>
  <c r="Z126" i="15" s="1"/>
  <c r="S126" i="15"/>
  <c r="Q126" i="15"/>
  <c r="T125" i="15"/>
  <c r="X125" i="15" s="1"/>
  <c r="Z125" i="15" s="1"/>
  <c r="S125" i="15"/>
  <c r="Q125" i="15"/>
  <c r="T124" i="15"/>
  <c r="X124" i="15" s="1"/>
  <c r="Z124" i="15" s="1"/>
  <c r="S124" i="15"/>
  <c r="Q124" i="15"/>
  <c r="T123" i="15"/>
  <c r="X123" i="15" s="1"/>
  <c r="Z123" i="15" s="1"/>
  <c r="S123" i="15"/>
  <c r="Q123" i="15"/>
  <c r="T122" i="15"/>
  <c r="X122" i="15" s="1"/>
  <c r="Z122" i="15" s="1"/>
  <c r="S122" i="15"/>
  <c r="Q122" i="15"/>
  <c r="T121" i="15"/>
  <c r="X121" i="15" s="1"/>
  <c r="Z121" i="15" s="1"/>
  <c r="S121" i="15"/>
  <c r="Q121" i="15"/>
  <c r="T120" i="15"/>
  <c r="X120" i="15" s="1"/>
  <c r="Z120" i="15" s="1"/>
  <c r="S120" i="15"/>
  <c r="Q120" i="15"/>
  <c r="T119" i="15"/>
  <c r="X119" i="15" s="1"/>
  <c r="Z119" i="15" s="1"/>
  <c r="S119" i="15"/>
  <c r="Q119" i="15"/>
  <c r="T118" i="15"/>
  <c r="X118" i="15" s="1"/>
  <c r="Z118" i="15" s="1"/>
  <c r="S118" i="15"/>
  <c r="Q118" i="15"/>
  <c r="T117" i="15"/>
  <c r="X117" i="15" s="1"/>
  <c r="Z117" i="15" s="1"/>
  <c r="S117" i="15"/>
  <c r="Q117" i="15"/>
  <c r="T116" i="15"/>
  <c r="X116" i="15" s="1"/>
  <c r="Z116" i="15" s="1"/>
  <c r="S116" i="15"/>
  <c r="Q116" i="15"/>
  <c r="T115" i="15"/>
  <c r="X115" i="15" s="1"/>
  <c r="Z115" i="15" s="1"/>
  <c r="S115" i="15"/>
  <c r="Q115" i="15"/>
  <c r="T114" i="15"/>
  <c r="X114" i="15" s="1"/>
  <c r="Z114" i="15" s="1"/>
  <c r="S114" i="15"/>
  <c r="Q114" i="15"/>
  <c r="T113" i="15"/>
  <c r="X113" i="15" s="1"/>
  <c r="Z113" i="15" s="1"/>
  <c r="S113" i="15"/>
  <c r="Q113" i="15"/>
  <c r="T112" i="15"/>
  <c r="X112" i="15" s="1"/>
  <c r="Z112" i="15" s="1"/>
  <c r="S112" i="15"/>
  <c r="Q112" i="15"/>
  <c r="T111" i="15"/>
  <c r="X111" i="15" s="1"/>
  <c r="Z111" i="15" s="1"/>
  <c r="S111" i="15"/>
  <c r="Q111" i="15"/>
  <c r="T110" i="15"/>
  <c r="X110" i="15" s="1"/>
  <c r="Z110" i="15" s="1"/>
  <c r="S110" i="15"/>
  <c r="Q110" i="15"/>
  <c r="T109" i="15"/>
  <c r="X109" i="15" s="1"/>
  <c r="Z109" i="15" s="1"/>
  <c r="S109" i="15"/>
  <c r="Q109" i="15"/>
  <c r="T108" i="15"/>
  <c r="X108" i="15" s="1"/>
  <c r="Z108" i="15" s="1"/>
  <c r="S108" i="15"/>
  <c r="Q108" i="15"/>
  <c r="T107" i="15"/>
  <c r="X107" i="15" s="1"/>
  <c r="Z107" i="15" s="1"/>
  <c r="S107" i="15"/>
  <c r="Q107" i="15"/>
  <c r="T106" i="15"/>
  <c r="X106" i="15" s="1"/>
  <c r="Z106" i="15" s="1"/>
  <c r="S106" i="15"/>
  <c r="Q106" i="15"/>
  <c r="T105" i="15"/>
  <c r="X105" i="15" s="1"/>
  <c r="Z105" i="15" s="1"/>
  <c r="S105" i="15"/>
  <c r="Q105" i="15"/>
  <c r="T104" i="15"/>
  <c r="X104" i="15" s="1"/>
  <c r="Z104" i="15" s="1"/>
  <c r="S104" i="15"/>
  <c r="Q104" i="15"/>
  <c r="T103" i="15"/>
  <c r="X103" i="15" s="1"/>
  <c r="Z103" i="15" s="1"/>
  <c r="S103" i="15"/>
  <c r="Q103" i="15"/>
  <c r="T102" i="15"/>
  <c r="X102" i="15" s="1"/>
  <c r="Z102" i="15" s="1"/>
  <c r="S102" i="15"/>
  <c r="Q102" i="15"/>
  <c r="T101" i="15"/>
  <c r="S101" i="15"/>
  <c r="Q101" i="15"/>
  <c r="T100" i="15"/>
  <c r="X100" i="15" s="1"/>
  <c r="Z100" i="15" s="1"/>
  <c r="S100" i="15"/>
  <c r="Q100" i="15"/>
  <c r="T99" i="15"/>
  <c r="X99" i="15" s="1"/>
  <c r="Z99" i="15" s="1"/>
  <c r="S99" i="15"/>
  <c r="Q99" i="15"/>
  <c r="T98" i="15"/>
  <c r="X98" i="15" s="1"/>
  <c r="Z98" i="15" s="1"/>
  <c r="S98" i="15"/>
  <c r="Q98" i="15"/>
  <c r="T97" i="15"/>
  <c r="X97" i="15" s="1"/>
  <c r="Z97" i="15" s="1"/>
  <c r="S97" i="15"/>
  <c r="Q97" i="15"/>
  <c r="T96" i="15"/>
  <c r="X96" i="15" s="1"/>
  <c r="Z96" i="15" s="1"/>
  <c r="S96" i="15"/>
  <c r="Q96" i="15"/>
  <c r="T95" i="15"/>
  <c r="X95" i="15" s="1"/>
  <c r="Z95" i="15" s="1"/>
  <c r="S95" i="15"/>
  <c r="Q95" i="15"/>
  <c r="T94" i="15"/>
  <c r="X94" i="15" s="1"/>
  <c r="Z94" i="15" s="1"/>
  <c r="S94" i="15"/>
  <c r="Q94" i="15"/>
  <c r="T93" i="15"/>
  <c r="X93" i="15" s="1"/>
  <c r="Z93" i="15" s="1"/>
  <c r="S93" i="15"/>
  <c r="Q93" i="15"/>
  <c r="T92" i="15"/>
  <c r="X92" i="15" s="1"/>
  <c r="Z92" i="15" s="1"/>
  <c r="S92" i="15"/>
  <c r="Q92" i="15"/>
  <c r="T91" i="15"/>
  <c r="X91" i="15" s="1"/>
  <c r="Z91" i="15" s="1"/>
  <c r="S91" i="15"/>
  <c r="Q91" i="15"/>
  <c r="T90" i="15"/>
  <c r="X90" i="15" s="1"/>
  <c r="Z90" i="15" s="1"/>
  <c r="S90" i="15"/>
  <c r="Q90" i="15"/>
  <c r="T89" i="15"/>
  <c r="X89" i="15" s="1"/>
  <c r="Z89" i="15" s="1"/>
  <c r="S89" i="15"/>
  <c r="Q89" i="15"/>
  <c r="T88" i="15"/>
  <c r="X88" i="15" s="1"/>
  <c r="Z88" i="15" s="1"/>
  <c r="S88" i="15"/>
  <c r="Q88" i="15"/>
  <c r="T87" i="15"/>
  <c r="X87" i="15" s="1"/>
  <c r="Z87" i="15" s="1"/>
  <c r="S87" i="15"/>
  <c r="Q87" i="15"/>
  <c r="T86" i="15"/>
  <c r="X86" i="15" s="1"/>
  <c r="Z86" i="15" s="1"/>
  <c r="S86" i="15"/>
  <c r="Q86" i="15"/>
  <c r="T85" i="15"/>
  <c r="X85" i="15" s="1"/>
  <c r="Z85" i="15" s="1"/>
  <c r="S85" i="15"/>
  <c r="Q85" i="15"/>
  <c r="T84" i="15"/>
  <c r="X84" i="15" s="1"/>
  <c r="Z84" i="15" s="1"/>
  <c r="S84" i="15"/>
  <c r="Q84" i="15"/>
  <c r="T83" i="15"/>
  <c r="X83" i="15" s="1"/>
  <c r="Z83" i="15" s="1"/>
  <c r="S83" i="15"/>
  <c r="Q83" i="15"/>
  <c r="T82" i="15"/>
  <c r="X82" i="15" s="1"/>
  <c r="Z82" i="15" s="1"/>
  <c r="S82" i="15"/>
  <c r="Q82" i="15"/>
  <c r="T81" i="15"/>
  <c r="X81" i="15" s="1"/>
  <c r="Z81" i="15" s="1"/>
  <c r="S81" i="15"/>
  <c r="Q81" i="15"/>
  <c r="T80" i="15"/>
  <c r="X80" i="15" s="1"/>
  <c r="Z80" i="15" s="1"/>
  <c r="S80" i="15"/>
  <c r="Q80" i="15"/>
  <c r="T79" i="15"/>
  <c r="X79" i="15" s="1"/>
  <c r="Z79" i="15" s="1"/>
  <c r="S79" i="15"/>
  <c r="Q79" i="15"/>
  <c r="T78" i="15"/>
  <c r="X78" i="15" s="1"/>
  <c r="Z78" i="15" s="1"/>
  <c r="S78" i="15"/>
  <c r="Q78" i="15"/>
  <c r="T77" i="15"/>
  <c r="X77" i="15" s="1"/>
  <c r="Z77" i="15" s="1"/>
  <c r="S77" i="15"/>
  <c r="Q77" i="15"/>
  <c r="T76" i="15"/>
  <c r="X76" i="15" s="1"/>
  <c r="Z76" i="15" s="1"/>
  <c r="S76" i="15"/>
  <c r="Q76" i="15"/>
  <c r="T75" i="15"/>
  <c r="X75" i="15" s="1"/>
  <c r="Z75" i="15" s="1"/>
  <c r="S75" i="15"/>
  <c r="Q75" i="15"/>
  <c r="T74" i="15"/>
  <c r="X74" i="15" s="1"/>
  <c r="Z74" i="15" s="1"/>
  <c r="S74" i="15"/>
  <c r="Q74" i="15"/>
  <c r="T73" i="15"/>
  <c r="X73" i="15" s="1"/>
  <c r="Z73" i="15" s="1"/>
  <c r="S73" i="15"/>
  <c r="Q73" i="15"/>
  <c r="T72" i="15"/>
  <c r="X72" i="15" s="1"/>
  <c r="Z72" i="15" s="1"/>
  <c r="S72" i="15"/>
  <c r="Q72" i="15"/>
  <c r="T71" i="15"/>
  <c r="X71" i="15" s="1"/>
  <c r="Z71" i="15" s="1"/>
  <c r="S71" i="15"/>
  <c r="Q71" i="15"/>
  <c r="T70" i="15"/>
  <c r="X70" i="15" s="1"/>
  <c r="Z70" i="15" s="1"/>
  <c r="S70" i="15"/>
  <c r="Q70" i="15"/>
  <c r="T69" i="15"/>
  <c r="X69" i="15" s="1"/>
  <c r="Z69" i="15" s="1"/>
  <c r="S69" i="15"/>
  <c r="Q69" i="15"/>
  <c r="T68" i="15"/>
  <c r="X68" i="15" s="1"/>
  <c r="Z68" i="15" s="1"/>
  <c r="S68" i="15"/>
  <c r="Q68" i="15"/>
  <c r="T67" i="15"/>
  <c r="X67" i="15" s="1"/>
  <c r="Z67" i="15" s="1"/>
  <c r="S67" i="15"/>
  <c r="Q67" i="15"/>
  <c r="T66" i="15"/>
  <c r="X66" i="15" s="1"/>
  <c r="Z66" i="15" s="1"/>
  <c r="S66" i="15"/>
  <c r="Q66" i="15"/>
  <c r="T65" i="15"/>
  <c r="X65" i="15" s="1"/>
  <c r="Z65" i="15" s="1"/>
  <c r="S65" i="15"/>
  <c r="Q65" i="15"/>
  <c r="T64" i="15"/>
  <c r="X64" i="15" s="1"/>
  <c r="Z64" i="15" s="1"/>
  <c r="S64" i="15"/>
  <c r="Q64" i="15"/>
  <c r="T63" i="15"/>
  <c r="X63" i="15" s="1"/>
  <c r="Z63" i="15" s="1"/>
  <c r="S63" i="15"/>
  <c r="Q63" i="15"/>
  <c r="T62" i="15"/>
  <c r="X62" i="15" s="1"/>
  <c r="Z62" i="15" s="1"/>
  <c r="S62" i="15"/>
  <c r="Q62" i="15"/>
  <c r="T61" i="15"/>
  <c r="X61" i="15" s="1"/>
  <c r="Z61" i="15" s="1"/>
  <c r="S61" i="15"/>
  <c r="Q61" i="15"/>
  <c r="T60" i="15"/>
  <c r="X60" i="15" s="1"/>
  <c r="Z60" i="15" s="1"/>
  <c r="S60" i="15"/>
  <c r="Q60" i="15"/>
  <c r="T59" i="15"/>
  <c r="X59" i="15" s="1"/>
  <c r="Z59" i="15" s="1"/>
  <c r="S59" i="15"/>
  <c r="Q59" i="15"/>
  <c r="T58" i="15"/>
  <c r="X58" i="15" s="1"/>
  <c r="Z58" i="15" s="1"/>
  <c r="S58" i="15"/>
  <c r="Q58" i="15"/>
  <c r="T57" i="15"/>
  <c r="X57" i="15" s="1"/>
  <c r="Z57" i="15" s="1"/>
  <c r="S57" i="15"/>
  <c r="Q57" i="15"/>
  <c r="T56" i="15"/>
  <c r="X56" i="15" s="1"/>
  <c r="Z56" i="15" s="1"/>
  <c r="S56" i="15"/>
  <c r="Q56" i="15"/>
  <c r="T55" i="15"/>
  <c r="X55" i="15" s="1"/>
  <c r="Z55" i="15" s="1"/>
  <c r="S55" i="15"/>
  <c r="Q55" i="15"/>
  <c r="T54" i="15"/>
  <c r="X54" i="15" s="1"/>
  <c r="Z54" i="15" s="1"/>
  <c r="S54" i="15"/>
  <c r="Q54" i="15"/>
  <c r="T53" i="15"/>
  <c r="X53" i="15" s="1"/>
  <c r="Z53" i="15" s="1"/>
  <c r="S53" i="15"/>
  <c r="Q53" i="15"/>
  <c r="T52" i="15"/>
  <c r="X52" i="15" s="1"/>
  <c r="Z52" i="15" s="1"/>
  <c r="S52" i="15"/>
  <c r="Q52" i="15"/>
  <c r="T51" i="15"/>
  <c r="X51" i="15" s="1"/>
  <c r="Z51" i="15" s="1"/>
  <c r="S51" i="15"/>
  <c r="Q51" i="15"/>
  <c r="T50" i="15"/>
  <c r="X50" i="15" s="1"/>
  <c r="Z50" i="15" s="1"/>
  <c r="S50" i="15"/>
  <c r="Q50" i="15"/>
  <c r="T49" i="15"/>
  <c r="X49" i="15" s="1"/>
  <c r="Z49" i="15" s="1"/>
  <c r="S49" i="15"/>
  <c r="Q49" i="15"/>
  <c r="T48" i="15"/>
  <c r="X48" i="15" s="1"/>
  <c r="Z48" i="15" s="1"/>
  <c r="S48" i="15"/>
  <c r="Q48" i="15"/>
  <c r="T47" i="15"/>
  <c r="X47" i="15" s="1"/>
  <c r="Z47" i="15" s="1"/>
  <c r="S47" i="15"/>
  <c r="Q47" i="15"/>
  <c r="T46" i="15"/>
  <c r="X46" i="15" s="1"/>
  <c r="Z46" i="15" s="1"/>
  <c r="S46" i="15"/>
  <c r="Q46" i="15"/>
  <c r="T45" i="15"/>
  <c r="X45" i="15" s="1"/>
  <c r="Z45" i="15" s="1"/>
  <c r="S45" i="15"/>
  <c r="Q45" i="15"/>
  <c r="T44" i="15"/>
  <c r="X44" i="15" s="1"/>
  <c r="Z44" i="15" s="1"/>
  <c r="S44" i="15"/>
  <c r="Q44" i="15"/>
  <c r="T43" i="15"/>
  <c r="X43" i="15" s="1"/>
  <c r="Z43" i="15" s="1"/>
  <c r="S43" i="15"/>
  <c r="Q43" i="15"/>
  <c r="T42" i="15"/>
  <c r="X42" i="15" s="1"/>
  <c r="Z42" i="15" s="1"/>
  <c r="S42" i="15"/>
  <c r="Q42" i="15"/>
  <c r="T41" i="15"/>
  <c r="X41" i="15" s="1"/>
  <c r="Z41" i="15" s="1"/>
  <c r="S41" i="15"/>
  <c r="Q41" i="15"/>
  <c r="T40" i="15"/>
  <c r="X40" i="15" s="1"/>
  <c r="Z40" i="15" s="1"/>
  <c r="S40" i="15"/>
  <c r="Q40" i="15"/>
  <c r="T39" i="15"/>
  <c r="X39" i="15" s="1"/>
  <c r="Z39" i="15" s="1"/>
  <c r="S39" i="15"/>
  <c r="Q39" i="15"/>
  <c r="T38" i="15"/>
  <c r="X38" i="15" s="1"/>
  <c r="Z38" i="15" s="1"/>
  <c r="S38" i="15"/>
  <c r="Q38" i="15"/>
  <c r="T37" i="15"/>
  <c r="X37" i="15" s="1"/>
  <c r="Z37" i="15" s="1"/>
  <c r="S37" i="15"/>
  <c r="Q37" i="15"/>
  <c r="T36" i="15"/>
  <c r="X36" i="15" s="1"/>
  <c r="Z36" i="15" s="1"/>
  <c r="S36" i="15"/>
  <c r="Q36" i="15"/>
  <c r="T35" i="15"/>
  <c r="X35" i="15" s="1"/>
  <c r="Z35" i="15" s="1"/>
  <c r="S35" i="15"/>
  <c r="Q35" i="15"/>
  <c r="T34" i="15"/>
  <c r="X34" i="15" s="1"/>
  <c r="Z34" i="15" s="1"/>
  <c r="S34" i="15"/>
  <c r="Q34" i="15"/>
  <c r="T33" i="15"/>
  <c r="X33" i="15" s="1"/>
  <c r="Z33" i="15" s="1"/>
  <c r="S33" i="15"/>
  <c r="Q33" i="15"/>
  <c r="T32" i="15"/>
  <c r="X32" i="15" s="1"/>
  <c r="Z32" i="15" s="1"/>
  <c r="S32" i="15"/>
  <c r="Q32" i="15"/>
  <c r="T31" i="15"/>
  <c r="X31" i="15" s="1"/>
  <c r="Z31" i="15" s="1"/>
  <c r="S31" i="15"/>
  <c r="Q31" i="15"/>
  <c r="T30" i="15"/>
  <c r="X30" i="15" s="1"/>
  <c r="Z30" i="15" s="1"/>
  <c r="S30" i="15"/>
  <c r="Q30" i="15"/>
  <c r="T29" i="15"/>
  <c r="X29" i="15" s="1"/>
  <c r="Z29" i="15" s="1"/>
  <c r="S29" i="15"/>
  <c r="Q29" i="15"/>
  <c r="T28" i="15"/>
  <c r="X28" i="15" s="1"/>
  <c r="Z28" i="15" s="1"/>
  <c r="S28" i="15"/>
  <c r="Q28" i="15"/>
  <c r="T27" i="15"/>
  <c r="X27" i="15" s="1"/>
  <c r="Z27" i="15" s="1"/>
  <c r="S27" i="15"/>
  <c r="Q27" i="15"/>
  <c r="T26" i="15"/>
  <c r="X26" i="15" s="1"/>
  <c r="Z26" i="15" s="1"/>
  <c r="S26" i="15"/>
  <c r="Q26" i="15"/>
  <c r="T25" i="15"/>
  <c r="X25" i="15" s="1"/>
  <c r="Z25" i="15" s="1"/>
  <c r="S25" i="15"/>
  <c r="Q25" i="15"/>
  <c r="T24" i="15"/>
  <c r="X24" i="15" s="1"/>
  <c r="Z24" i="15" s="1"/>
  <c r="S24" i="15"/>
  <c r="Q24" i="15"/>
  <c r="T23" i="15"/>
  <c r="X23" i="15" s="1"/>
  <c r="Z23" i="15" s="1"/>
  <c r="S23" i="15"/>
  <c r="Q23" i="15"/>
  <c r="T22" i="15"/>
  <c r="X22" i="15" s="1"/>
  <c r="Z22" i="15" s="1"/>
  <c r="S22" i="15"/>
  <c r="Q22" i="15"/>
  <c r="T21" i="15"/>
  <c r="X21" i="15" s="1"/>
  <c r="Z21" i="15" s="1"/>
  <c r="S21" i="15"/>
  <c r="Q21" i="15"/>
  <c r="T20" i="15"/>
  <c r="X20" i="15" s="1"/>
  <c r="Z20" i="15" s="1"/>
  <c r="S20" i="15"/>
  <c r="Q20" i="15"/>
  <c r="T18" i="15"/>
  <c r="X18" i="15" s="1"/>
  <c r="Z18" i="15" s="1"/>
  <c r="S18" i="15"/>
  <c r="Q18" i="15"/>
  <c r="T17" i="15"/>
  <c r="X17" i="15" s="1"/>
  <c r="Z17" i="15" s="1"/>
  <c r="S17" i="15"/>
  <c r="Q17" i="15"/>
  <c r="T16" i="15"/>
  <c r="X16" i="15" s="1"/>
  <c r="Z16" i="15" s="1"/>
  <c r="S16" i="15"/>
  <c r="Q16" i="15"/>
  <c r="T15" i="15"/>
  <c r="X15" i="15" s="1"/>
  <c r="Z15" i="15" s="1"/>
  <c r="S15" i="15"/>
  <c r="Q15" i="15"/>
  <c r="T14" i="15"/>
  <c r="X14" i="15" s="1"/>
  <c r="Z14" i="15" s="1"/>
  <c r="S14" i="15"/>
  <c r="Q14" i="15"/>
  <c r="T13" i="15"/>
  <c r="X13" i="15" s="1"/>
  <c r="Z13" i="15" s="1"/>
  <c r="S13" i="15"/>
  <c r="Q13" i="15"/>
  <c r="T12" i="15"/>
  <c r="X12" i="15" s="1"/>
  <c r="Z12" i="15" s="1"/>
  <c r="S12" i="15"/>
  <c r="Q12" i="15"/>
  <c r="T11" i="15"/>
  <c r="X11" i="15" s="1"/>
  <c r="Z11" i="15" s="1"/>
  <c r="S11" i="15"/>
  <c r="Q11" i="15"/>
  <c r="T10" i="15"/>
  <c r="X10" i="15" s="1"/>
  <c r="Z10" i="15" s="1"/>
  <c r="S10" i="15"/>
  <c r="Q10" i="15"/>
  <c r="T9" i="15"/>
  <c r="X9" i="15" s="1"/>
  <c r="Z9" i="15" s="1"/>
  <c r="S9" i="15"/>
  <c r="Q9" i="15"/>
  <c r="T8" i="15"/>
  <c r="X8" i="15" s="1"/>
  <c r="Z8" i="15" s="1"/>
  <c r="S8" i="15"/>
  <c r="Q8" i="15"/>
  <c r="T7" i="15"/>
  <c r="X7" i="15" s="1"/>
  <c r="Z7" i="15" s="1"/>
  <c r="S7" i="15"/>
  <c r="Q7" i="15"/>
  <c r="T6" i="15"/>
  <c r="X6" i="15" s="1"/>
  <c r="Z6" i="15" s="1"/>
  <c r="S6" i="15"/>
  <c r="Q6" i="15"/>
  <c r="T5" i="15"/>
  <c r="X5" i="15" s="1"/>
  <c r="Z5" i="15" s="1"/>
  <c r="S5" i="15"/>
  <c r="Q5" i="15"/>
  <c r="T4" i="15"/>
  <c r="X4" i="15" s="1"/>
  <c r="Z4" i="15" s="1"/>
  <c r="S4" i="15"/>
  <c r="Q4" i="15"/>
  <c r="T3" i="15"/>
  <c r="X3" i="15" s="1"/>
  <c r="Z3" i="15" s="1"/>
  <c r="S3" i="15"/>
  <c r="Q3" i="15"/>
  <c r="T2" i="15"/>
  <c r="X2" i="15" s="1"/>
  <c r="Z2" i="15" s="1"/>
  <c r="S2" i="15"/>
  <c r="Q2" i="15"/>
  <c r="T200" i="14"/>
  <c r="X200" i="14" s="1"/>
  <c r="Z200" i="14" s="1"/>
  <c r="S200" i="14"/>
  <c r="Q200" i="14"/>
  <c r="T199" i="14"/>
  <c r="X199" i="14" s="1"/>
  <c r="Z199" i="14" s="1"/>
  <c r="S199" i="14"/>
  <c r="Q199" i="14"/>
  <c r="T198" i="14"/>
  <c r="X198" i="14" s="1"/>
  <c r="Z198" i="14" s="1"/>
  <c r="S198" i="14"/>
  <c r="Q198" i="14"/>
  <c r="T197" i="14"/>
  <c r="X197" i="14" s="1"/>
  <c r="Z197" i="14" s="1"/>
  <c r="S197" i="14"/>
  <c r="Q197" i="14"/>
  <c r="T196" i="14"/>
  <c r="X196" i="14" s="1"/>
  <c r="Z196" i="14" s="1"/>
  <c r="S196" i="14"/>
  <c r="Q196" i="14"/>
  <c r="T195" i="14"/>
  <c r="X195" i="14" s="1"/>
  <c r="Z195" i="14" s="1"/>
  <c r="S195" i="14"/>
  <c r="Q195" i="14"/>
  <c r="T194" i="14"/>
  <c r="X194" i="14" s="1"/>
  <c r="Z194" i="14" s="1"/>
  <c r="S194" i="14"/>
  <c r="Q194" i="14"/>
  <c r="T193" i="14"/>
  <c r="X193" i="14" s="1"/>
  <c r="Z193" i="14" s="1"/>
  <c r="S193" i="14"/>
  <c r="Q193" i="14"/>
  <c r="T192" i="14"/>
  <c r="X192" i="14" s="1"/>
  <c r="Z192" i="14" s="1"/>
  <c r="S192" i="14"/>
  <c r="Q192" i="14"/>
  <c r="T191" i="14"/>
  <c r="X191" i="14" s="1"/>
  <c r="Z191" i="14" s="1"/>
  <c r="S191" i="14"/>
  <c r="Q191" i="14"/>
  <c r="T190" i="14"/>
  <c r="X190" i="14" s="1"/>
  <c r="Z190" i="14" s="1"/>
  <c r="S190" i="14"/>
  <c r="Q190" i="14"/>
  <c r="T189" i="14"/>
  <c r="X189" i="14" s="1"/>
  <c r="Z189" i="14" s="1"/>
  <c r="S189" i="14"/>
  <c r="Q189" i="14"/>
  <c r="T188" i="14"/>
  <c r="X188" i="14" s="1"/>
  <c r="Z188" i="14" s="1"/>
  <c r="S188" i="14"/>
  <c r="Q188" i="14"/>
  <c r="T187" i="14"/>
  <c r="X187" i="14" s="1"/>
  <c r="Z187" i="14" s="1"/>
  <c r="S187" i="14"/>
  <c r="Q187" i="14"/>
  <c r="T186" i="14"/>
  <c r="X186" i="14" s="1"/>
  <c r="Z186" i="14" s="1"/>
  <c r="S186" i="14"/>
  <c r="Q186" i="14"/>
  <c r="T185" i="14"/>
  <c r="X185" i="14" s="1"/>
  <c r="Z185" i="14" s="1"/>
  <c r="S185" i="14"/>
  <c r="Q185" i="14"/>
  <c r="T184" i="14"/>
  <c r="X184" i="14" s="1"/>
  <c r="Z184" i="14" s="1"/>
  <c r="S184" i="14"/>
  <c r="Q184" i="14"/>
  <c r="T183" i="14"/>
  <c r="X183" i="14" s="1"/>
  <c r="Z183" i="14" s="1"/>
  <c r="S183" i="14"/>
  <c r="Q183" i="14"/>
  <c r="T182" i="14"/>
  <c r="X182" i="14" s="1"/>
  <c r="Z182" i="14" s="1"/>
  <c r="S182" i="14"/>
  <c r="Q182" i="14"/>
  <c r="T181" i="14"/>
  <c r="X181" i="14" s="1"/>
  <c r="Z181" i="14" s="1"/>
  <c r="S181" i="14"/>
  <c r="Q181" i="14"/>
  <c r="T180" i="14"/>
  <c r="X180" i="14" s="1"/>
  <c r="Z180" i="14" s="1"/>
  <c r="S180" i="14"/>
  <c r="Q180" i="14"/>
  <c r="T179" i="14"/>
  <c r="X179" i="14" s="1"/>
  <c r="Z179" i="14" s="1"/>
  <c r="S179" i="14"/>
  <c r="Q179" i="14"/>
  <c r="T178" i="14"/>
  <c r="X178" i="14" s="1"/>
  <c r="Z178" i="14" s="1"/>
  <c r="S178" i="14"/>
  <c r="Q178" i="14"/>
  <c r="T177" i="14"/>
  <c r="X177" i="14" s="1"/>
  <c r="Z177" i="14" s="1"/>
  <c r="S177" i="14"/>
  <c r="Q177" i="14"/>
  <c r="T176" i="14"/>
  <c r="X176" i="14" s="1"/>
  <c r="Z176" i="14" s="1"/>
  <c r="S176" i="14"/>
  <c r="Q176" i="14"/>
  <c r="T175" i="14"/>
  <c r="X175" i="14" s="1"/>
  <c r="Z175" i="14" s="1"/>
  <c r="S175" i="14"/>
  <c r="Q175" i="14"/>
  <c r="T174" i="14"/>
  <c r="X174" i="14" s="1"/>
  <c r="Z174" i="14" s="1"/>
  <c r="S174" i="14"/>
  <c r="Q174" i="14"/>
  <c r="T173" i="14"/>
  <c r="X173" i="14" s="1"/>
  <c r="Z173" i="14" s="1"/>
  <c r="S173" i="14"/>
  <c r="Q173" i="14"/>
  <c r="T172" i="14"/>
  <c r="X172" i="14" s="1"/>
  <c r="Z172" i="14" s="1"/>
  <c r="S172" i="14"/>
  <c r="Q172" i="14"/>
  <c r="T171" i="14"/>
  <c r="X171" i="14" s="1"/>
  <c r="Z171" i="14" s="1"/>
  <c r="S171" i="14"/>
  <c r="Q171" i="14"/>
  <c r="T170" i="14"/>
  <c r="X170" i="14" s="1"/>
  <c r="Z170" i="14" s="1"/>
  <c r="S170" i="14"/>
  <c r="Q170" i="14"/>
  <c r="T169" i="14"/>
  <c r="X169" i="14" s="1"/>
  <c r="Z169" i="14" s="1"/>
  <c r="S169" i="14"/>
  <c r="Q169" i="14"/>
  <c r="T168" i="14"/>
  <c r="X168" i="14" s="1"/>
  <c r="Z168" i="14" s="1"/>
  <c r="S168" i="14"/>
  <c r="Q168" i="14"/>
  <c r="T167" i="14"/>
  <c r="X167" i="14" s="1"/>
  <c r="Z167" i="14" s="1"/>
  <c r="S167" i="14"/>
  <c r="Q167" i="14"/>
  <c r="T166" i="14"/>
  <c r="X166" i="14" s="1"/>
  <c r="Z166" i="14" s="1"/>
  <c r="S166" i="14"/>
  <c r="Q166" i="14"/>
  <c r="T165" i="14"/>
  <c r="X165" i="14" s="1"/>
  <c r="Z165" i="14" s="1"/>
  <c r="S165" i="14"/>
  <c r="Q165" i="14"/>
  <c r="T164" i="14"/>
  <c r="X164" i="14" s="1"/>
  <c r="Z164" i="14" s="1"/>
  <c r="S164" i="14"/>
  <c r="Q164" i="14"/>
  <c r="T163" i="14"/>
  <c r="X163" i="14" s="1"/>
  <c r="Z163" i="14" s="1"/>
  <c r="S163" i="14"/>
  <c r="Q163" i="14"/>
  <c r="T162" i="14"/>
  <c r="X162" i="14" s="1"/>
  <c r="Z162" i="14" s="1"/>
  <c r="S162" i="14"/>
  <c r="Q162" i="14"/>
  <c r="T161" i="14"/>
  <c r="X161" i="14" s="1"/>
  <c r="Z161" i="14" s="1"/>
  <c r="S161" i="14"/>
  <c r="Q161" i="14"/>
  <c r="T160" i="14"/>
  <c r="X160" i="14" s="1"/>
  <c r="Z160" i="14" s="1"/>
  <c r="S160" i="14"/>
  <c r="Q160" i="14"/>
  <c r="T159" i="14"/>
  <c r="X159" i="14" s="1"/>
  <c r="Z159" i="14" s="1"/>
  <c r="S159" i="14"/>
  <c r="Q159" i="14"/>
  <c r="T158" i="14"/>
  <c r="X158" i="14" s="1"/>
  <c r="Z158" i="14" s="1"/>
  <c r="S158" i="14"/>
  <c r="Q158" i="14"/>
  <c r="T157" i="14"/>
  <c r="X157" i="14" s="1"/>
  <c r="Z157" i="14" s="1"/>
  <c r="S157" i="14"/>
  <c r="Q157" i="14"/>
  <c r="T156" i="14"/>
  <c r="X156" i="14" s="1"/>
  <c r="Z156" i="14" s="1"/>
  <c r="S156" i="14"/>
  <c r="Q156" i="14"/>
  <c r="T155" i="14"/>
  <c r="X155" i="14" s="1"/>
  <c r="Z155" i="14" s="1"/>
  <c r="S155" i="14"/>
  <c r="Q155" i="14"/>
  <c r="T154" i="14"/>
  <c r="X154" i="14" s="1"/>
  <c r="Z154" i="14" s="1"/>
  <c r="S154" i="14"/>
  <c r="Q154" i="14"/>
  <c r="T153" i="14"/>
  <c r="X153" i="14" s="1"/>
  <c r="Z153" i="14" s="1"/>
  <c r="S153" i="14"/>
  <c r="Q153" i="14"/>
  <c r="T152" i="14"/>
  <c r="X152" i="14" s="1"/>
  <c r="Z152" i="14" s="1"/>
  <c r="S152" i="14"/>
  <c r="Q152" i="14"/>
  <c r="T151" i="14"/>
  <c r="X151" i="14" s="1"/>
  <c r="Z151" i="14" s="1"/>
  <c r="S151" i="14"/>
  <c r="Q151" i="14"/>
  <c r="T150" i="14"/>
  <c r="X150" i="14" s="1"/>
  <c r="Z150" i="14" s="1"/>
  <c r="S150" i="14"/>
  <c r="Q150" i="14"/>
  <c r="T149" i="14"/>
  <c r="X149" i="14" s="1"/>
  <c r="Z149" i="14" s="1"/>
  <c r="S149" i="14"/>
  <c r="Q149" i="14"/>
  <c r="T148" i="14"/>
  <c r="X148" i="14" s="1"/>
  <c r="Z148" i="14" s="1"/>
  <c r="S148" i="14"/>
  <c r="Q148" i="14"/>
  <c r="T147" i="14"/>
  <c r="X147" i="14" s="1"/>
  <c r="Z147" i="14" s="1"/>
  <c r="S147" i="14"/>
  <c r="Q147" i="14"/>
  <c r="T146" i="14"/>
  <c r="X146" i="14" s="1"/>
  <c r="Z146" i="14" s="1"/>
  <c r="S146" i="14"/>
  <c r="Q146" i="14"/>
  <c r="T145" i="14"/>
  <c r="X145" i="14" s="1"/>
  <c r="Z145" i="14" s="1"/>
  <c r="S145" i="14"/>
  <c r="Q145" i="14"/>
  <c r="T144" i="14"/>
  <c r="X144" i="14" s="1"/>
  <c r="Z144" i="14" s="1"/>
  <c r="S144" i="14"/>
  <c r="Q144" i="14"/>
  <c r="T143" i="14"/>
  <c r="X143" i="14" s="1"/>
  <c r="Z143" i="14" s="1"/>
  <c r="S143" i="14"/>
  <c r="Q143" i="14"/>
  <c r="T142" i="14"/>
  <c r="X142" i="14" s="1"/>
  <c r="Z142" i="14" s="1"/>
  <c r="S142" i="14"/>
  <c r="Q142" i="14"/>
  <c r="T141" i="14"/>
  <c r="X141" i="14" s="1"/>
  <c r="Z141" i="14" s="1"/>
  <c r="S141" i="14"/>
  <c r="Q141" i="14"/>
  <c r="T140" i="14"/>
  <c r="X140" i="14" s="1"/>
  <c r="Z140" i="14" s="1"/>
  <c r="S140" i="14"/>
  <c r="Q140" i="14"/>
  <c r="T139" i="14"/>
  <c r="X139" i="14" s="1"/>
  <c r="Z139" i="14" s="1"/>
  <c r="S139" i="14"/>
  <c r="Q139" i="14"/>
  <c r="T138" i="14"/>
  <c r="X138" i="14" s="1"/>
  <c r="Z138" i="14" s="1"/>
  <c r="S138" i="14"/>
  <c r="Q138" i="14"/>
  <c r="T137" i="14"/>
  <c r="X137" i="14" s="1"/>
  <c r="Z137" i="14" s="1"/>
  <c r="S137" i="14"/>
  <c r="Q137" i="14"/>
  <c r="T136" i="14"/>
  <c r="X136" i="14" s="1"/>
  <c r="Z136" i="14" s="1"/>
  <c r="S136" i="14"/>
  <c r="Q136" i="14"/>
  <c r="T135" i="14"/>
  <c r="X135" i="14" s="1"/>
  <c r="Z135" i="14" s="1"/>
  <c r="S135" i="14"/>
  <c r="Q135" i="14"/>
  <c r="T134" i="14"/>
  <c r="X134" i="14" s="1"/>
  <c r="Z134" i="14" s="1"/>
  <c r="S134" i="14"/>
  <c r="Q134" i="14"/>
  <c r="T133" i="14"/>
  <c r="X133" i="14" s="1"/>
  <c r="Z133" i="14" s="1"/>
  <c r="S133" i="14"/>
  <c r="Q133" i="14"/>
  <c r="T132" i="14"/>
  <c r="X132" i="14" s="1"/>
  <c r="Z132" i="14" s="1"/>
  <c r="S132" i="14"/>
  <c r="Q132" i="14"/>
  <c r="T131" i="14"/>
  <c r="X131" i="14" s="1"/>
  <c r="Z131" i="14" s="1"/>
  <c r="S131" i="14"/>
  <c r="Q131" i="14"/>
  <c r="T130" i="14"/>
  <c r="X130" i="14" s="1"/>
  <c r="Z130" i="14" s="1"/>
  <c r="S130" i="14"/>
  <c r="Q130" i="14"/>
  <c r="T129" i="14"/>
  <c r="X129" i="14" s="1"/>
  <c r="Z129" i="14" s="1"/>
  <c r="S129" i="14"/>
  <c r="Q129" i="14"/>
  <c r="T128" i="14"/>
  <c r="X128" i="14" s="1"/>
  <c r="Z128" i="14" s="1"/>
  <c r="S128" i="14"/>
  <c r="Q128" i="14"/>
  <c r="T127" i="14"/>
  <c r="X127" i="14" s="1"/>
  <c r="Z127" i="14" s="1"/>
  <c r="S127" i="14"/>
  <c r="Q127" i="14"/>
  <c r="T126" i="14"/>
  <c r="X126" i="14" s="1"/>
  <c r="Z126" i="14" s="1"/>
  <c r="S126" i="14"/>
  <c r="Q126" i="14"/>
  <c r="T125" i="14"/>
  <c r="X125" i="14" s="1"/>
  <c r="Z125" i="14" s="1"/>
  <c r="S125" i="14"/>
  <c r="Q125" i="14"/>
  <c r="T124" i="14"/>
  <c r="X124" i="14" s="1"/>
  <c r="Z124" i="14" s="1"/>
  <c r="S124" i="14"/>
  <c r="Q124" i="14"/>
  <c r="T123" i="14"/>
  <c r="X123" i="14" s="1"/>
  <c r="Z123" i="14" s="1"/>
  <c r="S123" i="14"/>
  <c r="Q123" i="14"/>
  <c r="T122" i="14"/>
  <c r="X122" i="14" s="1"/>
  <c r="Z122" i="14" s="1"/>
  <c r="S122" i="14"/>
  <c r="Q122" i="14"/>
  <c r="T121" i="14"/>
  <c r="X121" i="14" s="1"/>
  <c r="Z121" i="14" s="1"/>
  <c r="S121" i="14"/>
  <c r="Q121" i="14"/>
  <c r="T120" i="14"/>
  <c r="X120" i="14" s="1"/>
  <c r="Z120" i="14" s="1"/>
  <c r="S120" i="14"/>
  <c r="Q120" i="14"/>
  <c r="T119" i="14"/>
  <c r="X119" i="14" s="1"/>
  <c r="Z119" i="14" s="1"/>
  <c r="S119" i="14"/>
  <c r="Q119" i="14"/>
  <c r="T118" i="14"/>
  <c r="X118" i="14" s="1"/>
  <c r="Z118" i="14" s="1"/>
  <c r="S118" i="14"/>
  <c r="Q118" i="14"/>
  <c r="T117" i="14"/>
  <c r="X117" i="14" s="1"/>
  <c r="Z117" i="14" s="1"/>
  <c r="S117" i="14"/>
  <c r="Q117" i="14"/>
  <c r="T116" i="14"/>
  <c r="X116" i="14" s="1"/>
  <c r="Z116" i="14" s="1"/>
  <c r="S116" i="14"/>
  <c r="Q116" i="14"/>
  <c r="T115" i="14"/>
  <c r="X115" i="14" s="1"/>
  <c r="Z115" i="14" s="1"/>
  <c r="S115" i="14"/>
  <c r="Q115" i="14"/>
  <c r="T114" i="14"/>
  <c r="X114" i="14" s="1"/>
  <c r="Z114" i="14" s="1"/>
  <c r="S114" i="14"/>
  <c r="Q114" i="14"/>
  <c r="T113" i="14"/>
  <c r="X113" i="14" s="1"/>
  <c r="Z113" i="14" s="1"/>
  <c r="S113" i="14"/>
  <c r="Q113" i="14"/>
  <c r="T112" i="14"/>
  <c r="X112" i="14" s="1"/>
  <c r="Z112" i="14" s="1"/>
  <c r="S112" i="14"/>
  <c r="Q112" i="14"/>
  <c r="T111" i="14"/>
  <c r="X111" i="14" s="1"/>
  <c r="Z111" i="14" s="1"/>
  <c r="S111" i="14"/>
  <c r="Q111" i="14"/>
  <c r="T110" i="14"/>
  <c r="X110" i="14" s="1"/>
  <c r="Z110" i="14" s="1"/>
  <c r="S110" i="14"/>
  <c r="Q110" i="14"/>
  <c r="T109" i="14"/>
  <c r="X109" i="14" s="1"/>
  <c r="Z109" i="14" s="1"/>
  <c r="S109" i="14"/>
  <c r="Q109" i="14"/>
  <c r="T108" i="14"/>
  <c r="X108" i="14" s="1"/>
  <c r="Z108" i="14" s="1"/>
  <c r="S108" i="14"/>
  <c r="Q108" i="14"/>
  <c r="T107" i="14"/>
  <c r="X107" i="14" s="1"/>
  <c r="Z107" i="14" s="1"/>
  <c r="S107" i="14"/>
  <c r="Q107" i="14"/>
  <c r="T106" i="14"/>
  <c r="X106" i="14" s="1"/>
  <c r="Z106" i="14" s="1"/>
  <c r="S106" i="14"/>
  <c r="Q106" i="14"/>
  <c r="T105" i="14"/>
  <c r="X105" i="14" s="1"/>
  <c r="Z105" i="14" s="1"/>
  <c r="S105" i="14"/>
  <c r="Q105" i="14"/>
  <c r="T104" i="14"/>
  <c r="X104" i="14" s="1"/>
  <c r="Z104" i="14" s="1"/>
  <c r="S104" i="14"/>
  <c r="Q104" i="14"/>
  <c r="T103" i="14"/>
  <c r="X103" i="14" s="1"/>
  <c r="Z103" i="14" s="1"/>
  <c r="S103" i="14"/>
  <c r="Q103" i="14"/>
  <c r="T102" i="14"/>
  <c r="X102" i="14" s="1"/>
  <c r="Z102" i="14" s="1"/>
  <c r="S102" i="14"/>
  <c r="Q102" i="14"/>
  <c r="T101" i="14"/>
  <c r="X101" i="14" s="1"/>
  <c r="Z101" i="14" s="1"/>
  <c r="S101" i="14"/>
  <c r="Q101" i="14"/>
  <c r="T100" i="14"/>
  <c r="X100" i="14" s="1"/>
  <c r="Z100" i="14" s="1"/>
  <c r="S100" i="14"/>
  <c r="Q100" i="14"/>
  <c r="T99" i="14"/>
  <c r="X99" i="14" s="1"/>
  <c r="Z99" i="14" s="1"/>
  <c r="S99" i="14"/>
  <c r="Q99" i="14"/>
  <c r="T98" i="14"/>
  <c r="X98" i="14" s="1"/>
  <c r="Z98" i="14" s="1"/>
  <c r="S98" i="14"/>
  <c r="Q98" i="14"/>
  <c r="T97" i="14"/>
  <c r="X97" i="14" s="1"/>
  <c r="Z97" i="14" s="1"/>
  <c r="S97" i="14"/>
  <c r="Q97" i="14"/>
  <c r="T96" i="14"/>
  <c r="X96" i="14" s="1"/>
  <c r="Z96" i="14" s="1"/>
  <c r="S96" i="14"/>
  <c r="Q96" i="14"/>
  <c r="T95" i="14"/>
  <c r="X95" i="14" s="1"/>
  <c r="Z95" i="14" s="1"/>
  <c r="S95" i="14"/>
  <c r="Q95" i="14"/>
  <c r="T94" i="14"/>
  <c r="X94" i="14" s="1"/>
  <c r="Z94" i="14" s="1"/>
  <c r="S94" i="14"/>
  <c r="Q94" i="14"/>
  <c r="T93" i="14"/>
  <c r="X93" i="14" s="1"/>
  <c r="Z93" i="14" s="1"/>
  <c r="S93" i="14"/>
  <c r="Q93" i="14"/>
  <c r="T92" i="14"/>
  <c r="X92" i="14" s="1"/>
  <c r="Z92" i="14" s="1"/>
  <c r="S92" i="14"/>
  <c r="Q92" i="14"/>
  <c r="T91" i="14"/>
  <c r="X91" i="14" s="1"/>
  <c r="Z91" i="14" s="1"/>
  <c r="S91" i="14"/>
  <c r="Q91" i="14"/>
  <c r="T90" i="14"/>
  <c r="X90" i="14" s="1"/>
  <c r="Z90" i="14" s="1"/>
  <c r="S90" i="14"/>
  <c r="Q90" i="14"/>
  <c r="T89" i="14"/>
  <c r="X89" i="14" s="1"/>
  <c r="Z89" i="14" s="1"/>
  <c r="S89" i="14"/>
  <c r="Q89" i="14"/>
  <c r="T88" i="14"/>
  <c r="X88" i="14" s="1"/>
  <c r="Z88" i="14" s="1"/>
  <c r="S88" i="14"/>
  <c r="Q88" i="14"/>
  <c r="T87" i="14"/>
  <c r="X87" i="14" s="1"/>
  <c r="Z87" i="14" s="1"/>
  <c r="S87" i="14"/>
  <c r="Q87" i="14"/>
  <c r="T86" i="14"/>
  <c r="X86" i="14" s="1"/>
  <c r="Z86" i="14" s="1"/>
  <c r="S86" i="14"/>
  <c r="Q86" i="14"/>
  <c r="T85" i="14"/>
  <c r="X85" i="14" s="1"/>
  <c r="Z85" i="14" s="1"/>
  <c r="S85" i="14"/>
  <c r="Q85" i="14"/>
  <c r="T84" i="14"/>
  <c r="X84" i="14" s="1"/>
  <c r="Z84" i="14" s="1"/>
  <c r="S84" i="14"/>
  <c r="Q84" i="14"/>
  <c r="T83" i="14"/>
  <c r="X83" i="14" s="1"/>
  <c r="Z83" i="14" s="1"/>
  <c r="S83" i="14"/>
  <c r="Q83" i="14"/>
  <c r="T82" i="14"/>
  <c r="X82" i="14" s="1"/>
  <c r="Z82" i="14" s="1"/>
  <c r="S82" i="14"/>
  <c r="Q82" i="14"/>
  <c r="T81" i="14"/>
  <c r="X81" i="14" s="1"/>
  <c r="Z81" i="14" s="1"/>
  <c r="S81" i="14"/>
  <c r="Q81" i="14"/>
  <c r="T80" i="14"/>
  <c r="X80" i="14" s="1"/>
  <c r="Z80" i="14" s="1"/>
  <c r="S80" i="14"/>
  <c r="Q80" i="14"/>
  <c r="T79" i="14"/>
  <c r="X79" i="14" s="1"/>
  <c r="Z79" i="14" s="1"/>
  <c r="S79" i="14"/>
  <c r="Q79" i="14"/>
  <c r="T78" i="14"/>
  <c r="X78" i="14" s="1"/>
  <c r="Z78" i="14" s="1"/>
  <c r="S78" i="14"/>
  <c r="Q78" i="14"/>
  <c r="T77" i="14"/>
  <c r="X77" i="14" s="1"/>
  <c r="Z77" i="14" s="1"/>
  <c r="S77" i="14"/>
  <c r="Q77" i="14"/>
  <c r="T76" i="14"/>
  <c r="X76" i="14" s="1"/>
  <c r="Z76" i="14" s="1"/>
  <c r="S76" i="14"/>
  <c r="Q76" i="14"/>
  <c r="T75" i="14"/>
  <c r="X75" i="14" s="1"/>
  <c r="Z75" i="14" s="1"/>
  <c r="S75" i="14"/>
  <c r="Q75" i="14"/>
  <c r="T74" i="14"/>
  <c r="X74" i="14" s="1"/>
  <c r="Z74" i="14" s="1"/>
  <c r="S74" i="14"/>
  <c r="Q74" i="14"/>
  <c r="T73" i="14"/>
  <c r="X73" i="14" s="1"/>
  <c r="Z73" i="14" s="1"/>
  <c r="S73" i="14"/>
  <c r="Q73" i="14"/>
  <c r="T72" i="14"/>
  <c r="X72" i="14" s="1"/>
  <c r="Z72" i="14" s="1"/>
  <c r="S72" i="14"/>
  <c r="Q72" i="14"/>
  <c r="T71" i="14"/>
  <c r="X71" i="14" s="1"/>
  <c r="Z71" i="14" s="1"/>
  <c r="S71" i="14"/>
  <c r="Q71" i="14"/>
  <c r="T70" i="14"/>
  <c r="X70" i="14" s="1"/>
  <c r="Z70" i="14" s="1"/>
  <c r="S70" i="14"/>
  <c r="Q70" i="14"/>
  <c r="T69" i="14"/>
  <c r="X69" i="14" s="1"/>
  <c r="Z69" i="14" s="1"/>
  <c r="S69" i="14"/>
  <c r="Q69" i="14"/>
  <c r="T68" i="14"/>
  <c r="X68" i="14" s="1"/>
  <c r="Z68" i="14" s="1"/>
  <c r="S68" i="14"/>
  <c r="Q68" i="14"/>
  <c r="T67" i="14"/>
  <c r="X67" i="14" s="1"/>
  <c r="Z67" i="14" s="1"/>
  <c r="S67" i="14"/>
  <c r="Q67" i="14"/>
  <c r="T66" i="14"/>
  <c r="X66" i="14" s="1"/>
  <c r="Z66" i="14" s="1"/>
  <c r="S66" i="14"/>
  <c r="Q66" i="14"/>
  <c r="T65" i="14"/>
  <c r="X65" i="14" s="1"/>
  <c r="Z65" i="14" s="1"/>
  <c r="S65" i="14"/>
  <c r="Q65" i="14"/>
  <c r="T64" i="14"/>
  <c r="X64" i="14" s="1"/>
  <c r="Z64" i="14" s="1"/>
  <c r="S64" i="14"/>
  <c r="Q64" i="14"/>
  <c r="T63" i="14"/>
  <c r="X63" i="14" s="1"/>
  <c r="Z63" i="14" s="1"/>
  <c r="S63" i="14"/>
  <c r="Q63" i="14"/>
  <c r="T62" i="14"/>
  <c r="X62" i="14" s="1"/>
  <c r="Z62" i="14" s="1"/>
  <c r="S62" i="14"/>
  <c r="Q62" i="14"/>
  <c r="T61" i="14"/>
  <c r="X61" i="14" s="1"/>
  <c r="Z61" i="14" s="1"/>
  <c r="S61" i="14"/>
  <c r="Q61" i="14"/>
  <c r="T60" i="14"/>
  <c r="X60" i="14" s="1"/>
  <c r="Z60" i="14" s="1"/>
  <c r="S60" i="14"/>
  <c r="Q60" i="14"/>
  <c r="T59" i="14"/>
  <c r="X59" i="14" s="1"/>
  <c r="Z59" i="14" s="1"/>
  <c r="S59" i="14"/>
  <c r="Q59" i="14"/>
  <c r="T58" i="14"/>
  <c r="X58" i="14" s="1"/>
  <c r="Z58" i="14" s="1"/>
  <c r="S58" i="14"/>
  <c r="Q58" i="14"/>
  <c r="T57" i="14"/>
  <c r="X57" i="14" s="1"/>
  <c r="Z57" i="14" s="1"/>
  <c r="S57" i="14"/>
  <c r="Q57" i="14"/>
  <c r="T56" i="14"/>
  <c r="X56" i="14" s="1"/>
  <c r="Z56" i="14" s="1"/>
  <c r="S56" i="14"/>
  <c r="Q56" i="14"/>
  <c r="T55" i="14"/>
  <c r="X55" i="14" s="1"/>
  <c r="Z55" i="14" s="1"/>
  <c r="S55" i="14"/>
  <c r="Q55" i="14"/>
  <c r="T54" i="14"/>
  <c r="X54" i="14" s="1"/>
  <c r="Z54" i="14" s="1"/>
  <c r="S54" i="14"/>
  <c r="Q54" i="14"/>
  <c r="T53" i="14"/>
  <c r="X53" i="14" s="1"/>
  <c r="Z53" i="14" s="1"/>
  <c r="S53" i="14"/>
  <c r="Q53" i="14"/>
  <c r="T52" i="14"/>
  <c r="X52" i="14" s="1"/>
  <c r="Z52" i="14" s="1"/>
  <c r="S52" i="14"/>
  <c r="Q52" i="14"/>
  <c r="T51" i="14"/>
  <c r="X51" i="14" s="1"/>
  <c r="Z51" i="14" s="1"/>
  <c r="S51" i="14"/>
  <c r="Q51" i="14"/>
  <c r="T50" i="14"/>
  <c r="X50" i="14" s="1"/>
  <c r="Z50" i="14" s="1"/>
  <c r="S50" i="14"/>
  <c r="Q50" i="14"/>
  <c r="T49" i="14"/>
  <c r="X49" i="14" s="1"/>
  <c r="Z49" i="14" s="1"/>
  <c r="S49" i="14"/>
  <c r="Q49" i="14"/>
  <c r="T48" i="14"/>
  <c r="X48" i="14" s="1"/>
  <c r="Z48" i="14" s="1"/>
  <c r="S48" i="14"/>
  <c r="Q48" i="14"/>
  <c r="T47" i="14"/>
  <c r="X47" i="14" s="1"/>
  <c r="Z47" i="14" s="1"/>
  <c r="S47" i="14"/>
  <c r="Q47" i="14"/>
  <c r="T46" i="14"/>
  <c r="X46" i="14" s="1"/>
  <c r="Z46" i="14" s="1"/>
  <c r="S46" i="14"/>
  <c r="Q46" i="14"/>
  <c r="T45" i="14"/>
  <c r="X45" i="14" s="1"/>
  <c r="Z45" i="14" s="1"/>
  <c r="S45" i="14"/>
  <c r="Q45" i="14"/>
  <c r="T44" i="14"/>
  <c r="X44" i="14" s="1"/>
  <c r="Z44" i="14" s="1"/>
  <c r="S44" i="14"/>
  <c r="Q44" i="14"/>
  <c r="T43" i="14"/>
  <c r="X43" i="14" s="1"/>
  <c r="Z43" i="14" s="1"/>
  <c r="S43" i="14"/>
  <c r="Q43" i="14"/>
  <c r="T42" i="14"/>
  <c r="X42" i="14" s="1"/>
  <c r="Z42" i="14" s="1"/>
  <c r="S42" i="14"/>
  <c r="Q42" i="14"/>
  <c r="T41" i="14"/>
  <c r="X41" i="14" s="1"/>
  <c r="Z41" i="14" s="1"/>
  <c r="S41" i="14"/>
  <c r="Q41" i="14"/>
  <c r="T40" i="14"/>
  <c r="X40" i="14" s="1"/>
  <c r="Z40" i="14" s="1"/>
  <c r="S40" i="14"/>
  <c r="Q40" i="14"/>
  <c r="T39" i="14"/>
  <c r="X39" i="14" s="1"/>
  <c r="Z39" i="14" s="1"/>
  <c r="S39" i="14"/>
  <c r="Q39" i="14"/>
  <c r="T38" i="14"/>
  <c r="X38" i="14" s="1"/>
  <c r="Z38" i="14" s="1"/>
  <c r="S38" i="14"/>
  <c r="Q38" i="14"/>
  <c r="T37" i="14"/>
  <c r="X37" i="14" s="1"/>
  <c r="Z37" i="14" s="1"/>
  <c r="S37" i="14"/>
  <c r="Q37" i="14"/>
  <c r="T35" i="14"/>
  <c r="X35" i="14" s="1"/>
  <c r="Z35" i="14" s="1"/>
  <c r="S35" i="14"/>
  <c r="Q35" i="14"/>
  <c r="T34" i="14"/>
  <c r="X34" i="14" s="1"/>
  <c r="Z34" i="14" s="1"/>
  <c r="S34" i="14"/>
  <c r="Q34" i="14"/>
  <c r="T33" i="14"/>
  <c r="X33" i="14" s="1"/>
  <c r="Z33" i="14" s="1"/>
  <c r="S33" i="14"/>
  <c r="Q33" i="14"/>
  <c r="T32" i="14"/>
  <c r="X32" i="14" s="1"/>
  <c r="Z32" i="14" s="1"/>
  <c r="S32" i="14"/>
  <c r="Q32" i="14"/>
  <c r="T31" i="14"/>
  <c r="X31" i="14" s="1"/>
  <c r="Z31" i="14" s="1"/>
  <c r="S31" i="14"/>
  <c r="Q31" i="14"/>
  <c r="T30" i="14"/>
  <c r="X30" i="14" s="1"/>
  <c r="Z30" i="14" s="1"/>
  <c r="S30" i="14"/>
  <c r="Q30" i="14"/>
  <c r="T29" i="14"/>
  <c r="X29" i="14" s="1"/>
  <c r="Z29" i="14" s="1"/>
  <c r="S29" i="14"/>
  <c r="Q29" i="14"/>
  <c r="T28" i="14"/>
  <c r="X28" i="14" s="1"/>
  <c r="Z28" i="14" s="1"/>
  <c r="S28" i="14"/>
  <c r="Q28" i="14"/>
  <c r="T27" i="14"/>
  <c r="X27" i="14" s="1"/>
  <c r="Z27" i="14" s="1"/>
  <c r="S27" i="14"/>
  <c r="Q27" i="14"/>
  <c r="T26" i="14"/>
  <c r="X26" i="14" s="1"/>
  <c r="Z26" i="14" s="1"/>
  <c r="S26" i="14"/>
  <c r="Q26" i="14"/>
  <c r="T25" i="14"/>
  <c r="X25" i="14" s="1"/>
  <c r="Z25" i="14" s="1"/>
  <c r="S25" i="14"/>
  <c r="Q25" i="14"/>
  <c r="T24" i="14"/>
  <c r="X24" i="14" s="1"/>
  <c r="Z24" i="14" s="1"/>
  <c r="S24" i="14"/>
  <c r="Q24" i="14"/>
  <c r="T23" i="14"/>
  <c r="X23" i="14" s="1"/>
  <c r="Z23" i="14" s="1"/>
  <c r="S23" i="14"/>
  <c r="Q23" i="14"/>
  <c r="T22" i="14"/>
  <c r="X22" i="14" s="1"/>
  <c r="Z22" i="14" s="1"/>
  <c r="S22" i="14"/>
  <c r="Q22" i="14"/>
  <c r="T21" i="14"/>
  <c r="X21" i="14" s="1"/>
  <c r="Z21" i="14" s="1"/>
  <c r="S21" i="14"/>
  <c r="Q21" i="14"/>
  <c r="T20" i="14"/>
  <c r="X20" i="14" s="1"/>
  <c r="Z20" i="14" s="1"/>
  <c r="S20" i="14"/>
  <c r="Q20" i="14"/>
  <c r="T19" i="14"/>
  <c r="X19" i="14" s="1"/>
  <c r="Z19" i="14" s="1"/>
  <c r="S19" i="14"/>
  <c r="Q19" i="14"/>
  <c r="T18" i="14"/>
  <c r="X18" i="14" s="1"/>
  <c r="Z18" i="14" s="1"/>
  <c r="S18" i="14"/>
  <c r="Q18" i="14"/>
  <c r="T17" i="14"/>
  <c r="X17" i="14" s="1"/>
  <c r="Z17" i="14" s="1"/>
  <c r="S17" i="14"/>
  <c r="Q17" i="14"/>
  <c r="T16" i="14"/>
  <c r="X16" i="14" s="1"/>
  <c r="Z16" i="14" s="1"/>
  <c r="S16" i="14"/>
  <c r="Q16" i="14"/>
  <c r="T15" i="14"/>
  <c r="X15" i="14" s="1"/>
  <c r="Z15" i="14" s="1"/>
  <c r="S15" i="14"/>
  <c r="Q15" i="14"/>
  <c r="T14" i="14"/>
  <c r="X14" i="14" s="1"/>
  <c r="Z14" i="14" s="1"/>
  <c r="S14" i="14"/>
  <c r="Q14" i="14"/>
  <c r="T13" i="14"/>
  <c r="X13" i="14" s="1"/>
  <c r="Z13" i="14" s="1"/>
  <c r="S13" i="14"/>
  <c r="Q13" i="14"/>
  <c r="T12" i="14"/>
  <c r="X12" i="14" s="1"/>
  <c r="Z12" i="14" s="1"/>
  <c r="S12" i="14"/>
  <c r="Q12" i="14"/>
  <c r="T11" i="14"/>
  <c r="X11" i="14" s="1"/>
  <c r="Z11" i="14" s="1"/>
  <c r="S11" i="14"/>
  <c r="Q11" i="14"/>
  <c r="T10" i="14"/>
  <c r="X10" i="14" s="1"/>
  <c r="Z10" i="14" s="1"/>
  <c r="S10" i="14"/>
  <c r="Q10" i="14"/>
  <c r="T9" i="14"/>
  <c r="X9" i="14" s="1"/>
  <c r="Z9" i="14" s="1"/>
  <c r="S9" i="14"/>
  <c r="Q9" i="14"/>
  <c r="T8" i="14"/>
  <c r="X8" i="14" s="1"/>
  <c r="Z8" i="14" s="1"/>
  <c r="S8" i="14"/>
  <c r="Q8" i="14"/>
  <c r="T7" i="14"/>
  <c r="X7" i="14" s="1"/>
  <c r="Z7" i="14" s="1"/>
  <c r="S7" i="14"/>
  <c r="Q7" i="14"/>
  <c r="T6" i="14"/>
  <c r="X6" i="14" s="1"/>
  <c r="Z6" i="14" s="1"/>
  <c r="S6" i="14"/>
  <c r="Q6" i="14"/>
  <c r="T5" i="14"/>
  <c r="X5" i="14" s="1"/>
  <c r="Z5" i="14" s="1"/>
  <c r="S5" i="14"/>
  <c r="Q5" i="14"/>
  <c r="T4" i="14"/>
  <c r="X4" i="14" s="1"/>
  <c r="Z4" i="14" s="1"/>
  <c r="S4" i="14"/>
  <c r="Q4" i="14"/>
  <c r="T3" i="14"/>
  <c r="X3" i="14" s="1"/>
  <c r="Z3" i="14" s="1"/>
  <c r="S3" i="14"/>
  <c r="Q3" i="14"/>
  <c r="T2" i="14"/>
  <c r="X2" i="14" s="1"/>
  <c r="Z2" i="14" s="1"/>
  <c r="S2" i="14"/>
  <c r="Q2" i="14"/>
  <c r="T200" i="13"/>
  <c r="X200" i="13" s="1"/>
  <c r="Z200" i="13" s="1"/>
  <c r="S200" i="13"/>
  <c r="Q200" i="13"/>
  <c r="T199" i="13"/>
  <c r="X199" i="13" s="1"/>
  <c r="Z199" i="13" s="1"/>
  <c r="S199" i="13"/>
  <c r="Q199" i="13"/>
  <c r="T198" i="13"/>
  <c r="X198" i="13" s="1"/>
  <c r="Z198" i="13" s="1"/>
  <c r="S198" i="13"/>
  <c r="Q198" i="13"/>
  <c r="T197" i="13"/>
  <c r="X197" i="13" s="1"/>
  <c r="Z197" i="13" s="1"/>
  <c r="S197" i="13"/>
  <c r="Q197" i="13"/>
  <c r="T196" i="13"/>
  <c r="X196" i="13" s="1"/>
  <c r="Z196" i="13" s="1"/>
  <c r="S196" i="13"/>
  <c r="Q196" i="13"/>
  <c r="T195" i="13"/>
  <c r="X195" i="13" s="1"/>
  <c r="Z195" i="13" s="1"/>
  <c r="S195" i="13"/>
  <c r="Q195" i="13"/>
  <c r="T194" i="13"/>
  <c r="X194" i="13" s="1"/>
  <c r="Z194" i="13" s="1"/>
  <c r="S194" i="13"/>
  <c r="Q194" i="13"/>
  <c r="T193" i="13"/>
  <c r="X193" i="13" s="1"/>
  <c r="Z193" i="13" s="1"/>
  <c r="S193" i="13"/>
  <c r="Q193" i="13"/>
  <c r="T192" i="13"/>
  <c r="X192" i="13" s="1"/>
  <c r="Z192" i="13" s="1"/>
  <c r="S192" i="13"/>
  <c r="Q192" i="13"/>
  <c r="T191" i="13"/>
  <c r="X191" i="13" s="1"/>
  <c r="Z191" i="13" s="1"/>
  <c r="S191" i="13"/>
  <c r="Q191" i="13"/>
  <c r="T190" i="13"/>
  <c r="X190" i="13" s="1"/>
  <c r="Z190" i="13" s="1"/>
  <c r="S190" i="13"/>
  <c r="Q190" i="13"/>
  <c r="T189" i="13"/>
  <c r="X189" i="13" s="1"/>
  <c r="Z189" i="13" s="1"/>
  <c r="S189" i="13"/>
  <c r="Q189" i="13"/>
  <c r="T188" i="13"/>
  <c r="X188" i="13" s="1"/>
  <c r="Z188" i="13" s="1"/>
  <c r="S188" i="13"/>
  <c r="Q188" i="13"/>
  <c r="T187" i="13"/>
  <c r="X187" i="13" s="1"/>
  <c r="Z187" i="13" s="1"/>
  <c r="S187" i="13"/>
  <c r="Q187" i="13"/>
  <c r="T186" i="13"/>
  <c r="X186" i="13" s="1"/>
  <c r="Z186" i="13" s="1"/>
  <c r="S186" i="13"/>
  <c r="Q186" i="13"/>
  <c r="T185" i="13"/>
  <c r="X185" i="13" s="1"/>
  <c r="Z185" i="13" s="1"/>
  <c r="S185" i="13"/>
  <c r="Q185" i="13"/>
  <c r="T184" i="13"/>
  <c r="X184" i="13" s="1"/>
  <c r="Z184" i="13" s="1"/>
  <c r="S184" i="13"/>
  <c r="Q184" i="13"/>
  <c r="T183" i="13"/>
  <c r="X183" i="13" s="1"/>
  <c r="Z183" i="13" s="1"/>
  <c r="S183" i="13"/>
  <c r="Q183" i="13"/>
  <c r="T182" i="13"/>
  <c r="X182" i="13" s="1"/>
  <c r="Z182" i="13" s="1"/>
  <c r="S182" i="13"/>
  <c r="Q182" i="13"/>
  <c r="T181" i="13"/>
  <c r="X181" i="13" s="1"/>
  <c r="Z181" i="13" s="1"/>
  <c r="S181" i="13"/>
  <c r="Q181" i="13"/>
  <c r="T180" i="13"/>
  <c r="X180" i="13" s="1"/>
  <c r="Z180" i="13" s="1"/>
  <c r="S180" i="13"/>
  <c r="Q180" i="13"/>
  <c r="T179" i="13"/>
  <c r="X179" i="13" s="1"/>
  <c r="Z179" i="13" s="1"/>
  <c r="S179" i="13"/>
  <c r="Q179" i="13"/>
  <c r="T178" i="13"/>
  <c r="X178" i="13" s="1"/>
  <c r="Z178" i="13" s="1"/>
  <c r="S178" i="13"/>
  <c r="Q178" i="13"/>
  <c r="T177" i="13"/>
  <c r="X177" i="13" s="1"/>
  <c r="Z177" i="13" s="1"/>
  <c r="S177" i="13"/>
  <c r="Q177" i="13"/>
  <c r="T176" i="13"/>
  <c r="X176" i="13" s="1"/>
  <c r="Z176" i="13" s="1"/>
  <c r="S176" i="13"/>
  <c r="Q176" i="13"/>
  <c r="T175" i="13"/>
  <c r="X175" i="13" s="1"/>
  <c r="Z175" i="13" s="1"/>
  <c r="S175" i="13"/>
  <c r="Q175" i="13"/>
  <c r="T174" i="13"/>
  <c r="X174" i="13" s="1"/>
  <c r="Z174" i="13" s="1"/>
  <c r="S174" i="13"/>
  <c r="Q174" i="13"/>
  <c r="T173" i="13"/>
  <c r="X173" i="13" s="1"/>
  <c r="Z173" i="13" s="1"/>
  <c r="S173" i="13"/>
  <c r="Q173" i="13"/>
  <c r="T172" i="13"/>
  <c r="X172" i="13" s="1"/>
  <c r="Z172" i="13" s="1"/>
  <c r="S172" i="13"/>
  <c r="Q172" i="13"/>
  <c r="T171" i="13"/>
  <c r="X171" i="13" s="1"/>
  <c r="Z171" i="13" s="1"/>
  <c r="S171" i="13"/>
  <c r="Q171" i="13"/>
  <c r="T170" i="13"/>
  <c r="X170" i="13" s="1"/>
  <c r="Z170" i="13" s="1"/>
  <c r="S170" i="13"/>
  <c r="Q170" i="13"/>
  <c r="T169" i="13"/>
  <c r="X169" i="13" s="1"/>
  <c r="Z169" i="13" s="1"/>
  <c r="S169" i="13"/>
  <c r="Q169" i="13"/>
  <c r="T168" i="13"/>
  <c r="X168" i="13" s="1"/>
  <c r="Z168" i="13" s="1"/>
  <c r="S168" i="13"/>
  <c r="Q168" i="13"/>
  <c r="T167" i="13"/>
  <c r="X167" i="13" s="1"/>
  <c r="Z167" i="13" s="1"/>
  <c r="S167" i="13"/>
  <c r="Q167" i="13"/>
  <c r="T166" i="13"/>
  <c r="X166" i="13" s="1"/>
  <c r="Z166" i="13" s="1"/>
  <c r="S166" i="13"/>
  <c r="Q166" i="13"/>
  <c r="T165" i="13"/>
  <c r="X165" i="13" s="1"/>
  <c r="Z165" i="13" s="1"/>
  <c r="S165" i="13"/>
  <c r="Q165" i="13"/>
  <c r="T164" i="13"/>
  <c r="X164" i="13" s="1"/>
  <c r="Z164" i="13" s="1"/>
  <c r="S164" i="13"/>
  <c r="Q164" i="13"/>
  <c r="T163" i="13"/>
  <c r="X163" i="13" s="1"/>
  <c r="Z163" i="13" s="1"/>
  <c r="S163" i="13"/>
  <c r="Q163" i="13"/>
  <c r="T162" i="13"/>
  <c r="X162" i="13" s="1"/>
  <c r="Z162" i="13" s="1"/>
  <c r="S162" i="13"/>
  <c r="Q162" i="13"/>
  <c r="T161" i="13"/>
  <c r="X161" i="13" s="1"/>
  <c r="Z161" i="13" s="1"/>
  <c r="S161" i="13"/>
  <c r="Q161" i="13"/>
  <c r="T160" i="13"/>
  <c r="X160" i="13" s="1"/>
  <c r="Z160" i="13" s="1"/>
  <c r="S160" i="13"/>
  <c r="Q160" i="13"/>
  <c r="T159" i="13"/>
  <c r="X159" i="13" s="1"/>
  <c r="Z159" i="13" s="1"/>
  <c r="S159" i="13"/>
  <c r="Q159" i="13"/>
  <c r="T158" i="13"/>
  <c r="X158" i="13" s="1"/>
  <c r="Z158" i="13" s="1"/>
  <c r="S158" i="13"/>
  <c r="Q158" i="13"/>
  <c r="T157" i="13"/>
  <c r="X157" i="13" s="1"/>
  <c r="Z157" i="13" s="1"/>
  <c r="S157" i="13"/>
  <c r="Q157" i="13"/>
  <c r="T156" i="13"/>
  <c r="X156" i="13" s="1"/>
  <c r="Z156" i="13" s="1"/>
  <c r="S156" i="13"/>
  <c r="Q156" i="13"/>
  <c r="T155" i="13"/>
  <c r="X155" i="13" s="1"/>
  <c r="Z155" i="13" s="1"/>
  <c r="S155" i="13"/>
  <c r="Q155" i="13"/>
  <c r="T154" i="13"/>
  <c r="X154" i="13" s="1"/>
  <c r="Z154" i="13" s="1"/>
  <c r="S154" i="13"/>
  <c r="Q154" i="13"/>
  <c r="T153" i="13"/>
  <c r="X153" i="13" s="1"/>
  <c r="Z153" i="13" s="1"/>
  <c r="S153" i="13"/>
  <c r="Q153" i="13"/>
  <c r="T152" i="13"/>
  <c r="X152" i="13" s="1"/>
  <c r="Z152" i="13" s="1"/>
  <c r="S152" i="13"/>
  <c r="Q152" i="13"/>
  <c r="T151" i="13"/>
  <c r="X151" i="13" s="1"/>
  <c r="Z151" i="13" s="1"/>
  <c r="S151" i="13"/>
  <c r="Q151" i="13"/>
  <c r="T150" i="13"/>
  <c r="X150" i="13" s="1"/>
  <c r="Z150" i="13" s="1"/>
  <c r="S150" i="13"/>
  <c r="Q150" i="13"/>
  <c r="T149" i="13"/>
  <c r="X149" i="13" s="1"/>
  <c r="Z149" i="13" s="1"/>
  <c r="S149" i="13"/>
  <c r="Q149" i="13"/>
  <c r="T148" i="13"/>
  <c r="X148" i="13" s="1"/>
  <c r="Z148" i="13" s="1"/>
  <c r="S148" i="13"/>
  <c r="Q148" i="13"/>
  <c r="T147" i="13"/>
  <c r="X147" i="13" s="1"/>
  <c r="Z147" i="13" s="1"/>
  <c r="S147" i="13"/>
  <c r="Q147" i="13"/>
  <c r="T146" i="13"/>
  <c r="X146" i="13" s="1"/>
  <c r="Z146" i="13" s="1"/>
  <c r="S146" i="13"/>
  <c r="Q146" i="13"/>
  <c r="T145" i="13"/>
  <c r="X145" i="13" s="1"/>
  <c r="Z145" i="13" s="1"/>
  <c r="S145" i="13"/>
  <c r="Q145" i="13"/>
  <c r="T144" i="13"/>
  <c r="X144" i="13" s="1"/>
  <c r="Z144" i="13" s="1"/>
  <c r="S144" i="13"/>
  <c r="Q144" i="13"/>
  <c r="T143" i="13"/>
  <c r="X143" i="13" s="1"/>
  <c r="Z143" i="13" s="1"/>
  <c r="S143" i="13"/>
  <c r="Q143" i="13"/>
  <c r="T142" i="13"/>
  <c r="X142" i="13" s="1"/>
  <c r="Z142" i="13" s="1"/>
  <c r="S142" i="13"/>
  <c r="Q142" i="13"/>
  <c r="T141" i="13"/>
  <c r="X141" i="13" s="1"/>
  <c r="Z141" i="13" s="1"/>
  <c r="S141" i="13"/>
  <c r="Q141" i="13"/>
  <c r="T140" i="13"/>
  <c r="X140" i="13" s="1"/>
  <c r="Z140" i="13" s="1"/>
  <c r="S140" i="13"/>
  <c r="Q140" i="13"/>
  <c r="T139" i="13"/>
  <c r="X139" i="13" s="1"/>
  <c r="Z139" i="13" s="1"/>
  <c r="S139" i="13"/>
  <c r="Q139" i="13"/>
  <c r="T138" i="13"/>
  <c r="X138" i="13" s="1"/>
  <c r="Z138" i="13" s="1"/>
  <c r="S138" i="13"/>
  <c r="Q138" i="13"/>
  <c r="T137" i="13"/>
  <c r="X137" i="13" s="1"/>
  <c r="Z137" i="13" s="1"/>
  <c r="S137" i="13"/>
  <c r="Q137" i="13"/>
  <c r="T136" i="13"/>
  <c r="X136" i="13" s="1"/>
  <c r="Z136" i="13" s="1"/>
  <c r="S136" i="13"/>
  <c r="Q136" i="13"/>
  <c r="T135" i="13"/>
  <c r="X135" i="13" s="1"/>
  <c r="Z135" i="13" s="1"/>
  <c r="S135" i="13"/>
  <c r="Q135" i="13"/>
  <c r="T134" i="13"/>
  <c r="X134" i="13" s="1"/>
  <c r="Z134" i="13" s="1"/>
  <c r="S134" i="13"/>
  <c r="Q134" i="13"/>
  <c r="T133" i="13"/>
  <c r="X133" i="13" s="1"/>
  <c r="Z133" i="13" s="1"/>
  <c r="S133" i="13"/>
  <c r="Q133" i="13"/>
  <c r="T132" i="13"/>
  <c r="X132" i="13" s="1"/>
  <c r="Z132" i="13" s="1"/>
  <c r="S132" i="13"/>
  <c r="Q132" i="13"/>
  <c r="T131" i="13"/>
  <c r="X131" i="13" s="1"/>
  <c r="Z131" i="13" s="1"/>
  <c r="S131" i="13"/>
  <c r="Q131" i="13"/>
  <c r="T130" i="13"/>
  <c r="X130" i="13" s="1"/>
  <c r="Z130" i="13" s="1"/>
  <c r="S130" i="13"/>
  <c r="Q130" i="13"/>
  <c r="T129" i="13"/>
  <c r="X129" i="13" s="1"/>
  <c r="Z129" i="13" s="1"/>
  <c r="S129" i="13"/>
  <c r="Q129" i="13"/>
  <c r="T128" i="13"/>
  <c r="X128" i="13" s="1"/>
  <c r="Z128" i="13" s="1"/>
  <c r="S128" i="13"/>
  <c r="Q128" i="13"/>
  <c r="T127" i="13"/>
  <c r="X127" i="13" s="1"/>
  <c r="Z127" i="13" s="1"/>
  <c r="S127" i="13"/>
  <c r="Q127" i="13"/>
  <c r="T126" i="13"/>
  <c r="X126" i="13" s="1"/>
  <c r="Z126" i="13" s="1"/>
  <c r="S126" i="13"/>
  <c r="Q126" i="13"/>
  <c r="T125" i="13"/>
  <c r="X125" i="13" s="1"/>
  <c r="Z125" i="13" s="1"/>
  <c r="S125" i="13"/>
  <c r="Q125" i="13"/>
  <c r="T124" i="13"/>
  <c r="X124" i="13" s="1"/>
  <c r="Z124" i="13" s="1"/>
  <c r="S124" i="13"/>
  <c r="Q124" i="13"/>
  <c r="T123" i="13"/>
  <c r="X123" i="13" s="1"/>
  <c r="Z123" i="13" s="1"/>
  <c r="S123" i="13"/>
  <c r="Q123" i="13"/>
  <c r="T122" i="13"/>
  <c r="X122" i="13" s="1"/>
  <c r="Z122" i="13" s="1"/>
  <c r="S122" i="13"/>
  <c r="Q122" i="13"/>
  <c r="T121" i="13"/>
  <c r="X121" i="13" s="1"/>
  <c r="Z121" i="13" s="1"/>
  <c r="S121" i="13"/>
  <c r="Q121" i="13"/>
  <c r="T120" i="13"/>
  <c r="X120" i="13" s="1"/>
  <c r="Z120" i="13" s="1"/>
  <c r="S120" i="13"/>
  <c r="Q120" i="13"/>
  <c r="T119" i="13"/>
  <c r="X119" i="13" s="1"/>
  <c r="Z119" i="13" s="1"/>
  <c r="S119" i="13"/>
  <c r="Q119" i="13"/>
  <c r="T118" i="13"/>
  <c r="X118" i="13" s="1"/>
  <c r="Z118" i="13" s="1"/>
  <c r="S118" i="13"/>
  <c r="Q118" i="13"/>
  <c r="T117" i="13"/>
  <c r="X117" i="13" s="1"/>
  <c r="Z117" i="13" s="1"/>
  <c r="S117" i="13"/>
  <c r="Q117" i="13"/>
  <c r="T116" i="13"/>
  <c r="X116" i="13" s="1"/>
  <c r="Z116" i="13" s="1"/>
  <c r="S116" i="13"/>
  <c r="Q116" i="13"/>
  <c r="T115" i="13"/>
  <c r="X115" i="13" s="1"/>
  <c r="Z115" i="13" s="1"/>
  <c r="S115" i="13"/>
  <c r="Q115" i="13"/>
  <c r="T114" i="13"/>
  <c r="X114" i="13" s="1"/>
  <c r="Z114" i="13" s="1"/>
  <c r="S114" i="13"/>
  <c r="Q114" i="13"/>
  <c r="T113" i="13"/>
  <c r="X113" i="13" s="1"/>
  <c r="Z113" i="13" s="1"/>
  <c r="S113" i="13"/>
  <c r="Q113" i="13"/>
  <c r="T112" i="13"/>
  <c r="X112" i="13" s="1"/>
  <c r="Z112" i="13" s="1"/>
  <c r="S112" i="13"/>
  <c r="Q112" i="13"/>
  <c r="T111" i="13"/>
  <c r="X111" i="13" s="1"/>
  <c r="Z111" i="13" s="1"/>
  <c r="S111" i="13"/>
  <c r="Q111" i="13"/>
  <c r="T110" i="13"/>
  <c r="X110" i="13" s="1"/>
  <c r="Z110" i="13" s="1"/>
  <c r="S110" i="13"/>
  <c r="Q110" i="13"/>
  <c r="T109" i="13"/>
  <c r="X109" i="13" s="1"/>
  <c r="Z109" i="13" s="1"/>
  <c r="S109" i="13"/>
  <c r="Q109" i="13"/>
  <c r="T108" i="13"/>
  <c r="X108" i="13" s="1"/>
  <c r="Z108" i="13" s="1"/>
  <c r="S108" i="13"/>
  <c r="Q108" i="13"/>
  <c r="T107" i="13"/>
  <c r="X107" i="13" s="1"/>
  <c r="Z107" i="13" s="1"/>
  <c r="S107" i="13"/>
  <c r="Q107" i="13"/>
  <c r="T106" i="13"/>
  <c r="X106" i="13" s="1"/>
  <c r="Z106" i="13" s="1"/>
  <c r="S106" i="13"/>
  <c r="Q106" i="13"/>
  <c r="T105" i="13"/>
  <c r="X105" i="13" s="1"/>
  <c r="Z105" i="13" s="1"/>
  <c r="S105" i="13"/>
  <c r="Q105" i="13"/>
  <c r="T104" i="13"/>
  <c r="X104" i="13" s="1"/>
  <c r="Z104" i="13" s="1"/>
  <c r="S104" i="13"/>
  <c r="Q104" i="13"/>
  <c r="T103" i="13"/>
  <c r="X103" i="13" s="1"/>
  <c r="Z103" i="13" s="1"/>
  <c r="S103" i="13"/>
  <c r="Q103" i="13"/>
  <c r="T102" i="13"/>
  <c r="X102" i="13" s="1"/>
  <c r="Z102" i="13" s="1"/>
  <c r="S102" i="13"/>
  <c r="Q102" i="13"/>
  <c r="T101" i="13"/>
  <c r="X101" i="13" s="1"/>
  <c r="Z101" i="13" s="1"/>
  <c r="S101" i="13"/>
  <c r="Q101" i="13"/>
  <c r="T100" i="13"/>
  <c r="X100" i="13" s="1"/>
  <c r="Z100" i="13" s="1"/>
  <c r="S100" i="13"/>
  <c r="Q100" i="13"/>
  <c r="T99" i="13"/>
  <c r="X99" i="13" s="1"/>
  <c r="Z99" i="13" s="1"/>
  <c r="S99" i="13"/>
  <c r="Q99" i="13"/>
  <c r="T98" i="13"/>
  <c r="X98" i="13" s="1"/>
  <c r="Z98" i="13" s="1"/>
  <c r="S98" i="13"/>
  <c r="Q98" i="13"/>
  <c r="T97" i="13"/>
  <c r="X97" i="13" s="1"/>
  <c r="Z97" i="13" s="1"/>
  <c r="S97" i="13"/>
  <c r="Q97" i="13"/>
  <c r="T96" i="13"/>
  <c r="X96" i="13" s="1"/>
  <c r="Z96" i="13" s="1"/>
  <c r="S96" i="13"/>
  <c r="Q96" i="13"/>
  <c r="T95" i="13"/>
  <c r="X95" i="13" s="1"/>
  <c r="Z95" i="13" s="1"/>
  <c r="S95" i="13"/>
  <c r="Q95" i="13"/>
  <c r="T94" i="13"/>
  <c r="X94" i="13" s="1"/>
  <c r="Z94" i="13" s="1"/>
  <c r="S94" i="13"/>
  <c r="Q94" i="13"/>
  <c r="T93" i="13"/>
  <c r="X93" i="13" s="1"/>
  <c r="Z93" i="13" s="1"/>
  <c r="S93" i="13"/>
  <c r="Q93" i="13"/>
  <c r="T92" i="13"/>
  <c r="X92" i="13" s="1"/>
  <c r="Z92" i="13" s="1"/>
  <c r="S92" i="13"/>
  <c r="Q92" i="13"/>
  <c r="T91" i="13"/>
  <c r="X91" i="13" s="1"/>
  <c r="Z91" i="13" s="1"/>
  <c r="S91" i="13"/>
  <c r="Q91" i="13"/>
  <c r="T90" i="13"/>
  <c r="X90" i="13" s="1"/>
  <c r="Z90" i="13" s="1"/>
  <c r="S90" i="13"/>
  <c r="Q90" i="13"/>
  <c r="T89" i="13"/>
  <c r="X89" i="13" s="1"/>
  <c r="Z89" i="13" s="1"/>
  <c r="S89" i="13"/>
  <c r="Q89" i="13"/>
  <c r="T88" i="13"/>
  <c r="X88" i="13" s="1"/>
  <c r="Z88" i="13" s="1"/>
  <c r="S88" i="13"/>
  <c r="Q88" i="13"/>
  <c r="T87" i="13"/>
  <c r="X87" i="13" s="1"/>
  <c r="Z87" i="13" s="1"/>
  <c r="S87" i="13"/>
  <c r="Q87" i="13"/>
  <c r="T86" i="13"/>
  <c r="X86" i="13" s="1"/>
  <c r="Z86" i="13" s="1"/>
  <c r="S86" i="13"/>
  <c r="Q86" i="13"/>
  <c r="T85" i="13"/>
  <c r="X85" i="13" s="1"/>
  <c r="Z85" i="13" s="1"/>
  <c r="S85" i="13"/>
  <c r="Q85" i="13"/>
  <c r="T84" i="13"/>
  <c r="X84" i="13" s="1"/>
  <c r="Z84" i="13" s="1"/>
  <c r="S84" i="13"/>
  <c r="Q84" i="13"/>
  <c r="T83" i="13"/>
  <c r="X83" i="13" s="1"/>
  <c r="Z83" i="13" s="1"/>
  <c r="S83" i="13"/>
  <c r="Q83" i="13"/>
  <c r="T82" i="13"/>
  <c r="X82" i="13" s="1"/>
  <c r="Z82" i="13" s="1"/>
  <c r="S82" i="13"/>
  <c r="Q82" i="13"/>
  <c r="T81" i="13"/>
  <c r="X81" i="13" s="1"/>
  <c r="Z81" i="13" s="1"/>
  <c r="S81" i="13"/>
  <c r="Q81" i="13"/>
  <c r="T80" i="13"/>
  <c r="X80" i="13" s="1"/>
  <c r="Z80" i="13" s="1"/>
  <c r="S80" i="13"/>
  <c r="Q80" i="13"/>
  <c r="T79" i="13"/>
  <c r="X79" i="13" s="1"/>
  <c r="Z79" i="13" s="1"/>
  <c r="S79" i="13"/>
  <c r="Q79" i="13"/>
  <c r="T78" i="13"/>
  <c r="X78" i="13" s="1"/>
  <c r="Z78" i="13" s="1"/>
  <c r="S78" i="13"/>
  <c r="Q78" i="13"/>
  <c r="T77" i="13"/>
  <c r="X77" i="13" s="1"/>
  <c r="Z77" i="13" s="1"/>
  <c r="S77" i="13"/>
  <c r="Q77" i="13"/>
  <c r="T76" i="13"/>
  <c r="X76" i="13" s="1"/>
  <c r="Z76" i="13" s="1"/>
  <c r="S76" i="13"/>
  <c r="Q76" i="13"/>
  <c r="T75" i="13"/>
  <c r="X75" i="13" s="1"/>
  <c r="Z75" i="13" s="1"/>
  <c r="S75" i="13"/>
  <c r="Q75" i="13"/>
  <c r="T74" i="13"/>
  <c r="X74" i="13" s="1"/>
  <c r="Z74" i="13" s="1"/>
  <c r="S74" i="13"/>
  <c r="Q74" i="13"/>
  <c r="T73" i="13"/>
  <c r="X73" i="13" s="1"/>
  <c r="Z73" i="13" s="1"/>
  <c r="S73" i="13"/>
  <c r="Q73" i="13"/>
  <c r="T72" i="13"/>
  <c r="X72" i="13" s="1"/>
  <c r="Z72" i="13" s="1"/>
  <c r="S72" i="13"/>
  <c r="Q72" i="13"/>
  <c r="T71" i="13"/>
  <c r="X71" i="13" s="1"/>
  <c r="Z71" i="13" s="1"/>
  <c r="S71" i="13"/>
  <c r="Q71" i="13"/>
  <c r="T70" i="13"/>
  <c r="X70" i="13" s="1"/>
  <c r="Z70" i="13" s="1"/>
  <c r="S70" i="13"/>
  <c r="Q70" i="13"/>
  <c r="T69" i="13"/>
  <c r="X69" i="13" s="1"/>
  <c r="Z69" i="13" s="1"/>
  <c r="S69" i="13"/>
  <c r="Q69" i="13"/>
  <c r="T68" i="13"/>
  <c r="X68" i="13" s="1"/>
  <c r="Z68" i="13" s="1"/>
  <c r="S68" i="13"/>
  <c r="Q68" i="13"/>
  <c r="T67" i="13"/>
  <c r="X67" i="13" s="1"/>
  <c r="Z67" i="13" s="1"/>
  <c r="S67" i="13"/>
  <c r="Q67" i="13"/>
  <c r="T66" i="13"/>
  <c r="X66" i="13" s="1"/>
  <c r="Z66" i="13" s="1"/>
  <c r="S66" i="13"/>
  <c r="Q66" i="13"/>
  <c r="T65" i="13"/>
  <c r="X65" i="13" s="1"/>
  <c r="Z65" i="13" s="1"/>
  <c r="S65" i="13"/>
  <c r="Q65" i="13"/>
  <c r="T64" i="13"/>
  <c r="X64" i="13" s="1"/>
  <c r="Z64" i="13" s="1"/>
  <c r="S64" i="13"/>
  <c r="Q64" i="13"/>
  <c r="T63" i="13"/>
  <c r="X63" i="13" s="1"/>
  <c r="Z63" i="13" s="1"/>
  <c r="S63" i="13"/>
  <c r="Q63" i="13"/>
  <c r="T62" i="13"/>
  <c r="X62" i="13" s="1"/>
  <c r="Z62" i="13" s="1"/>
  <c r="S62" i="13"/>
  <c r="Q62" i="13"/>
  <c r="T61" i="13"/>
  <c r="X61" i="13" s="1"/>
  <c r="Z61" i="13" s="1"/>
  <c r="S61" i="13"/>
  <c r="Q61" i="13"/>
  <c r="T60" i="13"/>
  <c r="X60" i="13" s="1"/>
  <c r="Z60" i="13" s="1"/>
  <c r="S60" i="13"/>
  <c r="Q60" i="13"/>
  <c r="T59" i="13"/>
  <c r="X59" i="13" s="1"/>
  <c r="Z59" i="13" s="1"/>
  <c r="S59" i="13"/>
  <c r="Q59" i="13"/>
  <c r="T58" i="13"/>
  <c r="X58" i="13" s="1"/>
  <c r="Z58" i="13" s="1"/>
  <c r="S58" i="13"/>
  <c r="Q58" i="13"/>
  <c r="T57" i="13"/>
  <c r="X57" i="13" s="1"/>
  <c r="Z57" i="13" s="1"/>
  <c r="S57" i="13"/>
  <c r="Q57" i="13"/>
  <c r="T56" i="13"/>
  <c r="X56" i="13" s="1"/>
  <c r="Z56" i="13" s="1"/>
  <c r="S56" i="13"/>
  <c r="Q56" i="13"/>
  <c r="T55" i="13"/>
  <c r="X55" i="13" s="1"/>
  <c r="Z55" i="13" s="1"/>
  <c r="S55" i="13"/>
  <c r="Q55" i="13"/>
  <c r="T54" i="13"/>
  <c r="X54" i="13" s="1"/>
  <c r="Z54" i="13" s="1"/>
  <c r="S54" i="13"/>
  <c r="Q54" i="13"/>
  <c r="T53" i="13"/>
  <c r="X53" i="13" s="1"/>
  <c r="Z53" i="13" s="1"/>
  <c r="S53" i="13"/>
  <c r="Q53" i="13"/>
  <c r="T52" i="13"/>
  <c r="X52" i="13" s="1"/>
  <c r="Z52" i="13" s="1"/>
  <c r="S52" i="13"/>
  <c r="Q52" i="13"/>
  <c r="T51" i="13"/>
  <c r="X51" i="13" s="1"/>
  <c r="Z51" i="13" s="1"/>
  <c r="S51" i="13"/>
  <c r="Q51" i="13"/>
  <c r="T50" i="13"/>
  <c r="X50" i="13" s="1"/>
  <c r="Z50" i="13" s="1"/>
  <c r="S50" i="13"/>
  <c r="Q50" i="13"/>
  <c r="T49" i="13"/>
  <c r="X49" i="13" s="1"/>
  <c r="Z49" i="13" s="1"/>
  <c r="S49" i="13"/>
  <c r="Q49" i="13"/>
  <c r="T48" i="13"/>
  <c r="X48" i="13" s="1"/>
  <c r="Z48" i="13" s="1"/>
  <c r="S48" i="13"/>
  <c r="Q48" i="13"/>
  <c r="T47" i="13"/>
  <c r="X47" i="13" s="1"/>
  <c r="Z47" i="13" s="1"/>
  <c r="S47" i="13"/>
  <c r="Q47" i="13"/>
  <c r="T46" i="13"/>
  <c r="X46" i="13" s="1"/>
  <c r="Z46" i="13" s="1"/>
  <c r="S46" i="13"/>
  <c r="Q46" i="13"/>
  <c r="T45" i="13"/>
  <c r="X45" i="13" s="1"/>
  <c r="Z45" i="13" s="1"/>
  <c r="S45" i="13"/>
  <c r="Q45" i="13"/>
  <c r="T44" i="13"/>
  <c r="X44" i="13" s="1"/>
  <c r="Z44" i="13" s="1"/>
  <c r="S44" i="13"/>
  <c r="Q44" i="13"/>
  <c r="T43" i="13"/>
  <c r="X43" i="13" s="1"/>
  <c r="Z43" i="13" s="1"/>
  <c r="S43" i="13"/>
  <c r="Q43" i="13"/>
  <c r="T42" i="13"/>
  <c r="X42" i="13" s="1"/>
  <c r="Z42" i="13" s="1"/>
  <c r="S42" i="13"/>
  <c r="Q42" i="13"/>
  <c r="T41" i="13"/>
  <c r="X41" i="13" s="1"/>
  <c r="Z41" i="13" s="1"/>
  <c r="S41" i="13"/>
  <c r="Q41" i="13"/>
  <c r="T40" i="13"/>
  <c r="X40" i="13" s="1"/>
  <c r="Z40" i="13" s="1"/>
  <c r="S40" i="13"/>
  <c r="Q40" i="13"/>
  <c r="T39" i="13"/>
  <c r="X39" i="13" s="1"/>
  <c r="Z39" i="13" s="1"/>
  <c r="S39" i="13"/>
  <c r="Q39" i="13"/>
  <c r="T38" i="13"/>
  <c r="X38" i="13" s="1"/>
  <c r="Z38" i="13" s="1"/>
  <c r="S38" i="13"/>
  <c r="Q38" i="13"/>
  <c r="T37" i="13"/>
  <c r="X37" i="13" s="1"/>
  <c r="Z37" i="13" s="1"/>
  <c r="S37" i="13"/>
  <c r="Q37" i="13"/>
  <c r="T36" i="13"/>
  <c r="X36" i="13" s="1"/>
  <c r="Z36" i="13" s="1"/>
  <c r="S36" i="13"/>
  <c r="Q36" i="13"/>
  <c r="T35" i="13"/>
  <c r="X35" i="13" s="1"/>
  <c r="Z35" i="13" s="1"/>
  <c r="S35" i="13"/>
  <c r="Q35" i="13"/>
  <c r="T34" i="13"/>
  <c r="X34" i="13" s="1"/>
  <c r="Z34" i="13" s="1"/>
  <c r="S34" i="13"/>
  <c r="Q34" i="13"/>
  <c r="T33" i="13"/>
  <c r="X33" i="13" s="1"/>
  <c r="Z33" i="13" s="1"/>
  <c r="S33" i="13"/>
  <c r="Q33" i="13"/>
  <c r="T32" i="13"/>
  <c r="X32" i="13" s="1"/>
  <c r="Z32" i="13" s="1"/>
  <c r="S32" i="13"/>
  <c r="Q32" i="13"/>
  <c r="T31" i="13"/>
  <c r="X31" i="13" s="1"/>
  <c r="Z31" i="13" s="1"/>
  <c r="S31" i="13"/>
  <c r="Q31" i="13"/>
  <c r="T30" i="13"/>
  <c r="X30" i="13" s="1"/>
  <c r="Z30" i="13" s="1"/>
  <c r="S30" i="13"/>
  <c r="Q30" i="13"/>
  <c r="T29" i="13"/>
  <c r="X29" i="13" s="1"/>
  <c r="Z29" i="13" s="1"/>
  <c r="S29" i="13"/>
  <c r="Q29" i="13"/>
  <c r="T28" i="13"/>
  <c r="X28" i="13" s="1"/>
  <c r="Z28" i="13" s="1"/>
  <c r="S28" i="13"/>
  <c r="Q28" i="13"/>
  <c r="T27" i="13"/>
  <c r="S27" i="13"/>
  <c r="Q27" i="13"/>
  <c r="T26" i="13"/>
  <c r="X26" i="13" s="1"/>
  <c r="Z26" i="13" s="1"/>
  <c r="S26" i="13"/>
  <c r="Q26" i="13"/>
  <c r="T25" i="13"/>
  <c r="X25" i="13" s="1"/>
  <c r="Z25" i="13" s="1"/>
  <c r="S25" i="13"/>
  <c r="Q25" i="13"/>
  <c r="T24" i="13"/>
  <c r="X24" i="13" s="1"/>
  <c r="Z24" i="13" s="1"/>
  <c r="S24" i="13"/>
  <c r="Q24" i="13"/>
  <c r="T23" i="13"/>
  <c r="X23" i="13" s="1"/>
  <c r="Z23" i="13" s="1"/>
  <c r="S23" i="13"/>
  <c r="Q23" i="13"/>
  <c r="T22" i="13"/>
  <c r="X22" i="13" s="1"/>
  <c r="Z22" i="13" s="1"/>
  <c r="S22" i="13"/>
  <c r="Q22" i="13"/>
  <c r="T21" i="13"/>
  <c r="X21" i="13" s="1"/>
  <c r="Z21" i="13" s="1"/>
  <c r="S21" i="13"/>
  <c r="Q21" i="13"/>
  <c r="T20" i="13"/>
  <c r="X20" i="13" s="1"/>
  <c r="Z20" i="13" s="1"/>
  <c r="S20" i="13"/>
  <c r="Q20" i="13"/>
  <c r="T19" i="13"/>
  <c r="X19" i="13" s="1"/>
  <c r="Z19" i="13" s="1"/>
  <c r="S19" i="13"/>
  <c r="Q19" i="13"/>
  <c r="T18" i="13"/>
  <c r="X18" i="13" s="1"/>
  <c r="Z18" i="13" s="1"/>
  <c r="S18" i="13"/>
  <c r="Q18" i="13"/>
  <c r="T17" i="13"/>
  <c r="X17" i="13" s="1"/>
  <c r="Z17" i="13" s="1"/>
  <c r="S17" i="13"/>
  <c r="Q17" i="13"/>
  <c r="T16" i="13"/>
  <c r="X16" i="13" s="1"/>
  <c r="Z16" i="13" s="1"/>
  <c r="S16" i="13"/>
  <c r="Q16" i="13"/>
  <c r="T15" i="13"/>
  <c r="X15" i="13" s="1"/>
  <c r="Z15" i="13" s="1"/>
  <c r="S15" i="13"/>
  <c r="Q15" i="13"/>
  <c r="T14" i="13"/>
  <c r="X14" i="13" s="1"/>
  <c r="Z14" i="13" s="1"/>
  <c r="S14" i="13"/>
  <c r="Q14" i="13"/>
  <c r="T13" i="13"/>
  <c r="X13" i="13" s="1"/>
  <c r="Z13" i="13" s="1"/>
  <c r="S13" i="13"/>
  <c r="Q13" i="13"/>
  <c r="T12" i="13"/>
  <c r="X12" i="13" s="1"/>
  <c r="Z12" i="13" s="1"/>
  <c r="S12" i="13"/>
  <c r="Q12" i="13"/>
  <c r="T11" i="13"/>
  <c r="X11" i="13" s="1"/>
  <c r="Z11" i="13" s="1"/>
  <c r="S11" i="13"/>
  <c r="Q11" i="13"/>
  <c r="T10" i="13"/>
  <c r="X10" i="13" s="1"/>
  <c r="Z10" i="13" s="1"/>
  <c r="S10" i="13"/>
  <c r="Q10" i="13"/>
  <c r="T9" i="13"/>
  <c r="X9" i="13" s="1"/>
  <c r="Z9" i="13" s="1"/>
  <c r="S9" i="13"/>
  <c r="Q9" i="13"/>
  <c r="T8" i="13"/>
  <c r="X8" i="13" s="1"/>
  <c r="Z8" i="13" s="1"/>
  <c r="S8" i="13"/>
  <c r="Q8" i="13"/>
  <c r="T7" i="13"/>
  <c r="X7" i="13" s="1"/>
  <c r="Z7" i="13" s="1"/>
  <c r="S7" i="13"/>
  <c r="Q7" i="13"/>
  <c r="T6" i="13"/>
  <c r="X6" i="13" s="1"/>
  <c r="Z6" i="13" s="1"/>
  <c r="S6" i="13"/>
  <c r="Q6" i="13"/>
  <c r="T5" i="13"/>
  <c r="X5" i="13" s="1"/>
  <c r="Z5" i="13" s="1"/>
  <c r="S5" i="13"/>
  <c r="Q5" i="13"/>
  <c r="T4" i="13"/>
  <c r="X4" i="13" s="1"/>
  <c r="Z4" i="13" s="1"/>
  <c r="S4" i="13"/>
  <c r="Q4" i="13"/>
  <c r="T3" i="13"/>
  <c r="X3" i="13" s="1"/>
  <c r="Z3" i="13" s="1"/>
  <c r="S3" i="13"/>
  <c r="Q3" i="13"/>
  <c r="T2" i="13"/>
  <c r="X2" i="13" s="1"/>
  <c r="Z2" i="13" s="1"/>
  <c r="S2" i="13"/>
  <c r="Q2" i="13"/>
  <c r="AL267" i="16"/>
  <c r="AI267" i="16"/>
  <c r="AH267" i="16"/>
  <c r="AK267" i="16" s="1"/>
  <c r="AL266" i="16"/>
  <c r="AN266" i="16" s="1"/>
  <c r="AI266" i="16"/>
  <c r="AH266" i="16"/>
  <c r="AK266" i="16" s="1"/>
  <c r="AL265" i="16"/>
  <c r="AI265" i="16"/>
  <c r="AH265" i="16"/>
  <c r="AK265" i="16" s="1"/>
  <c r="AL264" i="16"/>
  <c r="AN264" i="16" s="1"/>
  <c r="AI264" i="16"/>
  <c r="AH264" i="16"/>
  <c r="AK264" i="16" s="1"/>
  <c r="AL263" i="16"/>
  <c r="AN263" i="16" s="1"/>
  <c r="AI263" i="16"/>
  <c r="AH263" i="16"/>
  <c r="AK263" i="16" s="1"/>
  <c r="AL262" i="16"/>
  <c r="AN262" i="16" s="1"/>
  <c r="AI262" i="16"/>
  <c r="AH262" i="16"/>
  <c r="AK262" i="16" s="1"/>
  <c r="AL261" i="16"/>
  <c r="AN261" i="16" s="1"/>
  <c r="AI261" i="16"/>
  <c r="AH261" i="16"/>
  <c r="AK261" i="16" s="1"/>
  <c r="AL260" i="16"/>
  <c r="AN260" i="16" s="1"/>
  <c r="AI260" i="16"/>
  <c r="AH260" i="16"/>
  <c r="AK260" i="16" s="1"/>
  <c r="AL259" i="16"/>
  <c r="AN259" i="16" s="1"/>
  <c r="AI259" i="16"/>
  <c r="AH259" i="16"/>
  <c r="AL258" i="16"/>
  <c r="AN258" i="16" s="1"/>
  <c r="AI258" i="16"/>
  <c r="AH258" i="16"/>
  <c r="AL257" i="16"/>
  <c r="AN257" i="16" s="1"/>
  <c r="AI257" i="16"/>
  <c r="AH257" i="16"/>
  <c r="AL256" i="16"/>
  <c r="AN256" i="16" s="1"/>
  <c r="AI256" i="16"/>
  <c r="AH256" i="16"/>
  <c r="AL255" i="16"/>
  <c r="AN255" i="16" s="1"/>
  <c r="AI255" i="16"/>
  <c r="AH255" i="16"/>
  <c r="AL254" i="16"/>
  <c r="AN254" i="16" s="1"/>
  <c r="AI254" i="16"/>
  <c r="AH254" i="16"/>
  <c r="AL253" i="16"/>
  <c r="AN253" i="16" s="1"/>
  <c r="AI253" i="16"/>
  <c r="AH253" i="16"/>
  <c r="AL252" i="16"/>
  <c r="AN252" i="16" s="1"/>
  <c r="AH252" i="16"/>
  <c r="AL251" i="16"/>
  <c r="AN251" i="16" s="1"/>
  <c r="AH251" i="16"/>
  <c r="AL250" i="16"/>
  <c r="AN250" i="16" s="1"/>
  <c r="AI250" i="16"/>
  <c r="AH250" i="16"/>
  <c r="AL249" i="16"/>
  <c r="AN249" i="16" s="1"/>
  <c r="AI249" i="16"/>
  <c r="AH249" i="16"/>
  <c r="AL248" i="16"/>
  <c r="AN248" i="16" s="1"/>
  <c r="AI248" i="16"/>
  <c r="AH248" i="16"/>
  <c r="AL247" i="16"/>
  <c r="AN247" i="16" s="1"/>
  <c r="AI247" i="16"/>
  <c r="AH247" i="16"/>
  <c r="AL246" i="16"/>
  <c r="AN246" i="16" s="1"/>
  <c r="AI246" i="16"/>
  <c r="AH246" i="16"/>
  <c r="AL245" i="16"/>
  <c r="AN245" i="16" s="1"/>
  <c r="AI245" i="16"/>
  <c r="AH245" i="16"/>
  <c r="AL244" i="16"/>
  <c r="AN244" i="16" s="1"/>
  <c r="AI244" i="16"/>
  <c r="AH244" i="16"/>
  <c r="AL243" i="16"/>
  <c r="AN243" i="16" s="1"/>
  <c r="AI243" i="16"/>
  <c r="AH243" i="16"/>
  <c r="AL242" i="16"/>
  <c r="AN242" i="16" s="1"/>
  <c r="AH242" i="16"/>
  <c r="AL241" i="16"/>
  <c r="AN241" i="16" s="1"/>
  <c r="AH241" i="16"/>
  <c r="AL240" i="16"/>
  <c r="AN240" i="16" s="1"/>
  <c r="AI240" i="16"/>
  <c r="AH240" i="16"/>
  <c r="AL239" i="16"/>
  <c r="AN239" i="16" s="1"/>
  <c r="AI239" i="16"/>
  <c r="AH239" i="16"/>
  <c r="AL238" i="16"/>
  <c r="AN238" i="16" s="1"/>
  <c r="AI238" i="16"/>
  <c r="AH238" i="16"/>
  <c r="AL237" i="16"/>
  <c r="AN237" i="16" s="1"/>
  <c r="AI237" i="16"/>
  <c r="AH237" i="16"/>
  <c r="AL236" i="16"/>
  <c r="AN236" i="16" s="1"/>
  <c r="AI236" i="16"/>
  <c r="AH236" i="16"/>
  <c r="AL235" i="16"/>
  <c r="AN235" i="16" s="1"/>
  <c r="AI235" i="16"/>
  <c r="AH235" i="16"/>
  <c r="AL234" i="16"/>
  <c r="AN234" i="16" s="1"/>
  <c r="AI234" i="16"/>
  <c r="AH234" i="16"/>
  <c r="AL233" i="16"/>
  <c r="AN233" i="16" s="1"/>
  <c r="AI233" i="16"/>
  <c r="AH233" i="16"/>
  <c r="AL232" i="16"/>
  <c r="AN232" i="16" s="1"/>
  <c r="AI232" i="16"/>
  <c r="AH232" i="16"/>
  <c r="AL231" i="16"/>
  <c r="AN231" i="16" s="1"/>
  <c r="AI231" i="16"/>
  <c r="AH231" i="16"/>
  <c r="AL230" i="16"/>
  <c r="AN230" i="16" s="1"/>
  <c r="AI230" i="16"/>
  <c r="AH230" i="16"/>
  <c r="AL229" i="16"/>
  <c r="AN229" i="16" s="1"/>
  <c r="AI229" i="16"/>
  <c r="AH229" i="16"/>
  <c r="AL228" i="16"/>
  <c r="AN228" i="16" s="1"/>
  <c r="AI228" i="16"/>
  <c r="AH228" i="16"/>
  <c r="AL227" i="16"/>
  <c r="AN227" i="16" s="1"/>
  <c r="AI227" i="16"/>
  <c r="AH227" i="16"/>
  <c r="AL226" i="16"/>
  <c r="AN226" i="16" s="1"/>
  <c r="AI226" i="16"/>
  <c r="AH226" i="16"/>
  <c r="AL225" i="16"/>
  <c r="AN225" i="16" s="1"/>
  <c r="AI225" i="16"/>
  <c r="AH225" i="16"/>
  <c r="AL224" i="16"/>
  <c r="AN224" i="16" s="1"/>
  <c r="AI224" i="16"/>
  <c r="AH224" i="16"/>
  <c r="AL223" i="16"/>
  <c r="AN223" i="16" s="1"/>
  <c r="AI223" i="16"/>
  <c r="AH223" i="16"/>
  <c r="AK223" i="16" s="1"/>
  <c r="AL222" i="16"/>
  <c r="AN222" i="16" s="1"/>
  <c r="AI222" i="16"/>
  <c r="AH222" i="16"/>
  <c r="AL221" i="16"/>
  <c r="AN221" i="16" s="1"/>
  <c r="AI221" i="16"/>
  <c r="AH221" i="16"/>
  <c r="AK221" i="16" s="1"/>
  <c r="AL220" i="16"/>
  <c r="AN220" i="16" s="1"/>
  <c r="AI220" i="16"/>
  <c r="AH220" i="16"/>
  <c r="AL219" i="16"/>
  <c r="AN219" i="16" s="1"/>
  <c r="AI219" i="16"/>
  <c r="AH219" i="16"/>
  <c r="AK219" i="16" s="1"/>
  <c r="AL218" i="16"/>
  <c r="AN218" i="16" s="1"/>
  <c r="AI218" i="16"/>
  <c r="AH218" i="16"/>
  <c r="AL217" i="16"/>
  <c r="AN217" i="16" s="1"/>
  <c r="AI217" i="16"/>
  <c r="AH217" i="16"/>
  <c r="AK217" i="16" s="1"/>
  <c r="AL216" i="16"/>
  <c r="AN216" i="16" s="1"/>
  <c r="AI216" i="16"/>
  <c r="AH216" i="16"/>
  <c r="AK216" i="16" s="1"/>
  <c r="AL215" i="16"/>
  <c r="AN215" i="16" s="1"/>
  <c r="AI215" i="16"/>
  <c r="AH215" i="16"/>
  <c r="AK215" i="16" s="1"/>
  <c r="AL214" i="16"/>
  <c r="AN214" i="16" s="1"/>
  <c r="AI214" i="16"/>
  <c r="AH214" i="16"/>
  <c r="AK214" i="16" s="1"/>
  <c r="AL213" i="16"/>
  <c r="AN213" i="16" s="1"/>
  <c r="AI213" i="16"/>
  <c r="AH213" i="16"/>
  <c r="AK213" i="16" s="1"/>
  <c r="AL212" i="16"/>
  <c r="AN212" i="16" s="1"/>
  <c r="AI212" i="16"/>
  <c r="AH212" i="16"/>
  <c r="AK212" i="16" s="1"/>
  <c r="AL211" i="16"/>
  <c r="AN211" i="16" s="1"/>
  <c r="AI211" i="16"/>
  <c r="AH211" i="16"/>
  <c r="AK211" i="16" s="1"/>
  <c r="AL210" i="16"/>
  <c r="AN210" i="16" s="1"/>
  <c r="AI210" i="16"/>
  <c r="AH210" i="16"/>
  <c r="AK210" i="16" s="1"/>
  <c r="AL209" i="16"/>
  <c r="AN209" i="16" s="1"/>
  <c r="AI209" i="16"/>
  <c r="AH209" i="16"/>
  <c r="AK209" i="16" s="1"/>
  <c r="AL208" i="16"/>
  <c r="AN208" i="16" s="1"/>
  <c r="AI208" i="16"/>
  <c r="AH208" i="16"/>
  <c r="AK208" i="16" s="1"/>
  <c r="AL207" i="16"/>
  <c r="AN207" i="16" s="1"/>
  <c r="AI207" i="16"/>
  <c r="AH207" i="16"/>
  <c r="AK207" i="16" s="1"/>
  <c r="AB207" i="16"/>
  <c r="AL206" i="16"/>
  <c r="AN206" i="16" s="1"/>
  <c r="AI206" i="16"/>
  <c r="AH206" i="16"/>
  <c r="AK206" i="16" s="1"/>
  <c r="AP205" i="16"/>
  <c r="AN205" i="16"/>
  <c r="AI205" i="16"/>
  <c r="AH205" i="16"/>
  <c r="AK205" i="16" s="1"/>
  <c r="AL204" i="16"/>
  <c r="AI204" i="16"/>
  <c r="AH204" i="16"/>
  <c r="AK204" i="16" s="1"/>
  <c r="AL203" i="16"/>
  <c r="AI203" i="16"/>
  <c r="AH203" i="16"/>
  <c r="AK203" i="16" s="1"/>
  <c r="W200" i="16"/>
  <c r="V200" i="16"/>
  <c r="K200" i="16"/>
  <c r="V199" i="16"/>
  <c r="W199" i="16" s="1"/>
  <c r="W198" i="16"/>
  <c r="V198" i="16"/>
  <c r="X197" i="16"/>
  <c r="Z197" i="16" s="1"/>
  <c r="W197" i="16"/>
  <c r="V197" i="16"/>
  <c r="W196" i="16"/>
  <c r="V196" i="16"/>
  <c r="W195" i="16"/>
  <c r="V195" i="16"/>
  <c r="W194" i="16"/>
  <c r="V194" i="16"/>
  <c r="X193" i="16"/>
  <c r="Z193" i="16" s="1"/>
  <c r="W193" i="16"/>
  <c r="V193" i="16"/>
  <c r="X192" i="16"/>
  <c r="Z192" i="16" s="1"/>
  <c r="W192" i="16"/>
  <c r="V192" i="16"/>
  <c r="X191" i="16"/>
  <c r="Z191" i="16" s="1"/>
  <c r="W191" i="16"/>
  <c r="V191" i="16"/>
  <c r="W190" i="16"/>
  <c r="V190" i="16"/>
  <c r="X189" i="16"/>
  <c r="Z189" i="16" s="1"/>
  <c r="W189" i="16"/>
  <c r="V189" i="16"/>
  <c r="W188" i="16"/>
  <c r="V188" i="16"/>
  <c r="W187" i="16"/>
  <c r="V187" i="16"/>
  <c r="W186" i="16"/>
  <c r="V186" i="16"/>
  <c r="W185" i="16"/>
  <c r="V185" i="16"/>
  <c r="X185" i="16"/>
  <c r="Z185" i="16" s="1"/>
  <c r="W184" i="16"/>
  <c r="V184" i="16"/>
  <c r="X184" i="16"/>
  <c r="Z184" i="16" s="1"/>
  <c r="W183" i="16"/>
  <c r="V183" i="16"/>
  <c r="W182" i="16"/>
  <c r="V182" i="16"/>
  <c r="W181" i="16"/>
  <c r="V181" i="16"/>
  <c r="X181" i="16"/>
  <c r="Z181" i="16" s="1"/>
  <c r="W180" i="16"/>
  <c r="V180" i="16"/>
  <c r="W179" i="16"/>
  <c r="V179" i="16"/>
  <c r="W178" i="16"/>
  <c r="V178" i="16"/>
  <c r="W177" i="16"/>
  <c r="V177" i="16"/>
  <c r="W176" i="16"/>
  <c r="V176" i="16"/>
  <c r="W175" i="16"/>
  <c r="V175" i="16"/>
  <c r="W174" i="16"/>
  <c r="V174" i="16"/>
  <c r="W173" i="16"/>
  <c r="V173" i="16"/>
  <c r="W172" i="16"/>
  <c r="V172" i="16"/>
  <c r="W171" i="16"/>
  <c r="V171" i="16"/>
  <c r="W170" i="16"/>
  <c r="V170" i="16"/>
  <c r="W169" i="16"/>
  <c r="V169" i="16"/>
  <c r="X169" i="16"/>
  <c r="Z169" i="16" s="1"/>
  <c r="W168" i="16"/>
  <c r="V168" i="16"/>
  <c r="W167" i="16"/>
  <c r="V167" i="16"/>
  <c r="W166" i="16"/>
  <c r="V166" i="16"/>
  <c r="W165" i="16"/>
  <c r="V165" i="16"/>
  <c r="W164" i="16"/>
  <c r="V164" i="16"/>
  <c r="W163" i="16"/>
  <c r="V163" i="16"/>
  <c r="W162" i="16"/>
  <c r="V162" i="16"/>
  <c r="W161" i="16"/>
  <c r="V161" i="16"/>
  <c r="W160" i="16"/>
  <c r="V160" i="16"/>
  <c r="W159" i="16"/>
  <c r="V159" i="16"/>
  <c r="W158" i="16"/>
  <c r="V158" i="16"/>
  <c r="W157" i="16"/>
  <c r="V157" i="16"/>
  <c r="W156" i="16"/>
  <c r="V156" i="16"/>
  <c r="W155" i="16"/>
  <c r="V155" i="16"/>
  <c r="W154" i="16"/>
  <c r="V154" i="16"/>
  <c r="W153" i="16"/>
  <c r="V153" i="16"/>
  <c r="X153" i="16"/>
  <c r="Z153" i="16" s="1"/>
  <c r="W152" i="16"/>
  <c r="V152" i="16"/>
  <c r="W151" i="16"/>
  <c r="V151" i="16"/>
  <c r="W150" i="16"/>
  <c r="V150" i="16"/>
  <c r="W149" i="16"/>
  <c r="V149" i="16"/>
  <c r="W148" i="16"/>
  <c r="V148" i="16"/>
  <c r="W147" i="16"/>
  <c r="V147" i="16"/>
  <c r="W146" i="16"/>
  <c r="V146" i="16"/>
  <c r="W145" i="16"/>
  <c r="V145" i="16"/>
  <c r="X145" i="16"/>
  <c r="Z145" i="16" s="1"/>
  <c r="W144" i="16"/>
  <c r="V144" i="16"/>
  <c r="W143" i="16"/>
  <c r="V143" i="16"/>
  <c r="W142" i="16"/>
  <c r="V142" i="16"/>
  <c r="W141" i="16"/>
  <c r="V141" i="16"/>
  <c r="W140" i="16"/>
  <c r="V140" i="16"/>
  <c r="W139" i="16"/>
  <c r="V139" i="16"/>
  <c r="W138" i="16"/>
  <c r="V138" i="16"/>
  <c r="W137" i="16"/>
  <c r="V137" i="16"/>
  <c r="W136" i="16"/>
  <c r="V136" i="16"/>
  <c r="W135" i="16"/>
  <c r="V135" i="16"/>
  <c r="W134" i="16"/>
  <c r="V134" i="16"/>
  <c r="W133" i="16"/>
  <c r="V133" i="16"/>
  <c r="W132" i="16"/>
  <c r="V132" i="16"/>
  <c r="W131" i="16"/>
  <c r="V131" i="16"/>
  <c r="W130" i="16"/>
  <c r="V130" i="16"/>
  <c r="W129" i="16"/>
  <c r="V129" i="16"/>
  <c r="X129" i="16"/>
  <c r="Z129" i="16" s="1"/>
  <c r="W128" i="16"/>
  <c r="V128" i="16"/>
  <c r="W127" i="16"/>
  <c r="V127" i="16"/>
  <c r="W126" i="16"/>
  <c r="V126" i="16"/>
  <c r="W125" i="16"/>
  <c r="V125" i="16"/>
  <c r="W124" i="16"/>
  <c r="V124" i="16"/>
  <c r="W123" i="16"/>
  <c r="V123" i="16"/>
  <c r="W122" i="16"/>
  <c r="V122" i="16"/>
  <c r="W121" i="16"/>
  <c r="V121" i="16"/>
  <c r="W120" i="16"/>
  <c r="V120" i="16"/>
  <c r="W119" i="16"/>
  <c r="V119" i="16"/>
  <c r="W118" i="16"/>
  <c r="V118" i="16"/>
  <c r="W117" i="16"/>
  <c r="V117" i="16"/>
  <c r="W116" i="16"/>
  <c r="V116" i="16"/>
  <c r="W115" i="16"/>
  <c r="V115" i="16"/>
  <c r="W114" i="16"/>
  <c r="V114" i="16"/>
  <c r="W113" i="16"/>
  <c r="V113" i="16"/>
  <c r="W112" i="16"/>
  <c r="V112" i="16"/>
  <c r="W111" i="16"/>
  <c r="V111" i="16"/>
  <c r="W110" i="16"/>
  <c r="V110" i="16"/>
  <c r="W109" i="16"/>
  <c r="V109" i="16"/>
  <c r="W108" i="16"/>
  <c r="V108" i="16"/>
  <c r="W107" i="16"/>
  <c r="V107" i="16"/>
  <c r="W106" i="16"/>
  <c r="V106" i="16"/>
  <c r="W105" i="16"/>
  <c r="V105" i="16"/>
  <c r="W104" i="16"/>
  <c r="V104" i="16"/>
  <c r="W103" i="16"/>
  <c r="V103" i="16"/>
  <c r="W102" i="16"/>
  <c r="V102" i="16"/>
  <c r="W101" i="16"/>
  <c r="V101" i="16"/>
  <c r="W100" i="16"/>
  <c r="V100" i="16"/>
  <c r="W99" i="16"/>
  <c r="V99" i="16"/>
  <c r="W98" i="16"/>
  <c r="V98" i="16"/>
  <c r="W97" i="16"/>
  <c r="V97" i="16"/>
  <c r="W96" i="16"/>
  <c r="V96" i="16"/>
  <c r="W95" i="16"/>
  <c r="V95" i="16"/>
  <c r="W94" i="16"/>
  <c r="V94" i="16"/>
  <c r="W93" i="16"/>
  <c r="V93" i="16"/>
  <c r="W92" i="16"/>
  <c r="V92" i="16"/>
  <c r="W91" i="16"/>
  <c r="V91" i="16"/>
  <c r="W90" i="16"/>
  <c r="V90" i="16"/>
  <c r="W89" i="16"/>
  <c r="V89" i="16"/>
  <c r="W88" i="16"/>
  <c r="V88" i="16"/>
  <c r="V87" i="16"/>
  <c r="W87" i="16" s="1"/>
  <c r="K87" i="16"/>
  <c r="V86" i="16"/>
  <c r="W86" i="16" s="1"/>
  <c r="K86" i="16"/>
  <c r="V85" i="16"/>
  <c r="W85" i="16" s="1"/>
  <c r="K85" i="16"/>
  <c r="V84" i="16"/>
  <c r="K84" i="16"/>
  <c r="V83" i="16"/>
  <c r="W83" i="16" s="1"/>
  <c r="K83" i="16"/>
  <c r="V82" i="16"/>
  <c r="W82" i="16" s="1"/>
  <c r="K82" i="16"/>
  <c r="V81" i="16"/>
  <c r="W81" i="16" s="1"/>
  <c r="K81" i="16"/>
  <c r="V80" i="16"/>
  <c r="K80" i="16"/>
  <c r="V79" i="16"/>
  <c r="W79" i="16" s="1"/>
  <c r="K79" i="16"/>
  <c r="V78" i="16"/>
  <c r="W78" i="16" s="1"/>
  <c r="K78" i="16"/>
  <c r="V77" i="16"/>
  <c r="W77" i="16" s="1"/>
  <c r="K77" i="16"/>
  <c r="V76" i="16"/>
  <c r="K76" i="16"/>
  <c r="V75" i="16"/>
  <c r="W75" i="16" s="1"/>
  <c r="K75" i="16"/>
  <c r="V74" i="16"/>
  <c r="W74" i="16" s="1"/>
  <c r="K74" i="16"/>
  <c r="V73" i="16"/>
  <c r="W73" i="16" s="1"/>
  <c r="K73" i="16"/>
  <c r="V72" i="16"/>
  <c r="K72" i="16"/>
  <c r="V71" i="16"/>
  <c r="W71" i="16" s="1"/>
  <c r="K71" i="16"/>
  <c r="V70" i="16"/>
  <c r="W70" i="16" s="1"/>
  <c r="K70" i="16"/>
  <c r="X69" i="16"/>
  <c r="Z69" i="16" s="1"/>
  <c r="V69" i="16"/>
  <c r="W69" i="16" s="1"/>
  <c r="K69" i="16"/>
  <c r="V68" i="16"/>
  <c r="K68" i="16"/>
  <c r="V67" i="16"/>
  <c r="W67" i="16" s="1"/>
  <c r="K67" i="16"/>
  <c r="V66" i="16"/>
  <c r="W66" i="16" s="1"/>
  <c r="K66" i="16"/>
  <c r="V65" i="16"/>
  <c r="W65" i="16" s="1"/>
  <c r="K65" i="16"/>
  <c r="V64" i="16"/>
  <c r="K64" i="16"/>
  <c r="V63" i="16"/>
  <c r="W63" i="16" s="1"/>
  <c r="K63" i="16"/>
  <c r="V62" i="16"/>
  <c r="W62" i="16" s="1"/>
  <c r="K62" i="16"/>
  <c r="V61" i="16"/>
  <c r="W61" i="16" s="1"/>
  <c r="K61" i="16"/>
  <c r="V60" i="16"/>
  <c r="K60" i="16"/>
  <c r="V59" i="16"/>
  <c r="W59" i="16" s="1"/>
  <c r="K59" i="16"/>
  <c r="V58" i="16"/>
  <c r="W58" i="16" s="1"/>
  <c r="K58" i="16"/>
  <c r="V57" i="16"/>
  <c r="W57" i="16" s="1"/>
  <c r="K57" i="16"/>
  <c r="V56" i="16"/>
  <c r="K56" i="16"/>
  <c r="V55" i="16"/>
  <c r="W55" i="16" s="1"/>
  <c r="K55" i="16"/>
  <c r="V54" i="16"/>
  <c r="W54" i="16" s="1"/>
  <c r="K54" i="16"/>
  <c r="V53" i="16"/>
  <c r="W53" i="16" s="1"/>
  <c r="K53" i="16"/>
  <c r="V52" i="16"/>
  <c r="K52" i="16"/>
  <c r="V51" i="16"/>
  <c r="W51" i="16" s="1"/>
  <c r="K51" i="16"/>
  <c r="V50" i="16"/>
  <c r="W50" i="16" s="1"/>
  <c r="K50" i="16"/>
  <c r="V49" i="16"/>
  <c r="W49" i="16" s="1"/>
  <c r="K49" i="16"/>
  <c r="V48" i="16"/>
  <c r="K48" i="16"/>
  <c r="V47" i="16"/>
  <c r="W47" i="16" s="1"/>
  <c r="K47" i="16"/>
  <c r="V46" i="16"/>
  <c r="W46" i="16" s="1"/>
  <c r="K46" i="16"/>
  <c r="V45" i="16"/>
  <c r="W45" i="16" s="1"/>
  <c r="K45" i="16"/>
  <c r="V44" i="16"/>
  <c r="K44" i="16"/>
  <c r="V43" i="16"/>
  <c r="W43" i="16" s="1"/>
  <c r="K43" i="16"/>
  <c r="V42" i="16"/>
  <c r="W42" i="16" s="1"/>
  <c r="K42" i="16"/>
  <c r="V41" i="16"/>
  <c r="W41" i="16" s="1"/>
  <c r="K41" i="16"/>
  <c r="V40" i="16"/>
  <c r="K40" i="16"/>
  <c r="V39" i="16"/>
  <c r="W39" i="16" s="1"/>
  <c r="K39" i="16"/>
  <c r="V38" i="16"/>
  <c r="W38" i="16" s="1"/>
  <c r="K38" i="16"/>
  <c r="V37" i="16"/>
  <c r="W37" i="16" s="1"/>
  <c r="K37" i="16"/>
  <c r="V36" i="16"/>
  <c r="K36" i="16"/>
  <c r="V35" i="16"/>
  <c r="W35" i="16" s="1"/>
  <c r="K35" i="16"/>
  <c r="V34" i="16"/>
  <c r="W34" i="16" s="1"/>
  <c r="K34" i="16"/>
  <c r="V33" i="16"/>
  <c r="W33" i="16" s="1"/>
  <c r="K33" i="16"/>
  <c r="V32" i="16"/>
  <c r="K32" i="16"/>
  <c r="V31" i="16"/>
  <c r="W31" i="16" s="1"/>
  <c r="K31" i="16"/>
  <c r="V30" i="16"/>
  <c r="W30" i="16" s="1"/>
  <c r="K30" i="16"/>
  <c r="V29" i="16"/>
  <c r="W29" i="16" s="1"/>
  <c r="K29" i="16"/>
  <c r="V28" i="16"/>
  <c r="K28" i="16"/>
  <c r="V27" i="16"/>
  <c r="W27" i="16" s="1"/>
  <c r="K27" i="16"/>
  <c r="V26" i="16"/>
  <c r="W26" i="16" s="1"/>
  <c r="K26" i="16"/>
  <c r="V25" i="16"/>
  <c r="W25" i="16" s="1"/>
  <c r="K25" i="16"/>
  <c r="V24" i="16"/>
  <c r="K24" i="16"/>
  <c r="V23" i="16"/>
  <c r="W23" i="16" s="1"/>
  <c r="K23" i="16"/>
  <c r="V22" i="16"/>
  <c r="W22" i="16" s="1"/>
  <c r="K22" i="16"/>
  <c r="V21" i="16"/>
  <c r="W21" i="16" s="1"/>
  <c r="K21" i="16"/>
  <c r="V20" i="16"/>
  <c r="V19" i="16"/>
  <c r="W19" i="16" s="1"/>
  <c r="V18" i="16"/>
  <c r="W18" i="16" s="1"/>
  <c r="K18" i="16"/>
  <c r="V17" i="16"/>
  <c r="W17" i="16" s="1"/>
  <c r="K17" i="16"/>
  <c r="V16" i="16"/>
  <c r="W16" i="16" s="1"/>
  <c r="K16" i="16"/>
  <c r="V15" i="16"/>
  <c r="W15" i="16" s="1"/>
  <c r="K15" i="16"/>
  <c r="V14" i="16"/>
  <c r="W14" i="16" s="1"/>
  <c r="K14" i="16"/>
  <c r="V13" i="16"/>
  <c r="W13" i="16" s="1"/>
  <c r="K13" i="16"/>
  <c r="V12" i="16"/>
  <c r="W12" i="16" s="1"/>
  <c r="K12" i="16"/>
  <c r="V11" i="16"/>
  <c r="W11" i="16" s="1"/>
  <c r="K11" i="16"/>
  <c r="V10" i="16"/>
  <c r="W10" i="16" s="1"/>
  <c r="K10" i="16"/>
  <c r="V9" i="16"/>
  <c r="W9" i="16" s="1"/>
  <c r="K9" i="16"/>
  <c r="V8" i="16"/>
  <c r="W8" i="16" s="1"/>
  <c r="K8" i="16"/>
  <c r="V7" i="16"/>
  <c r="W7" i="16" s="1"/>
  <c r="K7" i="16"/>
  <c r="V6" i="16"/>
  <c r="W6" i="16" s="1"/>
  <c r="K6" i="16"/>
  <c r="V5" i="16"/>
  <c r="W5" i="16" s="1"/>
  <c r="K5" i="16"/>
  <c r="V4" i="16"/>
  <c r="W4" i="16" s="1"/>
  <c r="K4" i="16"/>
  <c r="V3" i="16"/>
  <c r="W3" i="16" s="1"/>
  <c r="K3" i="16"/>
  <c r="AH2" i="16"/>
  <c r="V2" i="16"/>
  <c r="W2" i="16" s="1"/>
  <c r="K2" i="16"/>
  <c r="AL267" i="15"/>
  <c r="AN267" i="15" s="1"/>
  <c r="AI267" i="15"/>
  <c r="AH267" i="15"/>
  <c r="AK267" i="15" s="1"/>
  <c r="AL266" i="15"/>
  <c r="AI266" i="15"/>
  <c r="AH266" i="15"/>
  <c r="AK266" i="15" s="1"/>
  <c r="AL265" i="15"/>
  <c r="AM265" i="15" s="1"/>
  <c r="AP265" i="15" s="1"/>
  <c r="AI265" i="15"/>
  <c r="AH265" i="15"/>
  <c r="AK265" i="15" s="1"/>
  <c r="AL264" i="15"/>
  <c r="AN264" i="15" s="1"/>
  <c r="AI264" i="15"/>
  <c r="AH264" i="15"/>
  <c r="AK264" i="15" s="1"/>
  <c r="AL263" i="15"/>
  <c r="AN263" i="15" s="1"/>
  <c r="AI263" i="15"/>
  <c r="AH263" i="15"/>
  <c r="AK263" i="15" s="1"/>
  <c r="AL262" i="15"/>
  <c r="AN262" i="15" s="1"/>
  <c r="AI262" i="15"/>
  <c r="AH262" i="15"/>
  <c r="AK262" i="15" s="1"/>
  <c r="AL261" i="15"/>
  <c r="AN261" i="15" s="1"/>
  <c r="AI261" i="15"/>
  <c r="AH261" i="15"/>
  <c r="AK261" i="15" s="1"/>
  <c r="AL260" i="15"/>
  <c r="AN260" i="15" s="1"/>
  <c r="AI260" i="15"/>
  <c r="AH260" i="15"/>
  <c r="AK260" i="15" s="1"/>
  <c r="AL259" i="15"/>
  <c r="AN259" i="15" s="1"/>
  <c r="AI259" i="15"/>
  <c r="AH259" i="15"/>
  <c r="AK259" i="15" s="1"/>
  <c r="AL258" i="15"/>
  <c r="AN258" i="15" s="1"/>
  <c r="AI258" i="15"/>
  <c r="AH258" i="15"/>
  <c r="AK258" i="15" s="1"/>
  <c r="AL257" i="15"/>
  <c r="AN257" i="15" s="1"/>
  <c r="AI257" i="15"/>
  <c r="AH257" i="15"/>
  <c r="AK257" i="15" s="1"/>
  <c r="AL256" i="15"/>
  <c r="AN256" i="15" s="1"/>
  <c r="AI256" i="15"/>
  <c r="AH256" i="15"/>
  <c r="AK256" i="15" s="1"/>
  <c r="AL255" i="15"/>
  <c r="AN255" i="15" s="1"/>
  <c r="AI255" i="15"/>
  <c r="AH255" i="15"/>
  <c r="AK255" i="15" s="1"/>
  <c r="AL254" i="15"/>
  <c r="AN254" i="15" s="1"/>
  <c r="AI254" i="15"/>
  <c r="AH254" i="15"/>
  <c r="AK254" i="15" s="1"/>
  <c r="AL253" i="15"/>
  <c r="AN253" i="15" s="1"/>
  <c r="AI253" i="15"/>
  <c r="AH253" i="15"/>
  <c r="AK253" i="15" s="1"/>
  <c r="AL252" i="15"/>
  <c r="AN252" i="15" s="1"/>
  <c r="AI252" i="15"/>
  <c r="AH252" i="15"/>
  <c r="AK252" i="15" s="1"/>
  <c r="AL251" i="15"/>
  <c r="AN251" i="15" s="1"/>
  <c r="AH251" i="15"/>
  <c r="AK251" i="15" s="1"/>
  <c r="AL250" i="15"/>
  <c r="AN250" i="15" s="1"/>
  <c r="AI250" i="15"/>
  <c r="AH250" i="15"/>
  <c r="AK250" i="15" s="1"/>
  <c r="AL249" i="15"/>
  <c r="AN249" i="15" s="1"/>
  <c r="AI249" i="15"/>
  <c r="AH249" i="15"/>
  <c r="AK249" i="15" s="1"/>
  <c r="AL248" i="15"/>
  <c r="AN248" i="15" s="1"/>
  <c r="AI248" i="15"/>
  <c r="AH248" i="15"/>
  <c r="AK248" i="15" s="1"/>
  <c r="AL247" i="15"/>
  <c r="AN247" i="15" s="1"/>
  <c r="AI247" i="15"/>
  <c r="AH247" i="15"/>
  <c r="AK247" i="15" s="1"/>
  <c r="AL246" i="15"/>
  <c r="AN246" i="15" s="1"/>
  <c r="AI246" i="15"/>
  <c r="AH246" i="15"/>
  <c r="AK246" i="15" s="1"/>
  <c r="AL245" i="15"/>
  <c r="AN245" i="15" s="1"/>
  <c r="AI245" i="15"/>
  <c r="AH245" i="15"/>
  <c r="AK245" i="15" s="1"/>
  <c r="AL244" i="15"/>
  <c r="AN244" i="15" s="1"/>
  <c r="AI244" i="15"/>
  <c r="AH244" i="15"/>
  <c r="AK244" i="15" s="1"/>
  <c r="AL243" i="15"/>
  <c r="AN243" i="15" s="1"/>
  <c r="AI243" i="15"/>
  <c r="AH243" i="15"/>
  <c r="AK243" i="15" s="1"/>
  <c r="AL242" i="15"/>
  <c r="AN242" i="15" s="1"/>
  <c r="AH242" i="15"/>
  <c r="AK242" i="15" s="1"/>
  <c r="AL241" i="15"/>
  <c r="AN241" i="15" s="1"/>
  <c r="AI241" i="15"/>
  <c r="AH241" i="15"/>
  <c r="AK241" i="15" s="1"/>
  <c r="AL240" i="15"/>
  <c r="AN240" i="15" s="1"/>
  <c r="AH240" i="15"/>
  <c r="AK240" i="15" s="1"/>
  <c r="AL239" i="15"/>
  <c r="AN239" i="15" s="1"/>
  <c r="AI239" i="15"/>
  <c r="AH239" i="15"/>
  <c r="AK239" i="15" s="1"/>
  <c r="AL238" i="15"/>
  <c r="AN238" i="15" s="1"/>
  <c r="AI238" i="15"/>
  <c r="AH238" i="15"/>
  <c r="AK238" i="15" s="1"/>
  <c r="AL237" i="15"/>
  <c r="AN237" i="15" s="1"/>
  <c r="AI237" i="15"/>
  <c r="AH237" i="15"/>
  <c r="AK237" i="15" s="1"/>
  <c r="AL236" i="15"/>
  <c r="AN236" i="15" s="1"/>
  <c r="AI236" i="15"/>
  <c r="AH236" i="15"/>
  <c r="AK236" i="15" s="1"/>
  <c r="AL235" i="15"/>
  <c r="AN235" i="15" s="1"/>
  <c r="AI235" i="15"/>
  <c r="AH235" i="15"/>
  <c r="AK235" i="15" s="1"/>
  <c r="AL234" i="15"/>
  <c r="AN234" i="15" s="1"/>
  <c r="AI234" i="15"/>
  <c r="AH234" i="15"/>
  <c r="AK234" i="15" s="1"/>
  <c r="AL233" i="15"/>
  <c r="AN233" i="15" s="1"/>
  <c r="AI233" i="15"/>
  <c r="AH233" i="15"/>
  <c r="AK233" i="15" s="1"/>
  <c r="AL232" i="15"/>
  <c r="AN232" i="15" s="1"/>
  <c r="AI232" i="15"/>
  <c r="AH232" i="15"/>
  <c r="AK232" i="15" s="1"/>
  <c r="AL231" i="15"/>
  <c r="AN231" i="15" s="1"/>
  <c r="AI231" i="15"/>
  <c r="AH231" i="15"/>
  <c r="AK231" i="15" s="1"/>
  <c r="AL230" i="15"/>
  <c r="AN230" i="15" s="1"/>
  <c r="AI230" i="15"/>
  <c r="AH230" i="15"/>
  <c r="AK230" i="15" s="1"/>
  <c r="AL229" i="15"/>
  <c r="AN229" i="15" s="1"/>
  <c r="AI229" i="15"/>
  <c r="AH229" i="15"/>
  <c r="AK229" i="15" s="1"/>
  <c r="AL228" i="15"/>
  <c r="AN228" i="15" s="1"/>
  <c r="AI228" i="15"/>
  <c r="AH228" i="15"/>
  <c r="AK228" i="15" s="1"/>
  <c r="AL227" i="15"/>
  <c r="AN227" i="15" s="1"/>
  <c r="AI227" i="15"/>
  <c r="AH227" i="15"/>
  <c r="AK227" i="15" s="1"/>
  <c r="AL226" i="15"/>
  <c r="AN226" i="15" s="1"/>
  <c r="AI226" i="15"/>
  <c r="AH226" i="15"/>
  <c r="AK226" i="15" s="1"/>
  <c r="AL225" i="15"/>
  <c r="AN225" i="15" s="1"/>
  <c r="AI225" i="15"/>
  <c r="AH225" i="15"/>
  <c r="AK225" i="15" s="1"/>
  <c r="AL224" i="15"/>
  <c r="AN224" i="15" s="1"/>
  <c r="AI224" i="15"/>
  <c r="AH224" i="15"/>
  <c r="AK224" i="15" s="1"/>
  <c r="AL223" i="15"/>
  <c r="AN223" i="15" s="1"/>
  <c r="AI223" i="15"/>
  <c r="AH223" i="15"/>
  <c r="AK223" i="15" s="1"/>
  <c r="AL222" i="15"/>
  <c r="AN222" i="15" s="1"/>
  <c r="AI222" i="15"/>
  <c r="AH222" i="15"/>
  <c r="AK222" i="15" s="1"/>
  <c r="AL221" i="15"/>
  <c r="AN221" i="15" s="1"/>
  <c r="AI221" i="15"/>
  <c r="AH221" i="15"/>
  <c r="AK221" i="15" s="1"/>
  <c r="AL220" i="15"/>
  <c r="AN220" i="15" s="1"/>
  <c r="AI220" i="15"/>
  <c r="AH220" i="15"/>
  <c r="AK220" i="15" s="1"/>
  <c r="AL219" i="15"/>
  <c r="AN219" i="15" s="1"/>
  <c r="AI219" i="15"/>
  <c r="AH219" i="15"/>
  <c r="AK219" i="15" s="1"/>
  <c r="AL218" i="15"/>
  <c r="AN218" i="15" s="1"/>
  <c r="AI218" i="15"/>
  <c r="AH218" i="15"/>
  <c r="AK218" i="15" s="1"/>
  <c r="AL217" i="15"/>
  <c r="AN217" i="15" s="1"/>
  <c r="AI217" i="15"/>
  <c r="AH217" i="15"/>
  <c r="AK217" i="15" s="1"/>
  <c r="AL216" i="15"/>
  <c r="AN216" i="15" s="1"/>
  <c r="AI216" i="15"/>
  <c r="AH216" i="15"/>
  <c r="AK216" i="15" s="1"/>
  <c r="AL215" i="15"/>
  <c r="AN215" i="15" s="1"/>
  <c r="AI215" i="15"/>
  <c r="AH215" i="15"/>
  <c r="AK215" i="15" s="1"/>
  <c r="AL214" i="15"/>
  <c r="AN214" i="15" s="1"/>
  <c r="AI214" i="15"/>
  <c r="AH214" i="15"/>
  <c r="AK214" i="15" s="1"/>
  <c r="AL213" i="15"/>
  <c r="AN213" i="15" s="1"/>
  <c r="AI213" i="15"/>
  <c r="AH213" i="15"/>
  <c r="AK213" i="15" s="1"/>
  <c r="AL212" i="15"/>
  <c r="AN212" i="15" s="1"/>
  <c r="AI212" i="15"/>
  <c r="AH212" i="15"/>
  <c r="AK212" i="15" s="1"/>
  <c r="AL211" i="15"/>
  <c r="AN211" i="15" s="1"/>
  <c r="AI211" i="15"/>
  <c r="AH211" i="15"/>
  <c r="AK211" i="15" s="1"/>
  <c r="AL210" i="15"/>
  <c r="AN210" i="15" s="1"/>
  <c r="AI210" i="15"/>
  <c r="AH210" i="15"/>
  <c r="AK210" i="15" s="1"/>
  <c r="AL209" i="15"/>
  <c r="AN209" i="15" s="1"/>
  <c r="AI209" i="15"/>
  <c r="AH209" i="15"/>
  <c r="AK209" i="15" s="1"/>
  <c r="AL208" i="15"/>
  <c r="AN208" i="15" s="1"/>
  <c r="AI208" i="15"/>
  <c r="AH208" i="15"/>
  <c r="AK208" i="15" s="1"/>
  <c r="AL207" i="15"/>
  <c r="AN207" i="15" s="1"/>
  <c r="AI207" i="15"/>
  <c r="AH207" i="15"/>
  <c r="AK207" i="15" s="1"/>
  <c r="AB207" i="15"/>
  <c r="AL206" i="15"/>
  <c r="AN206" i="15" s="1"/>
  <c r="AI206" i="15"/>
  <c r="AH206" i="15"/>
  <c r="AK206" i="15" s="1"/>
  <c r="AP205" i="15"/>
  <c r="AN205" i="15"/>
  <c r="AI205" i="15"/>
  <c r="AH205" i="15"/>
  <c r="AL204" i="15"/>
  <c r="AN204" i="15" s="1"/>
  <c r="AI204" i="15"/>
  <c r="AH204" i="15"/>
  <c r="AL203" i="15"/>
  <c r="AN203" i="15" s="1"/>
  <c r="AI203" i="15"/>
  <c r="AH203" i="15"/>
  <c r="W200" i="15"/>
  <c r="V200" i="15"/>
  <c r="AG200" i="15" s="1"/>
  <c r="K200" i="15"/>
  <c r="V199" i="15"/>
  <c r="W199" i="15" s="1"/>
  <c r="V198" i="15"/>
  <c r="W198" i="15" s="1"/>
  <c r="X197" i="15"/>
  <c r="Z197" i="15" s="1"/>
  <c r="W197" i="15"/>
  <c r="V197" i="15"/>
  <c r="W196" i="15"/>
  <c r="V196" i="15"/>
  <c r="W195" i="15"/>
  <c r="V195" i="15"/>
  <c r="W194" i="15"/>
  <c r="V194" i="15"/>
  <c r="W193" i="15"/>
  <c r="V193" i="15"/>
  <c r="W192" i="15"/>
  <c r="V192" i="15"/>
  <c r="W191" i="15"/>
  <c r="V191" i="15"/>
  <c r="W190" i="15"/>
  <c r="V190" i="15"/>
  <c r="W189" i="15"/>
  <c r="V189" i="15"/>
  <c r="W188" i="15"/>
  <c r="V188" i="15"/>
  <c r="W187" i="15"/>
  <c r="V187" i="15"/>
  <c r="W186" i="15"/>
  <c r="V186" i="15"/>
  <c r="W185" i="15"/>
  <c r="V185" i="15"/>
  <c r="W184" i="15"/>
  <c r="V184" i="15"/>
  <c r="W183" i="15"/>
  <c r="V183" i="15"/>
  <c r="W182" i="15"/>
  <c r="V182" i="15"/>
  <c r="W181" i="15"/>
  <c r="V181" i="15"/>
  <c r="W180" i="15"/>
  <c r="V180" i="15"/>
  <c r="W179" i="15"/>
  <c r="V179" i="15"/>
  <c r="W178" i="15"/>
  <c r="V178" i="15"/>
  <c r="W177" i="15"/>
  <c r="V177" i="15"/>
  <c r="W176" i="15"/>
  <c r="V176" i="15"/>
  <c r="W175" i="15"/>
  <c r="V175" i="15"/>
  <c r="W174" i="15"/>
  <c r="V174" i="15"/>
  <c r="W173" i="15"/>
  <c r="V173" i="15"/>
  <c r="W172" i="15"/>
  <c r="V172" i="15"/>
  <c r="W171" i="15"/>
  <c r="V171" i="15"/>
  <c r="W170" i="15"/>
  <c r="V170" i="15"/>
  <c r="W169" i="15"/>
  <c r="V169" i="15"/>
  <c r="W168" i="15"/>
  <c r="V168" i="15"/>
  <c r="W167" i="15"/>
  <c r="V167" i="15"/>
  <c r="W166" i="15"/>
  <c r="V166" i="15"/>
  <c r="W165" i="15"/>
  <c r="V165" i="15"/>
  <c r="W164" i="15"/>
  <c r="V164" i="15"/>
  <c r="W163" i="15"/>
  <c r="V163" i="15"/>
  <c r="W162" i="15"/>
  <c r="V162" i="15"/>
  <c r="W161" i="15"/>
  <c r="V161" i="15"/>
  <c r="W160" i="15"/>
  <c r="V160" i="15"/>
  <c r="W159" i="15"/>
  <c r="V159" i="15"/>
  <c r="W158" i="15"/>
  <c r="V158" i="15"/>
  <c r="W157" i="15"/>
  <c r="V157" i="15"/>
  <c r="W156" i="15"/>
  <c r="V156" i="15"/>
  <c r="W155" i="15"/>
  <c r="V155" i="15"/>
  <c r="W154" i="15"/>
  <c r="V154" i="15"/>
  <c r="W153" i="15"/>
  <c r="V153" i="15"/>
  <c r="W152" i="15"/>
  <c r="V152" i="15"/>
  <c r="W151" i="15"/>
  <c r="V151" i="15"/>
  <c r="W150" i="15"/>
  <c r="V150" i="15"/>
  <c r="W149" i="15"/>
  <c r="V149" i="15"/>
  <c r="W148" i="15"/>
  <c r="V148" i="15"/>
  <c r="W147" i="15"/>
  <c r="V147" i="15"/>
  <c r="W146" i="15"/>
  <c r="V146" i="15"/>
  <c r="W145" i="15"/>
  <c r="V145" i="15"/>
  <c r="W144" i="15"/>
  <c r="V144" i="15"/>
  <c r="W143" i="15"/>
  <c r="V143" i="15"/>
  <c r="W142" i="15"/>
  <c r="V142" i="15"/>
  <c r="W141" i="15"/>
  <c r="V141" i="15"/>
  <c r="W140" i="15"/>
  <c r="V140" i="15"/>
  <c r="W139" i="15"/>
  <c r="V139" i="15"/>
  <c r="W138" i="15"/>
  <c r="V138" i="15"/>
  <c r="W137" i="15"/>
  <c r="V137" i="15"/>
  <c r="W136" i="15"/>
  <c r="V136" i="15"/>
  <c r="W135" i="15"/>
  <c r="V135" i="15"/>
  <c r="W134" i="15"/>
  <c r="V134" i="15"/>
  <c r="W133" i="15"/>
  <c r="V133" i="15"/>
  <c r="W132" i="15"/>
  <c r="V132" i="15"/>
  <c r="W131" i="15"/>
  <c r="V131" i="15"/>
  <c r="W130" i="15"/>
  <c r="V130" i="15"/>
  <c r="W129" i="15"/>
  <c r="V129" i="15"/>
  <c r="W128" i="15"/>
  <c r="V128" i="15"/>
  <c r="W127" i="15"/>
  <c r="V127" i="15"/>
  <c r="W126" i="15"/>
  <c r="V126" i="15"/>
  <c r="W125" i="15"/>
  <c r="V125" i="15"/>
  <c r="W124" i="15"/>
  <c r="V124" i="15"/>
  <c r="W123" i="15"/>
  <c r="V123" i="15"/>
  <c r="W122" i="15"/>
  <c r="V122" i="15"/>
  <c r="W121" i="15"/>
  <c r="V121" i="15"/>
  <c r="W120" i="15"/>
  <c r="V120" i="15"/>
  <c r="W119" i="15"/>
  <c r="V119" i="15"/>
  <c r="W118" i="15"/>
  <c r="V118" i="15"/>
  <c r="W117" i="15"/>
  <c r="V117" i="15"/>
  <c r="W116" i="15"/>
  <c r="V116" i="15"/>
  <c r="W115" i="15"/>
  <c r="V115" i="15"/>
  <c r="W114" i="15"/>
  <c r="V114" i="15"/>
  <c r="W113" i="15"/>
  <c r="V113" i="15"/>
  <c r="W112" i="15"/>
  <c r="V112" i="15"/>
  <c r="W111" i="15"/>
  <c r="V111" i="15"/>
  <c r="W110" i="15"/>
  <c r="V110" i="15"/>
  <c r="W109" i="15"/>
  <c r="V109" i="15"/>
  <c r="W108" i="15"/>
  <c r="V108" i="15"/>
  <c r="W107" i="15"/>
  <c r="V107" i="15"/>
  <c r="W106" i="15"/>
  <c r="V106" i="15"/>
  <c r="W105" i="15"/>
  <c r="V105" i="15"/>
  <c r="W104" i="15"/>
  <c r="V104" i="15"/>
  <c r="W103" i="15"/>
  <c r="V103" i="15"/>
  <c r="W102" i="15"/>
  <c r="V102" i="15"/>
  <c r="W101" i="15"/>
  <c r="V101" i="15"/>
  <c r="X101" i="15"/>
  <c r="Z101" i="15" s="1"/>
  <c r="W100" i="15"/>
  <c r="V100" i="15"/>
  <c r="W99" i="15"/>
  <c r="V99" i="15"/>
  <c r="W98" i="15"/>
  <c r="V98" i="15"/>
  <c r="W97" i="15"/>
  <c r="V97" i="15"/>
  <c r="W96" i="15"/>
  <c r="V96" i="15"/>
  <c r="W95" i="15"/>
  <c r="V95" i="15"/>
  <c r="W94" i="15"/>
  <c r="V94" i="15"/>
  <c r="W93" i="15"/>
  <c r="V93" i="15"/>
  <c r="W92" i="15"/>
  <c r="V92" i="15"/>
  <c r="W91" i="15"/>
  <c r="V91" i="15"/>
  <c r="W90" i="15"/>
  <c r="V90" i="15"/>
  <c r="W89" i="15"/>
  <c r="V89" i="15"/>
  <c r="W88" i="15"/>
  <c r="V88" i="15"/>
  <c r="AG87" i="15"/>
  <c r="V87" i="15"/>
  <c r="W87" i="15" s="1"/>
  <c r="K87" i="15"/>
  <c r="V86" i="15"/>
  <c r="W86" i="15" s="1"/>
  <c r="K86" i="15"/>
  <c r="V85" i="15"/>
  <c r="W85" i="15" s="1"/>
  <c r="K85" i="15"/>
  <c r="AG84" i="15"/>
  <c r="V84" i="15"/>
  <c r="W84" i="15" s="1"/>
  <c r="K84" i="15"/>
  <c r="AG83" i="15"/>
  <c r="V83" i="15"/>
  <c r="W83" i="15" s="1"/>
  <c r="K83" i="15"/>
  <c r="V82" i="15"/>
  <c r="W82" i="15" s="1"/>
  <c r="K82" i="15"/>
  <c r="AG81" i="15"/>
  <c r="V81" i="15"/>
  <c r="W81" i="15" s="1"/>
  <c r="K81" i="15"/>
  <c r="AG80" i="15"/>
  <c r="V80" i="15"/>
  <c r="W80" i="15" s="1"/>
  <c r="K80" i="15"/>
  <c r="AG79" i="15"/>
  <c r="V79" i="15"/>
  <c r="W79" i="15" s="1"/>
  <c r="K79" i="15"/>
  <c r="V78" i="15"/>
  <c r="W78" i="15" s="1"/>
  <c r="K78" i="15"/>
  <c r="AG77" i="15"/>
  <c r="V77" i="15"/>
  <c r="W77" i="15" s="1"/>
  <c r="K77" i="15"/>
  <c r="AG76" i="15"/>
  <c r="V76" i="15"/>
  <c r="W76" i="15" s="1"/>
  <c r="K76" i="15"/>
  <c r="AG75" i="15"/>
  <c r="V75" i="15"/>
  <c r="W75" i="15" s="1"/>
  <c r="K75" i="15"/>
  <c r="V74" i="15"/>
  <c r="W74" i="15" s="1"/>
  <c r="K74" i="15"/>
  <c r="V73" i="15"/>
  <c r="AG73" i="15" s="1"/>
  <c r="K73" i="15"/>
  <c r="V72" i="15"/>
  <c r="W72" i="15" s="1"/>
  <c r="K72" i="15"/>
  <c r="V71" i="15"/>
  <c r="AG71" i="15" s="1"/>
  <c r="K71" i="15"/>
  <c r="V70" i="15"/>
  <c r="W70" i="15" s="1"/>
  <c r="K70" i="15"/>
  <c r="W69" i="15"/>
  <c r="V69" i="15"/>
  <c r="AG69" i="15" s="1"/>
  <c r="K69" i="15"/>
  <c r="V68" i="15"/>
  <c r="W68" i="15" s="1"/>
  <c r="K68" i="15"/>
  <c r="W67" i="15"/>
  <c r="V67" i="15"/>
  <c r="AG67" i="15" s="1"/>
  <c r="K67" i="15"/>
  <c r="V66" i="15"/>
  <c r="W66" i="15" s="1"/>
  <c r="K66" i="15"/>
  <c r="W65" i="15"/>
  <c r="V65" i="15"/>
  <c r="AG65" i="15" s="1"/>
  <c r="K65" i="15"/>
  <c r="V64" i="15"/>
  <c r="W64" i="15" s="1"/>
  <c r="K64" i="15"/>
  <c r="W63" i="15"/>
  <c r="V63" i="15"/>
  <c r="AG63" i="15" s="1"/>
  <c r="K63" i="15"/>
  <c r="V62" i="15"/>
  <c r="W62" i="15" s="1"/>
  <c r="K62" i="15"/>
  <c r="W61" i="15"/>
  <c r="V61" i="15"/>
  <c r="AG61" i="15" s="1"/>
  <c r="K61" i="15"/>
  <c r="V60" i="15"/>
  <c r="W60" i="15" s="1"/>
  <c r="K60" i="15"/>
  <c r="W59" i="15"/>
  <c r="V59" i="15"/>
  <c r="AG59" i="15" s="1"/>
  <c r="K59" i="15"/>
  <c r="V58" i="15"/>
  <c r="W58" i="15" s="1"/>
  <c r="K58" i="15"/>
  <c r="W57" i="15"/>
  <c r="V57" i="15"/>
  <c r="AG57" i="15" s="1"/>
  <c r="K57" i="15"/>
  <c r="V56" i="15"/>
  <c r="W56" i="15" s="1"/>
  <c r="K56" i="15"/>
  <c r="W55" i="15"/>
  <c r="V55" i="15"/>
  <c r="AG55" i="15" s="1"/>
  <c r="K55" i="15"/>
  <c r="V54" i="15"/>
  <c r="W54" i="15" s="1"/>
  <c r="K54" i="15"/>
  <c r="W53" i="15"/>
  <c r="V53" i="15"/>
  <c r="AG53" i="15" s="1"/>
  <c r="K53" i="15"/>
  <c r="V52" i="15"/>
  <c r="W52" i="15" s="1"/>
  <c r="K52" i="15"/>
  <c r="W51" i="15"/>
  <c r="V51" i="15"/>
  <c r="AG51" i="15" s="1"/>
  <c r="K51" i="15"/>
  <c r="AG50" i="15"/>
  <c r="V50" i="15"/>
  <c r="W50" i="15" s="1"/>
  <c r="K50" i="15"/>
  <c r="W49" i="15"/>
  <c r="V49" i="15"/>
  <c r="AG49" i="15" s="1"/>
  <c r="K49" i="15"/>
  <c r="V48" i="15"/>
  <c r="W48" i="15" s="1"/>
  <c r="K48" i="15"/>
  <c r="W47" i="15"/>
  <c r="V47" i="15"/>
  <c r="AG47" i="15" s="1"/>
  <c r="K47" i="15"/>
  <c r="AG46" i="15"/>
  <c r="W46" i="15"/>
  <c r="V46" i="15"/>
  <c r="K46" i="15"/>
  <c r="W45" i="15"/>
  <c r="V45" i="15"/>
  <c r="AG45" i="15" s="1"/>
  <c r="K45" i="15"/>
  <c r="V44" i="15"/>
  <c r="AG44" i="15" s="1"/>
  <c r="K44" i="15"/>
  <c r="W43" i="15"/>
  <c r="V43" i="15"/>
  <c r="AG43" i="15" s="1"/>
  <c r="K43" i="15"/>
  <c r="W42" i="15"/>
  <c r="V42" i="15"/>
  <c r="AG42" i="15" s="1"/>
  <c r="K42" i="15"/>
  <c r="V41" i="15"/>
  <c r="AG41" i="15" s="1"/>
  <c r="K41" i="15"/>
  <c r="AG40" i="15"/>
  <c r="V40" i="15"/>
  <c r="W40" i="15" s="1"/>
  <c r="V39" i="15"/>
  <c r="AG39" i="15" s="1"/>
  <c r="K39" i="15"/>
  <c r="V38" i="15"/>
  <c r="AG38" i="15" s="1"/>
  <c r="K38" i="15"/>
  <c r="V37" i="15"/>
  <c r="AG37" i="15" s="1"/>
  <c r="K37" i="15"/>
  <c r="V36" i="15"/>
  <c r="AG36" i="15" s="1"/>
  <c r="K36" i="15"/>
  <c r="V35" i="15"/>
  <c r="AG35" i="15" s="1"/>
  <c r="K35" i="15"/>
  <c r="AG34" i="15"/>
  <c r="W34" i="15"/>
  <c r="V34" i="15"/>
  <c r="K34" i="15"/>
  <c r="W33" i="15"/>
  <c r="V33" i="15"/>
  <c r="AG33" i="15" s="1"/>
  <c r="K33" i="15"/>
  <c r="AG32" i="15"/>
  <c r="V32" i="15"/>
  <c r="W32" i="15" s="1"/>
  <c r="K32" i="15"/>
  <c r="V31" i="15"/>
  <c r="AG31" i="15" s="1"/>
  <c r="K31" i="15"/>
  <c r="V30" i="15"/>
  <c r="AG30" i="15" s="1"/>
  <c r="K30" i="15"/>
  <c r="V29" i="15"/>
  <c r="AG29" i="15" s="1"/>
  <c r="K29" i="15"/>
  <c r="AG28" i="15"/>
  <c r="W28" i="15"/>
  <c r="V28" i="15"/>
  <c r="K28" i="15"/>
  <c r="W27" i="15"/>
  <c r="V27" i="15"/>
  <c r="AG27" i="15" s="1"/>
  <c r="K27" i="15"/>
  <c r="AG26" i="15"/>
  <c r="V26" i="15"/>
  <c r="W26" i="15" s="1"/>
  <c r="K26" i="15"/>
  <c r="W25" i="15"/>
  <c r="V25" i="15"/>
  <c r="AG25" i="15" s="1"/>
  <c r="K25" i="15"/>
  <c r="V24" i="15"/>
  <c r="AG24" i="15" s="1"/>
  <c r="K24" i="15"/>
  <c r="V23" i="15"/>
  <c r="AG23" i="15" s="1"/>
  <c r="K23" i="15"/>
  <c r="V22" i="15"/>
  <c r="AG22" i="15" s="1"/>
  <c r="K22" i="15"/>
  <c r="W21" i="15"/>
  <c r="V21" i="15"/>
  <c r="AG21" i="15" s="1"/>
  <c r="K21" i="15"/>
  <c r="AG20" i="15"/>
  <c r="W20" i="15"/>
  <c r="V20" i="15"/>
  <c r="K20" i="15"/>
  <c r="AG19" i="15"/>
  <c r="V18" i="15"/>
  <c r="AG18" i="15" s="1"/>
  <c r="K18" i="15"/>
  <c r="V17" i="15"/>
  <c r="AG17" i="15" s="1"/>
  <c r="K17" i="15"/>
  <c r="W16" i="15"/>
  <c r="V16" i="15"/>
  <c r="AG16" i="15" s="1"/>
  <c r="K16" i="15"/>
  <c r="W15" i="15"/>
  <c r="V15" i="15"/>
  <c r="AG15" i="15" s="1"/>
  <c r="K15" i="15"/>
  <c r="AG14" i="15"/>
  <c r="W14" i="15"/>
  <c r="V14" i="15"/>
  <c r="K14" i="15"/>
  <c r="V13" i="15"/>
  <c r="AG13" i="15" s="1"/>
  <c r="K13" i="15"/>
  <c r="V12" i="15"/>
  <c r="W12" i="15" s="1"/>
  <c r="K12" i="15"/>
  <c r="V11" i="15"/>
  <c r="AG11" i="15" s="1"/>
  <c r="K11" i="15"/>
  <c r="V10" i="15"/>
  <c r="W10" i="15" s="1"/>
  <c r="K10" i="15"/>
  <c r="V9" i="15"/>
  <c r="AG9" i="15" s="1"/>
  <c r="K9" i="15"/>
  <c r="V8" i="15"/>
  <c r="W8" i="15" s="1"/>
  <c r="K8" i="15"/>
  <c r="V7" i="15"/>
  <c r="AG7" i="15" s="1"/>
  <c r="K7" i="15"/>
  <c r="V6" i="15"/>
  <c r="W6" i="15" s="1"/>
  <c r="K6" i="15"/>
  <c r="V5" i="15"/>
  <c r="AG5" i="15" s="1"/>
  <c r="K5" i="15"/>
  <c r="V4" i="15"/>
  <c r="W4" i="15" s="1"/>
  <c r="K4" i="15"/>
  <c r="V3" i="15"/>
  <c r="AG3" i="15" s="1"/>
  <c r="K3" i="15"/>
  <c r="AH2" i="15"/>
  <c r="V2" i="15"/>
  <c r="W2" i="15" s="1"/>
  <c r="K2" i="15"/>
  <c r="AL267" i="14"/>
  <c r="AI267" i="14"/>
  <c r="AH267" i="14"/>
  <c r="AK267" i="14" s="1"/>
  <c r="AL266" i="14"/>
  <c r="AN266" i="14" s="1"/>
  <c r="AI266" i="14"/>
  <c r="AH266" i="14"/>
  <c r="AK266" i="14" s="1"/>
  <c r="AL265" i="14"/>
  <c r="AI265" i="14"/>
  <c r="AH265" i="14"/>
  <c r="AK265" i="14" s="1"/>
  <c r="AL264" i="14"/>
  <c r="AI264" i="14"/>
  <c r="AH264" i="14"/>
  <c r="AK264" i="14" s="1"/>
  <c r="AL263" i="14"/>
  <c r="AN263" i="14" s="1"/>
  <c r="AI263" i="14"/>
  <c r="AH263" i="14"/>
  <c r="AK263" i="14" s="1"/>
  <c r="AL262" i="14"/>
  <c r="AN262" i="14" s="1"/>
  <c r="AI262" i="14"/>
  <c r="AH262" i="14"/>
  <c r="AK262" i="14" s="1"/>
  <c r="AL261" i="14"/>
  <c r="AN261" i="14" s="1"/>
  <c r="AI261" i="14"/>
  <c r="AH261" i="14"/>
  <c r="AK261" i="14" s="1"/>
  <c r="AL260" i="14"/>
  <c r="AN260" i="14" s="1"/>
  <c r="AI260" i="14"/>
  <c r="AH260" i="14"/>
  <c r="AL259" i="14"/>
  <c r="AN259" i="14" s="1"/>
  <c r="AI259" i="14"/>
  <c r="AH259" i="14"/>
  <c r="AL258" i="14"/>
  <c r="AN258" i="14" s="1"/>
  <c r="AI258" i="14"/>
  <c r="AH258" i="14"/>
  <c r="AL257" i="14"/>
  <c r="AN257" i="14" s="1"/>
  <c r="AI257" i="14"/>
  <c r="AH257" i="14"/>
  <c r="AL256" i="14"/>
  <c r="AN256" i="14" s="1"/>
  <c r="AI256" i="14"/>
  <c r="AH256" i="14"/>
  <c r="AL255" i="14"/>
  <c r="AN255" i="14" s="1"/>
  <c r="AI255" i="14"/>
  <c r="AH255" i="14"/>
  <c r="AL254" i="14"/>
  <c r="AN254" i="14" s="1"/>
  <c r="AI254" i="14"/>
  <c r="AH254" i="14"/>
  <c r="AL253" i="14"/>
  <c r="AN253" i="14" s="1"/>
  <c r="AI253" i="14"/>
  <c r="AH253" i="14"/>
  <c r="AL252" i="14"/>
  <c r="AN252" i="14" s="1"/>
  <c r="AH252" i="14"/>
  <c r="AL251" i="14"/>
  <c r="AN251" i="14" s="1"/>
  <c r="AH251" i="14"/>
  <c r="AL250" i="14"/>
  <c r="AN250" i="14" s="1"/>
  <c r="AI250" i="14"/>
  <c r="AH250" i="14"/>
  <c r="AL249" i="14"/>
  <c r="AN249" i="14" s="1"/>
  <c r="AI249" i="14"/>
  <c r="AH249" i="14"/>
  <c r="AL248" i="14"/>
  <c r="AN248" i="14" s="1"/>
  <c r="AI248" i="14"/>
  <c r="AH248" i="14"/>
  <c r="AL247" i="14"/>
  <c r="AN247" i="14" s="1"/>
  <c r="AI247" i="14"/>
  <c r="AH247" i="14"/>
  <c r="AL246" i="14"/>
  <c r="AN246" i="14" s="1"/>
  <c r="AI246" i="14"/>
  <c r="AH246" i="14"/>
  <c r="AL245" i="14"/>
  <c r="AN245" i="14" s="1"/>
  <c r="AI245" i="14"/>
  <c r="AH245" i="14"/>
  <c r="AL244" i="14"/>
  <c r="AN244" i="14" s="1"/>
  <c r="AI244" i="14"/>
  <c r="AH244" i="14"/>
  <c r="AL243" i="14"/>
  <c r="AN243" i="14" s="1"/>
  <c r="AI243" i="14"/>
  <c r="AH243" i="14"/>
  <c r="AL242" i="14"/>
  <c r="AI242" i="14"/>
  <c r="AH242" i="14"/>
  <c r="AK242" i="14" s="1"/>
  <c r="AL241" i="14"/>
  <c r="AN241" i="14" s="1"/>
  <c r="AH241" i="14"/>
  <c r="AK241" i="14" s="1"/>
  <c r="AL240" i="14"/>
  <c r="AN240" i="14" s="1"/>
  <c r="AH240" i="14"/>
  <c r="AK240" i="14" s="1"/>
  <c r="AL239" i="14"/>
  <c r="AN239" i="14" s="1"/>
  <c r="AI239" i="14"/>
  <c r="AH239" i="14"/>
  <c r="AK239" i="14" s="1"/>
  <c r="AL238" i="14"/>
  <c r="AN238" i="14" s="1"/>
  <c r="AI238" i="14"/>
  <c r="AH238" i="14"/>
  <c r="AK238" i="14" s="1"/>
  <c r="AL237" i="14"/>
  <c r="AN237" i="14" s="1"/>
  <c r="AI237" i="14"/>
  <c r="AH237" i="14"/>
  <c r="AK237" i="14" s="1"/>
  <c r="AL236" i="14"/>
  <c r="AN236" i="14" s="1"/>
  <c r="AI236" i="14"/>
  <c r="AH236" i="14"/>
  <c r="AK236" i="14" s="1"/>
  <c r="AL235" i="14"/>
  <c r="AN235" i="14" s="1"/>
  <c r="AI235" i="14"/>
  <c r="AH235" i="14"/>
  <c r="AK235" i="14" s="1"/>
  <c r="AL234" i="14"/>
  <c r="AI234" i="14"/>
  <c r="AH234" i="14"/>
  <c r="AK234" i="14" s="1"/>
  <c r="AL233" i="14"/>
  <c r="AN233" i="14" s="1"/>
  <c r="AI233" i="14"/>
  <c r="AH233" i="14"/>
  <c r="AK233" i="14" s="1"/>
  <c r="AL232" i="14"/>
  <c r="AN232" i="14" s="1"/>
  <c r="AI232" i="14"/>
  <c r="AH232" i="14"/>
  <c r="AK232" i="14" s="1"/>
  <c r="AL231" i="14"/>
  <c r="AN231" i="14" s="1"/>
  <c r="AI231" i="14"/>
  <c r="AH231" i="14"/>
  <c r="AK231" i="14" s="1"/>
  <c r="AL230" i="14"/>
  <c r="AN230" i="14" s="1"/>
  <c r="AI230" i="14"/>
  <c r="AH230" i="14"/>
  <c r="AK230" i="14" s="1"/>
  <c r="AL229" i="14"/>
  <c r="AN229" i="14" s="1"/>
  <c r="AI229" i="14"/>
  <c r="AH229" i="14"/>
  <c r="AK229" i="14" s="1"/>
  <c r="AL228" i="14"/>
  <c r="AN228" i="14" s="1"/>
  <c r="AI228" i="14"/>
  <c r="AH228" i="14"/>
  <c r="AK228" i="14" s="1"/>
  <c r="AL227" i="14"/>
  <c r="AN227" i="14" s="1"/>
  <c r="AI227" i="14"/>
  <c r="AH227" i="14"/>
  <c r="AK227" i="14" s="1"/>
  <c r="AL226" i="14"/>
  <c r="AI226" i="14"/>
  <c r="AH226" i="14"/>
  <c r="AK226" i="14" s="1"/>
  <c r="AL225" i="14"/>
  <c r="AN225" i="14" s="1"/>
  <c r="AI225" i="14"/>
  <c r="AH225" i="14"/>
  <c r="AK225" i="14" s="1"/>
  <c r="AL224" i="14"/>
  <c r="AN224" i="14" s="1"/>
  <c r="AI224" i="14"/>
  <c r="AH224" i="14"/>
  <c r="AK224" i="14" s="1"/>
  <c r="AL223" i="14"/>
  <c r="AN223" i="14" s="1"/>
  <c r="AI223" i="14"/>
  <c r="AH223" i="14"/>
  <c r="AK223" i="14" s="1"/>
  <c r="AL222" i="14"/>
  <c r="AN222" i="14" s="1"/>
  <c r="AI222" i="14"/>
  <c r="AH222" i="14"/>
  <c r="AK222" i="14" s="1"/>
  <c r="AL221" i="14"/>
  <c r="AN221" i="14" s="1"/>
  <c r="AI221" i="14"/>
  <c r="AH221" i="14"/>
  <c r="AK221" i="14" s="1"/>
  <c r="AL220" i="14"/>
  <c r="AN220" i="14" s="1"/>
  <c r="AI220" i="14"/>
  <c r="AH220" i="14"/>
  <c r="AK220" i="14" s="1"/>
  <c r="AL219" i="14"/>
  <c r="AN219" i="14" s="1"/>
  <c r="AI219" i="14"/>
  <c r="AH219" i="14"/>
  <c r="AK219" i="14" s="1"/>
  <c r="AL218" i="14"/>
  <c r="AN218" i="14" s="1"/>
  <c r="AI218" i="14"/>
  <c r="AH218" i="14"/>
  <c r="AK218" i="14" s="1"/>
  <c r="AL217" i="14"/>
  <c r="AN217" i="14" s="1"/>
  <c r="AI217" i="14"/>
  <c r="AH217" i="14"/>
  <c r="AK217" i="14" s="1"/>
  <c r="AL216" i="14"/>
  <c r="AN216" i="14" s="1"/>
  <c r="AI216" i="14"/>
  <c r="AH216" i="14"/>
  <c r="AK216" i="14" s="1"/>
  <c r="AL215" i="14"/>
  <c r="AN215" i="14" s="1"/>
  <c r="AI215" i="14"/>
  <c r="AH215" i="14"/>
  <c r="AK215" i="14" s="1"/>
  <c r="AL214" i="14"/>
  <c r="AN214" i="14" s="1"/>
  <c r="AI214" i="14"/>
  <c r="AH214" i="14"/>
  <c r="AK214" i="14" s="1"/>
  <c r="AL213" i="14"/>
  <c r="AN213" i="14" s="1"/>
  <c r="AI213" i="14"/>
  <c r="AH213" i="14"/>
  <c r="AK213" i="14" s="1"/>
  <c r="AL212" i="14"/>
  <c r="AN212" i="14" s="1"/>
  <c r="AI212" i="14"/>
  <c r="AH212" i="14"/>
  <c r="AK212" i="14" s="1"/>
  <c r="AL211" i="14"/>
  <c r="AN211" i="14" s="1"/>
  <c r="AI211" i="14"/>
  <c r="AH211" i="14"/>
  <c r="AK211" i="14" s="1"/>
  <c r="AL210" i="14"/>
  <c r="AN210" i="14" s="1"/>
  <c r="AI210" i="14"/>
  <c r="AH210" i="14"/>
  <c r="AK210" i="14" s="1"/>
  <c r="AL209" i="14"/>
  <c r="AN209" i="14" s="1"/>
  <c r="AI209" i="14"/>
  <c r="AH209" i="14"/>
  <c r="AK209" i="14" s="1"/>
  <c r="AL208" i="14"/>
  <c r="AN208" i="14" s="1"/>
  <c r="AI208" i="14"/>
  <c r="AH208" i="14"/>
  <c r="AK208" i="14" s="1"/>
  <c r="AL207" i="14"/>
  <c r="AN207" i="14" s="1"/>
  <c r="AI207" i="14"/>
  <c r="AH207" i="14"/>
  <c r="AK207" i="14" s="1"/>
  <c r="AB207" i="14"/>
  <c r="AL206" i="14"/>
  <c r="AN206" i="14" s="1"/>
  <c r="AI206" i="14"/>
  <c r="AH206" i="14"/>
  <c r="AK206" i="14" s="1"/>
  <c r="AP205" i="14"/>
  <c r="AN205" i="14"/>
  <c r="AI205" i="14"/>
  <c r="AH205" i="14"/>
  <c r="AK205" i="14" s="1"/>
  <c r="AL204" i="14"/>
  <c r="AN204" i="14" s="1"/>
  <c r="AI204" i="14"/>
  <c r="AH204" i="14"/>
  <c r="AK204" i="14" s="1"/>
  <c r="AL203" i="14"/>
  <c r="AN203" i="14" s="1"/>
  <c r="AI203" i="14"/>
  <c r="AH203" i="14"/>
  <c r="AK203" i="14" s="1"/>
  <c r="W200" i="14"/>
  <c r="V200" i="14"/>
  <c r="AG200" i="14" s="1"/>
  <c r="K200" i="14"/>
  <c r="V199" i="14"/>
  <c r="W199" i="14" s="1"/>
  <c r="V198" i="14"/>
  <c r="W198" i="14" s="1"/>
  <c r="W197" i="14"/>
  <c r="V197" i="14"/>
  <c r="W196" i="14"/>
  <c r="V196" i="14"/>
  <c r="W195" i="14"/>
  <c r="V195" i="14"/>
  <c r="W194" i="14"/>
  <c r="V194" i="14"/>
  <c r="W193" i="14"/>
  <c r="V193" i="14"/>
  <c r="W192" i="14"/>
  <c r="V192" i="14"/>
  <c r="W191" i="14"/>
  <c r="V191" i="14"/>
  <c r="W190" i="14"/>
  <c r="V190" i="14"/>
  <c r="W189" i="14"/>
  <c r="V189" i="14"/>
  <c r="W188" i="14"/>
  <c r="V188" i="14"/>
  <c r="W187" i="14"/>
  <c r="V187" i="14"/>
  <c r="W186" i="14"/>
  <c r="V186" i="14"/>
  <c r="W185" i="14"/>
  <c r="V185" i="14"/>
  <c r="W184" i="14"/>
  <c r="V184" i="14"/>
  <c r="W183" i="14"/>
  <c r="V183" i="14"/>
  <c r="W182" i="14"/>
  <c r="V182" i="14"/>
  <c r="W181" i="14"/>
  <c r="V181" i="14"/>
  <c r="W180" i="14"/>
  <c r="V180" i="14"/>
  <c r="W179" i="14"/>
  <c r="V179" i="14"/>
  <c r="W178" i="14"/>
  <c r="V178" i="14"/>
  <c r="W177" i="14"/>
  <c r="V177" i="14"/>
  <c r="W176" i="14"/>
  <c r="V176" i="14"/>
  <c r="W175" i="14"/>
  <c r="V175" i="14"/>
  <c r="W174" i="14"/>
  <c r="V174" i="14"/>
  <c r="W173" i="14"/>
  <c r="V173" i="14"/>
  <c r="W172" i="14"/>
  <c r="V172" i="14"/>
  <c r="W171" i="14"/>
  <c r="V171" i="14"/>
  <c r="W170" i="14"/>
  <c r="V170" i="14"/>
  <c r="W169" i="14"/>
  <c r="V169" i="14"/>
  <c r="W168" i="14"/>
  <c r="V168" i="14"/>
  <c r="W167" i="14"/>
  <c r="V167" i="14"/>
  <c r="W166" i="14"/>
  <c r="V166" i="14"/>
  <c r="W165" i="14"/>
  <c r="V165" i="14"/>
  <c r="W164" i="14"/>
  <c r="V164" i="14"/>
  <c r="W163" i="14"/>
  <c r="V163" i="14"/>
  <c r="W162" i="14"/>
  <c r="V162" i="14"/>
  <c r="W161" i="14"/>
  <c r="V161" i="14"/>
  <c r="W160" i="14"/>
  <c r="V160" i="14"/>
  <c r="W159" i="14"/>
  <c r="V159" i="14"/>
  <c r="W158" i="14"/>
  <c r="V158" i="14"/>
  <c r="W157" i="14"/>
  <c r="V157" i="14"/>
  <c r="W156" i="14"/>
  <c r="V156" i="14"/>
  <c r="W155" i="14"/>
  <c r="V155" i="14"/>
  <c r="W154" i="14"/>
  <c r="V154" i="14"/>
  <c r="W153" i="14"/>
  <c r="V153" i="14"/>
  <c r="W152" i="14"/>
  <c r="V152" i="14"/>
  <c r="W151" i="14"/>
  <c r="V151" i="14"/>
  <c r="W150" i="14"/>
  <c r="V150" i="14"/>
  <c r="W149" i="14"/>
  <c r="V149" i="14"/>
  <c r="W148" i="14"/>
  <c r="V148" i="14"/>
  <c r="W147" i="14"/>
  <c r="V147" i="14"/>
  <c r="W146" i="14"/>
  <c r="V146" i="14"/>
  <c r="W145" i="14"/>
  <c r="V145" i="14"/>
  <c r="W144" i="14"/>
  <c r="V144" i="14"/>
  <c r="W143" i="14"/>
  <c r="V143" i="14"/>
  <c r="W142" i="14"/>
  <c r="V142" i="14"/>
  <c r="W141" i="14"/>
  <c r="V141" i="14"/>
  <c r="W140" i="14"/>
  <c r="V140" i="14"/>
  <c r="W139" i="14"/>
  <c r="V139" i="14"/>
  <c r="W138" i="14"/>
  <c r="V138" i="14"/>
  <c r="W137" i="14"/>
  <c r="V137" i="14"/>
  <c r="W136" i="14"/>
  <c r="V136" i="14"/>
  <c r="W135" i="14"/>
  <c r="V135" i="14"/>
  <c r="W134" i="14"/>
  <c r="V134" i="14"/>
  <c r="W133" i="14"/>
  <c r="V133" i="14"/>
  <c r="W132" i="14"/>
  <c r="V132" i="14"/>
  <c r="W131" i="14"/>
  <c r="V131" i="14"/>
  <c r="W130" i="14"/>
  <c r="V130" i="14"/>
  <c r="W129" i="14"/>
  <c r="V129" i="14"/>
  <c r="W128" i="14"/>
  <c r="V128" i="14"/>
  <c r="W127" i="14"/>
  <c r="V127" i="14"/>
  <c r="W126" i="14"/>
  <c r="V126" i="14"/>
  <c r="W125" i="14"/>
  <c r="V125" i="14"/>
  <c r="W124" i="14"/>
  <c r="V124" i="14"/>
  <c r="W123" i="14"/>
  <c r="V123" i="14"/>
  <c r="W122" i="14"/>
  <c r="V122" i="14"/>
  <c r="W121" i="14"/>
  <c r="V121" i="14"/>
  <c r="W120" i="14"/>
  <c r="V120" i="14"/>
  <c r="W119" i="14"/>
  <c r="V119" i="14"/>
  <c r="W118" i="14"/>
  <c r="V118" i="14"/>
  <c r="W117" i="14"/>
  <c r="V117" i="14"/>
  <c r="W116" i="14"/>
  <c r="V116" i="14"/>
  <c r="W115" i="14"/>
  <c r="V115" i="14"/>
  <c r="W114" i="14"/>
  <c r="V114" i="14"/>
  <c r="W113" i="14"/>
  <c r="V113" i="14"/>
  <c r="W112" i="14"/>
  <c r="V112" i="14"/>
  <c r="W111" i="14"/>
  <c r="V111" i="14"/>
  <c r="W110" i="14"/>
  <c r="V110" i="14"/>
  <c r="W109" i="14"/>
  <c r="V109" i="14"/>
  <c r="W108" i="14"/>
  <c r="V108" i="14"/>
  <c r="W107" i="14"/>
  <c r="V107" i="14"/>
  <c r="W106" i="14"/>
  <c r="V106" i="14"/>
  <c r="W105" i="14"/>
  <c r="V105" i="14"/>
  <c r="W104" i="14"/>
  <c r="V104" i="14"/>
  <c r="W103" i="14"/>
  <c r="V103" i="14"/>
  <c r="W102" i="14"/>
  <c r="V102" i="14"/>
  <c r="W101" i="14"/>
  <c r="V101" i="14"/>
  <c r="W100" i="14"/>
  <c r="V100" i="14"/>
  <c r="W99" i="14"/>
  <c r="V99" i="14"/>
  <c r="W98" i="14"/>
  <c r="V98" i="14"/>
  <c r="W97" i="14"/>
  <c r="V97" i="14"/>
  <c r="W96" i="14"/>
  <c r="V96" i="14"/>
  <c r="W95" i="14"/>
  <c r="V95" i="14"/>
  <c r="W94" i="14"/>
  <c r="V94" i="14"/>
  <c r="W93" i="14"/>
  <c r="V93" i="14"/>
  <c r="W92" i="14"/>
  <c r="V92" i="14"/>
  <c r="W91" i="14"/>
  <c r="V91" i="14"/>
  <c r="W90" i="14"/>
  <c r="V90" i="14"/>
  <c r="W89" i="14"/>
  <c r="V89" i="14"/>
  <c r="W88" i="14"/>
  <c r="V88" i="14"/>
  <c r="V87" i="14"/>
  <c r="K87" i="14"/>
  <c r="W86" i="14"/>
  <c r="V86" i="14"/>
  <c r="AG86" i="14" s="1"/>
  <c r="K86" i="14"/>
  <c r="AG85" i="14"/>
  <c r="V85" i="14"/>
  <c r="W85" i="14" s="1"/>
  <c r="K85" i="14"/>
  <c r="AG84" i="14"/>
  <c r="V84" i="14"/>
  <c r="W84" i="14" s="1"/>
  <c r="K84" i="14"/>
  <c r="V83" i="14"/>
  <c r="K83" i="14"/>
  <c r="W82" i="14"/>
  <c r="V82" i="14"/>
  <c r="AG82" i="14" s="1"/>
  <c r="K82" i="14"/>
  <c r="AG81" i="14"/>
  <c r="V81" i="14"/>
  <c r="W81" i="14" s="1"/>
  <c r="K81" i="14"/>
  <c r="AG80" i="14"/>
  <c r="V80" i="14"/>
  <c r="W80" i="14" s="1"/>
  <c r="K80" i="14"/>
  <c r="V79" i="14"/>
  <c r="K79" i="14"/>
  <c r="W78" i="14"/>
  <c r="V78" i="14"/>
  <c r="AG78" i="14" s="1"/>
  <c r="K78" i="14"/>
  <c r="AG77" i="14"/>
  <c r="V77" i="14"/>
  <c r="W77" i="14" s="1"/>
  <c r="K77" i="14"/>
  <c r="V76" i="14"/>
  <c r="W76" i="14" s="1"/>
  <c r="K76" i="14"/>
  <c r="V75" i="14"/>
  <c r="K75" i="14"/>
  <c r="W74" i="14"/>
  <c r="V74" i="14"/>
  <c r="AG74" i="14" s="1"/>
  <c r="K74" i="14"/>
  <c r="AG73" i="14"/>
  <c r="V73" i="14"/>
  <c r="W73" i="14" s="1"/>
  <c r="K73" i="14"/>
  <c r="V72" i="14"/>
  <c r="AG72" i="14" s="1"/>
  <c r="K72" i="14"/>
  <c r="W71" i="14"/>
  <c r="V71" i="14"/>
  <c r="AG71" i="14" s="1"/>
  <c r="K71" i="14"/>
  <c r="W70" i="14"/>
  <c r="V70" i="14"/>
  <c r="AG70" i="14" s="1"/>
  <c r="K70" i="14"/>
  <c r="W69" i="14"/>
  <c r="V69" i="14"/>
  <c r="AG69" i="14" s="1"/>
  <c r="K69" i="14"/>
  <c r="AG68" i="14"/>
  <c r="W68" i="14"/>
  <c r="V68" i="14"/>
  <c r="K68" i="14"/>
  <c r="W67" i="14"/>
  <c r="V67" i="14"/>
  <c r="AG67" i="14" s="1"/>
  <c r="K67" i="14"/>
  <c r="AG66" i="14"/>
  <c r="V66" i="14"/>
  <c r="W66" i="14" s="1"/>
  <c r="K66" i="14"/>
  <c r="W65" i="14"/>
  <c r="V65" i="14"/>
  <c r="AG65" i="14" s="1"/>
  <c r="K65" i="14"/>
  <c r="W64" i="14"/>
  <c r="V64" i="14"/>
  <c r="AG64" i="14" s="1"/>
  <c r="K64" i="14"/>
  <c r="W63" i="14"/>
  <c r="V63" i="14"/>
  <c r="AG63" i="14" s="1"/>
  <c r="K63" i="14"/>
  <c r="AG62" i="14"/>
  <c r="V62" i="14"/>
  <c r="W62" i="14" s="1"/>
  <c r="K62" i="14"/>
  <c r="W61" i="14"/>
  <c r="V61" i="14"/>
  <c r="AG61" i="14" s="1"/>
  <c r="K61" i="14"/>
  <c r="W60" i="14"/>
  <c r="V60" i="14"/>
  <c r="AG60" i="14" s="1"/>
  <c r="K60" i="14"/>
  <c r="W59" i="14"/>
  <c r="V59" i="14"/>
  <c r="AG59" i="14" s="1"/>
  <c r="K59" i="14"/>
  <c r="V58" i="14"/>
  <c r="W58" i="14" s="1"/>
  <c r="K58" i="14"/>
  <c r="W57" i="14"/>
  <c r="V57" i="14"/>
  <c r="AG57" i="14" s="1"/>
  <c r="K57" i="14"/>
  <c r="V56" i="14"/>
  <c r="W56" i="14" s="1"/>
  <c r="K56" i="14"/>
  <c r="W55" i="14"/>
  <c r="V55" i="14"/>
  <c r="AG55" i="14" s="1"/>
  <c r="K55" i="14"/>
  <c r="V54" i="14"/>
  <c r="AG54" i="14" s="1"/>
  <c r="K54" i="14"/>
  <c r="W53" i="14"/>
  <c r="V53" i="14"/>
  <c r="AG53" i="14" s="1"/>
  <c r="K53" i="14"/>
  <c r="V52" i="14"/>
  <c r="AG52" i="14" s="1"/>
  <c r="K52" i="14"/>
  <c r="W51" i="14"/>
  <c r="V51" i="14"/>
  <c r="AG51" i="14" s="1"/>
  <c r="K51" i="14"/>
  <c r="V50" i="14"/>
  <c r="W50" i="14" s="1"/>
  <c r="K50" i="14"/>
  <c r="W49" i="14"/>
  <c r="V49" i="14"/>
  <c r="AG49" i="14" s="1"/>
  <c r="K49" i="14"/>
  <c r="V48" i="14"/>
  <c r="AG48" i="14" s="1"/>
  <c r="K48" i="14"/>
  <c r="W47" i="14"/>
  <c r="V47" i="14"/>
  <c r="AG47" i="14" s="1"/>
  <c r="K47" i="14"/>
  <c r="V46" i="14"/>
  <c r="AG46" i="14" s="1"/>
  <c r="K46" i="14"/>
  <c r="W45" i="14"/>
  <c r="V45" i="14"/>
  <c r="AG45" i="14" s="1"/>
  <c r="K45" i="14"/>
  <c r="V44" i="14"/>
  <c r="W44" i="14" s="1"/>
  <c r="K44" i="14"/>
  <c r="W43" i="14"/>
  <c r="V43" i="14"/>
  <c r="AG43" i="14" s="1"/>
  <c r="K43" i="14"/>
  <c r="V42" i="14"/>
  <c r="W42" i="14" s="1"/>
  <c r="K42" i="14"/>
  <c r="W41" i="14"/>
  <c r="V41" i="14"/>
  <c r="AG41" i="14" s="1"/>
  <c r="K41" i="14"/>
  <c r="V40" i="14"/>
  <c r="W40" i="14" s="1"/>
  <c r="K40" i="14"/>
  <c r="W39" i="14"/>
  <c r="V39" i="14"/>
  <c r="AG39" i="14" s="1"/>
  <c r="K39" i="14"/>
  <c r="V38" i="14"/>
  <c r="K38" i="14"/>
  <c r="V37" i="14"/>
  <c r="K37" i="14"/>
  <c r="W35" i="14"/>
  <c r="V35" i="14"/>
  <c r="AG35" i="14" s="1"/>
  <c r="K35" i="14"/>
  <c r="V34" i="14"/>
  <c r="AG34" i="14" s="1"/>
  <c r="K34" i="14"/>
  <c r="V33" i="14"/>
  <c r="AG33" i="14" s="1"/>
  <c r="K33" i="14"/>
  <c r="V32" i="14"/>
  <c r="W32" i="14" s="1"/>
  <c r="K32" i="14"/>
  <c r="W31" i="14"/>
  <c r="V31" i="14"/>
  <c r="AG31" i="14" s="1"/>
  <c r="K31" i="14"/>
  <c r="V30" i="14"/>
  <c r="W30" i="14" s="1"/>
  <c r="K30" i="14"/>
  <c r="W29" i="14"/>
  <c r="V29" i="14"/>
  <c r="AG29" i="14" s="1"/>
  <c r="K29" i="14"/>
  <c r="V28" i="14"/>
  <c r="W28" i="14" s="1"/>
  <c r="K28" i="14"/>
  <c r="W27" i="14"/>
  <c r="V27" i="14"/>
  <c r="AG27" i="14" s="1"/>
  <c r="K27" i="14"/>
  <c r="V26" i="14"/>
  <c r="AG26" i="14" s="1"/>
  <c r="K26" i="14"/>
  <c r="V25" i="14"/>
  <c r="AG25" i="14" s="1"/>
  <c r="K25" i="14"/>
  <c r="V24" i="14"/>
  <c r="AG24" i="14" s="1"/>
  <c r="K24" i="14"/>
  <c r="V23" i="14"/>
  <c r="AG23" i="14" s="1"/>
  <c r="K23" i="14"/>
  <c r="V22" i="14"/>
  <c r="W22" i="14" s="1"/>
  <c r="K22" i="14"/>
  <c r="V21" i="14"/>
  <c r="AG21" i="14" s="1"/>
  <c r="K21" i="14"/>
  <c r="V20" i="14"/>
  <c r="AG20" i="14" s="1"/>
  <c r="K20" i="14"/>
  <c r="V19" i="14"/>
  <c r="AG19" i="14" s="1"/>
  <c r="K19" i="14"/>
  <c r="V18" i="14"/>
  <c r="AG18" i="14" s="1"/>
  <c r="K18" i="14"/>
  <c r="W17" i="14"/>
  <c r="V17" i="14"/>
  <c r="AG17" i="14" s="1"/>
  <c r="K17" i="14"/>
  <c r="V16" i="14"/>
  <c r="W16" i="14" s="1"/>
  <c r="K16" i="14"/>
  <c r="V15" i="14"/>
  <c r="AG15" i="14" s="1"/>
  <c r="K15" i="14"/>
  <c r="V14" i="14"/>
  <c r="AG14" i="14" s="1"/>
  <c r="K14" i="14"/>
  <c r="V13" i="14"/>
  <c r="AG13" i="14" s="1"/>
  <c r="K13" i="14"/>
  <c r="V12" i="14"/>
  <c r="K12" i="14"/>
  <c r="V11" i="14"/>
  <c r="AG11" i="14" s="1"/>
  <c r="K11" i="14"/>
  <c r="V10" i="14"/>
  <c r="W10" i="14" s="1"/>
  <c r="K10" i="14"/>
  <c r="V9" i="14"/>
  <c r="AG9" i="14" s="1"/>
  <c r="K9" i="14"/>
  <c r="V8" i="14"/>
  <c r="W8" i="14" s="1"/>
  <c r="K8" i="14"/>
  <c r="V7" i="14"/>
  <c r="AG7" i="14" s="1"/>
  <c r="K7" i="14"/>
  <c r="V6" i="14"/>
  <c r="W6" i="14" s="1"/>
  <c r="K6" i="14"/>
  <c r="W5" i="14"/>
  <c r="V5" i="14"/>
  <c r="AG5" i="14" s="1"/>
  <c r="K5" i="14"/>
  <c r="V4" i="14"/>
  <c r="W4" i="14" s="1"/>
  <c r="K4" i="14"/>
  <c r="V3" i="14"/>
  <c r="AG3" i="14" s="1"/>
  <c r="K3" i="14"/>
  <c r="AH2" i="14"/>
  <c r="V2" i="14"/>
  <c r="W2" i="14" s="1"/>
  <c r="K2" i="14"/>
  <c r="AL267" i="13"/>
  <c r="AI267" i="13"/>
  <c r="AH267" i="13"/>
  <c r="AK267" i="13" s="1"/>
  <c r="AL266" i="13"/>
  <c r="AI266" i="13"/>
  <c r="AH266" i="13"/>
  <c r="AK266" i="13" s="1"/>
  <c r="AL265" i="13"/>
  <c r="AM265" i="13" s="1"/>
  <c r="AP265" i="13" s="1"/>
  <c r="AI265" i="13"/>
  <c r="AH265" i="13"/>
  <c r="AK265" i="13" s="1"/>
  <c r="AL264" i="13"/>
  <c r="AN264" i="13" s="1"/>
  <c r="AH264" i="13"/>
  <c r="AK264" i="13" s="1"/>
  <c r="AL263" i="13"/>
  <c r="AN263" i="13" s="1"/>
  <c r="AI263" i="13"/>
  <c r="AH263" i="13"/>
  <c r="AK263" i="13" s="1"/>
  <c r="AL262" i="13"/>
  <c r="AN262" i="13" s="1"/>
  <c r="AI262" i="13"/>
  <c r="AH262" i="13"/>
  <c r="AK262" i="13" s="1"/>
  <c r="AL261" i="13"/>
  <c r="AN261" i="13" s="1"/>
  <c r="AI261" i="13"/>
  <c r="AH261" i="13"/>
  <c r="AK261" i="13" s="1"/>
  <c r="AL260" i="13"/>
  <c r="AN260" i="13" s="1"/>
  <c r="AI260" i="13"/>
  <c r="AH260" i="13"/>
  <c r="AK260" i="13" s="1"/>
  <c r="AL259" i="13"/>
  <c r="AN259" i="13" s="1"/>
  <c r="AI259" i="13"/>
  <c r="AH259" i="13"/>
  <c r="AK259" i="13" s="1"/>
  <c r="AL258" i="13"/>
  <c r="AN258" i="13" s="1"/>
  <c r="AI258" i="13"/>
  <c r="AH258" i="13"/>
  <c r="AK258" i="13" s="1"/>
  <c r="AL257" i="13"/>
  <c r="AN257" i="13" s="1"/>
  <c r="AI257" i="13"/>
  <c r="AH257" i="13"/>
  <c r="AK257" i="13" s="1"/>
  <c r="AL256" i="13"/>
  <c r="AN256" i="13" s="1"/>
  <c r="AI256" i="13"/>
  <c r="AH256" i="13"/>
  <c r="AK256" i="13" s="1"/>
  <c r="AL255" i="13"/>
  <c r="AN255" i="13" s="1"/>
  <c r="AI255" i="13"/>
  <c r="AH255" i="13"/>
  <c r="AK255" i="13" s="1"/>
  <c r="AL254" i="13"/>
  <c r="AN254" i="13" s="1"/>
  <c r="AI254" i="13"/>
  <c r="AH254" i="13"/>
  <c r="AK254" i="13" s="1"/>
  <c r="AL253" i="13"/>
  <c r="AN253" i="13" s="1"/>
  <c r="AI253" i="13"/>
  <c r="AH253" i="13"/>
  <c r="AK253" i="13" s="1"/>
  <c r="AL252" i="13"/>
  <c r="AN252" i="13" s="1"/>
  <c r="AH252" i="13"/>
  <c r="AK252" i="13" s="1"/>
  <c r="AL251" i="13"/>
  <c r="AN251" i="13" s="1"/>
  <c r="AH251" i="13"/>
  <c r="AK251" i="13" s="1"/>
  <c r="AL250" i="13"/>
  <c r="AN250" i="13" s="1"/>
  <c r="AI250" i="13"/>
  <c r="AH250" i="13"/>
  <c r="AK250" i="13" s="1"/>
  <c r="AL249" i="13"/>
  <c r="AN249" i="13" s="1"/>
  <c r="AI249" i="13"/>
  <c r="AH249" i="13"/>
  <c r="AK249" i="13" s="1"/>
  <c r="AL248" i="13"/>
  <c r="AN248" i="13" s="1"/>
  <c r="AI248" i="13"/>
  <c r="AH248" i="13"/>
  <c r="AK248" i="13" s="1"/>
  <c r="AL247" i="13"/>
  <c r="AN247" i="13" s="1"/>
  <c r="AI247" i="13"/>
  <c r="AH247" i="13"/>
  <c r="AK247" i="13" s="1"/>
  <c r="AL246" i="13"/>
  <c r="AN246" i="13" s="1"/>
  <c r="AI246" i="13"/>
  <c r="AH246" i="13"/>
  <c r="AK246" i="13" s="1"/>
  <c r="AL245" i="13"/>
  <c r="AN245" i="13" s="1"/>
  <c r="AI245" i="13"/>
  <c r="AH245" i="13"/>
  <c r="AK245" i="13" s="1"/>
  <c r="AL244" i="13"/>
  <c r="AN244" i="13" s="1"/>
  <c r="AI244" i="13"/>
  <c r="AH244" i="13"/>
  <c r="AK244" i="13" s="1"/>
  <c r="AL243" i="13"/>
  <c r="AN243" i="13" s="1"/>
  <c r="AI243" i="13"/>
  <c r="AH243" i="13"/>
  <c r="AK243" i="13" s="1"/>
  <c r="AL242" i="13"/>
  <c r="AN242" i="13" s="1"/>
  <c r="AH242" i="13"/>
  <c r="AK242" i="13" s="1"/>
  <c r="AL241" i="13"/>
  <c r="AN241" i="13" s="1"/>
  <c r="AH241" i="13"/>
  <c r="AK241" i="13" s="1"/>
  <c r="AL240" i="13"/>
  <c r="AN240" i="13" s="1"/>
  <c r="AI240" i="13"/>
  <c r="AH240" i="13"/>
  <c r="AK240" i="13" s="1"/>
  <c r="AL239" i="13"/>
  <c r="AN239" i="13" s="1"/>
  <c r="AI239" i="13"/>
  <c r="AH239" i="13"/>
  <c r="AK239" i="13" s="1"/>
  <c r="AL238" i="13"/>
  <c r="AN238" i="13" s="1"/>
  <c r="AI238" i="13"/>
  <c r="AH238" i="13"/>
  <c r="AK238" i="13" s="1"/>
  <c r="AL237" i="13"/>
  <c r="AN237" i="13" s="1"/>
  <c r="AI237" i="13"/>
  <c r="AH237" i="13"/>
  <c r="AK237" i="13" s="1"/>
  <c r="AL236" i="13"/>
  <c r="AN236" i="13" s="1"/>
  <c r="AI236" i="13"/>
  <c r="AH236" i="13"/>
  <c r="AK236" i="13" s="1"/>
  <c r="AL235" i="13"/>
  <c r="AN235" i="13" s="1"/>
  <c r="AI235" i="13"/>
  <c r="AH235" i="13"/>
  <c r="AK235" i="13" s="1"/>
  <c r="AL234" i="13"/>
  <c r="AN234" i="13" s="1"/>
  <c r="AI234" i="13"/>
  <c r="AH234" i="13"/>
  <c r="AK234" i="13" s="1"/>
  <c r="AL233" i="13"/>
  <c r="AN233" i="13" s="1"/>
  <c r="AI233" i="13"/>
  <c r="AH233" i="13"/>
  <c r="AK233" i="13" s="1"/>
  <c r="AL232" i="13"/>
  <c r="AN232" i="13" s="1"/>
  <c r="AI232" i="13"/>
  <c r="AH232" i="13"/>
  <c r="AK232" i="13" s="1"/>
  <c r="AL231" i="13"/>
  <c r="AN231" i="13" s="1"/>
  <c r="AI231" i="13"/>
  <c r="AH231" i="13"/>
  <c r="AK231" i="13" s="1"/>
  <c r="AL230" i="13"/>
  <c r="AN230" i="13" s="1"/>
  <c r="AI230" i="13"/>
  <c r="AH230" i="13"/>
  <c r="AK230" i="13" s="1"/>
  <c r="AL229" i="13"/>
  <c r="AN229" i="13" s="1"/>
  <c r="AI229" i="13"/>
  <c r="AH229" i="13"/>
  <c r="AK229" i="13" s="1"/>
  <c r="AL228" i="13"/>
  <c r="AN228" i="13" s="1"/>
  <c r="AI228" i="13"/>
  <c r="AH228" i="13"/>
  <c r="AK228" i="13" s="1"/>
  <c r="AL227" i="13"/>
  <c r="AN227" i="13" s="1"/>
  <c r="AI227" i="13"/>
  <c r="AH227" i="13"/>
  <c r="AK227" i="13" s="1"/>
  <c r="AL226" i="13"/>
  <c r="AN226" i="13" s="1"/>
  <c r="AI226" i="13"/>
  <c r="AH226" i="13"/>
  <c r="AK226" i="13" s="1"/>
  <c r="AL225" i="13"/>
  <c r="AN225" i="13" s="1"/>
  <c r="AI225" i="13"/>
  <c r="AH225" i="13"/>
  <c r="AK225" i="13" s="1"/>
  <c r="AL224" i="13"/>
  <c r="AN224" i="13" s="1"/>
  <c r="AI224" i="13"/>
  <c r="AH224" i="13"/>
  <c r="AK224" i="13" s="1"/>
  <c r="AL223" i="13"/>
  <c r="AN223" i="13" s="1"/>
  <c r="AI223" i="13"/>
  <c r="AH223" i="13"/>
  <c r="AL222" i="13"/>
  <c r="AN222" i="13" s="1"/>
  <c r="AI222" i="13"/>
  <c r="AH222" i="13"/>
  <c r="AL221" i="13"/>
  <c r="AN221" i="13" s="1"/>
  <c r="AI221" i="13"/>
  <c r="AH221" i="13"/>
  <c r="AL220" i="13"/>
  <c r="AN220" i="13" s="1"/>
  <c r="AI220" i="13"/>
  <c r="AH220" i="13"/>
  <c r="AL219" i="13"/>
  <c r="AN219" i="13" s="1"/>
  <c r="AI219" i="13"/>
  <c r="AH219" i="13"/>
  <c r="AL218" i="13"/>
  <c r="AN218" i="13" s="1"/>
  <c r="AI218" i="13"/>
  <c r="AH218" i="13"/>
  <c r="AL217" i="13"/>
  <c r="AN217" i="13" s="1"/>
  <c r="AI217" i="13"/>
  <c r="AH217" i="13"/>
  <c r="AL216" i="13"/>
  <c r="AN216" i="13" s="1"/>
  <c r="AI216" i="13"/>
  <c r="AH216" i="13"/>
  <c r="AL215" i="13"/>
  <c r="AN215" i="13" s="1"/>
  <c r="AI215" i="13"/>
  <c r="AH215" i="13"/>
  <c r="AL214" i="13"/>
  <c r="AN214" i="13" s="1"/>
  <c r="AI214" i="13"/>
  <c r="AH214" i="13"/>
  <c r="AL213" i="13"/>
  <c r="AN213" i="13" s="1"/>
  <c r="AI213" i="13"/>
  <c r="AH213" i="13"/>
  <c r="AL212" i="13"/>
  <c r="AN212" i="13" s="1"/>
  <c r="AI212" i="13"/>
  <c r="AH212" i="13"/>
  <c r="AL211" i="13"/>
  <c r="AN211" i="13" s="1"/>
  <c r="AI211" i="13"/>
  <c r="AH211" i="13"/>
  <c r="AL210" i="13"/>
  <c r="AN210" i="13" s="1"/>
  <c r="AI210" i="13"/>
  <c r="AH210" i="13"/>
  <c r="AL209" i="13"/>
  <c r="AN209" i="13" s="1"/>
  <c r="AI209" i="13"/>
  <c r="AH209" i="13"/>
  <c r="AL208" i="13"/>
  <c r="AN208" i="13" s="1"/>
  <c r="AI208" i="13"/>
  <c r="AH208" i="13"/>
  <c r="AL207" i="13"/>
  <c r="AN207" i="13" s="1"/>
  <c r="AI207" i="13"/>
  <c r="AH207" i="13"/>
  <c r="AB207" i="13"/>
  <c r="AL206" i="13"/>
  <c r="AN206" i="13" s="1"/>
  <c r="AI206" i="13"/>
  <c r="AH206" i="13"/>
  <c r="AK206" i="13" s="1"/>
  <c r="AP205" i="13"/>
  <c r="AN205" i="13"/>
  <c r="AI205" i="13"/>
  <c r="AH205" i="13"/>
  <c r="AK205" i="13" s="1"/>
  <c r="AL204" i="13"/>
  <c r="AN204" i="13" s="1"/>
  <c r="AI204" i="13"/>
  <c r="AH204" i="13"/>
  <c r="AK204" i="13" s="1"/>
  <c r="AL203" i="13"/>
  <c r="AN203" i="13" s="1"/>
  <c r="AI203" i="13"/>
  <c r="AH203" i="13"/>
  <c r="AK203" i="13" s="1"/>
  <c r="AH200" i="13"/>
  <c r="W200" i="13"/>
  <c r="V200" i="13"/>
  <c r="AG200" i="13" s="1"/>
  <c r="K200" i="13"/>
  <c r="AH199" i="13"/>
  <c r="V199" i="13"/>
  <c r="W199" i="13" s="1"/>
  <c r="AH198" i="13"/>
  <c r="V198" i="13"/>
  <c r="W198" i="13" s="1"/>
  <c r="AH197" i="13"/>
  <c r="W197" i="13"/>
  <c r="V197" i="13"/>
  <c r="AH196" i="13"/>
  <c r="W196" i="13"/>
  <c r="V196" i="13"/>
  <c r="AH195" i="13"/>
  <c r="W195" i="13"/>
  <c r="V195" i="13"/>
  <c r="AH194" i="13"/>
  <c r="W194" i="13"/>
  <c r="V194" i="13"/>
  <c r="AH193" i="13"/>
  <c r="W193" i="13"/>
  <c r="V193" i="13"/>
  <c r="AH192" i="13"/>
  <c r="W192" i="13"/>
  <c r="V192" i="13"/>
  <c r="AH191" i="13"/>
  <c r="W191" i="13"/>
  <c r="V191" i="13"/>
  <c r="AH190" i="13"/>
  <c r="W190" i="13"/>
  <c r="V190" i="13"/>
  <c r="AH189" i="13"/>
  <c r="W189" i="13"/>
  <c r="V189" i="13"/>
  <c r="AH188" i="13"/>
  <c r="W188" i="13"/>
  <c r="V188" i="13"/>
  <c r="AH187" i="13"/>
  <c r="W187" i="13"/>
  <c r="V187" i="13"/>
  <c r="AH186" i="13"/>
  <c r="W186" i="13"/>
  <c r="V186" i="13"/>
  <c r="AH185" i="13"/>
  <c r="W185" i="13"/>
  <c r="V185" i="13"/>
  <c r="AH184" i="13"/>
  <c r="W184" i="13"/>
  <c r="V184" i="13"/>
  <c r="AH183" i="13"/>
  <c r="W183" i="13"/>
  <c r="V183" i="13"/>
  <c r="AH182" i="13"/>
  <c r="W182" i="13"/>
  <c r="V182" i="13"/>
  <c r="AH181" i="13"/>
  <c r="W181" i="13"/>
  <c r="V181" i="13"/>
  <c r="AH180" i="13"/>
  <c r="W180" i="13"/>
  <c r="V180" i="13"/>
  <c r="AH179" i="13"/>
  <c r="W179" i="13"/>
  <c r="V179" i="13"/>
  <c r="AH178" i="13"/>
  <c r="W178" i="13"/>
  <c r="V178" i="13"/>
  <c r="AH177" i="13"/>
  <c r="W177" i="13"/>
  <c r="V177" i="13"/>
  <c r="AH176" i="13"/>
  <c r="W176" i="13"/>
  <c r="V176" i="13"/>
  <c r="AH175" i="13"/>
  <c r="W175" i="13"/>
  <c r="V175" i="13"/>
  <c r="AH174" i="13"/>
  <c r="W174" i="13"/>
  <c r="V174" i="13"/>
  <c r="AH173" i="13"/>
  <c r="W173" i="13"/>
  <c r="V173" i="13"/>
  <c r="AH172" i="13"/>
  <c r="W172" i="13"/>
  <c r="V172" i="13"/>
  <c r="AH171" i="13"/>
  <c r="W171" i="13"/>
  <c r="V171" i="13"/>
  <c r="AH170" i="13"/>
  <c r="W170" i="13"/>
  <c r="V170" i="13"/>
  <c r="AH169" i="13"/>
  <c r="W169" i="13"/>
  <c r="V169" i="13"/>
  <c r="AH168" i="13"/>
  <c r="W168" i="13"/>
  <c r="V168" i="13"/>
  <c r="AH167" i="13"/>
  <c r="W167" i="13"/>
  <c r="V167" i="13"/>
  <c r="AH166" i="13"/>
  <c r="W166" i="13"/>
  <c r="V166" i="13"/>
  <c r="AH165" i="13"/>
  <c r="W165" i="13"/>
  <c r="V165" i="13"/>
  <c r="AH164" i="13"/>
  <c r="W164" i="13"/>
  <c r="V164" i="13"/>
  <c r="AH163" i="13"/>
  <c r="W163" i="13"/>
  <c r="V163" i="13"/>
  <c r="AH162" i="13"/>
  <c r="W162" i="13"/>
  <c r="V162" i="13"/>
  <c r="AH161" i="13"/>
  <c r="W161" i="13"/>
  <c r="V161" i="13"/>
  <c r="AH160" i="13"/>
  <c r="W160" i="13"/>
  <c r="V160" i="13"/>
  <c r="AH159" i="13"/>
  <c r="W159" i="13"/>
  <c r="V159" i="13"/>
  <c r="AH158" i="13"/>
  <c r="W158" i="13"/>
  <c r="V158" i="13"/>
  <c r="AH157" i="13"/>
  <c r="W157" i="13"/>
  <c r="V157" i="13"/>
  <c r="AH156" i="13"/>
  <c r="W156" i="13"/>
  <c r="V156" i="13"/>
  <c r="AH155" i="13"/>
  <c r="W155" i="13"/>
  <c r="V155" i="13"/>
  <c r="AH154" i="13"/>
  <c r="W154" i="13"/>
  <c r="V154" i="13"/>
  <c r="AH153" i="13"/>
  <c r="W153" i="13"/>
  <c r="V153" i="13"/>
  <c r="AH152" i="13"/>
  <c r="W152" i="13"/>
  <c r="V152" i="13"/>
  <c r="AH151" i="13"/>
  <c r="W151" i="13"/>
  <c r="V151" i="13"/>
  <c r="AH150" i="13"/>
  <c r="W150" i="13"/>
  <c r="V150" i="13"/>
  <c r="AH149" i="13"/>
  <c r="W149" i="13"/>
  <c r="V149" i="13"/>
  <c r="AH148" i="13"/>
  <c r="W148" i="13"/>
  <c r="V148" i="13"/>
  <c r="AH147" i="13"/>
  <c r="W147" i="13"/>
  <c r="V147" i="13"/>
  <c r="AH146" i="13"/>
  <c r="W146" i="13"/>
  <c r="V146" i="13"/>
  <c r="AH145" i="13"/>
  <c r="W145" i="13"/>
  <c r="V145" i="13"/>
  <c r="AH144" i="13"/>
  <c r="W144" i="13"/>
  <c r="V144" i="13"/>
  <c r="AH143" i="13"/>
  <c r="W143" i="13"/>
  <c r="V143" i="13"/>
  <c r="AH142" i="13"/>
  <c r="W142" i="13"/>
  <c r="V142" i="13"/>
  <c r="AH141" i="13"/>
  <c r="W141" i="13"/>
  <c r="V141" i="13"/>
  <c r="AH140" i="13"/>
  <c r="W140" i="13"/>
  <c r="V140" i="13"/>
  <c r="AH139" i="13"/>
  <c r="W139" i="13"/>
  <c r="V139" i="13"/>
  <c r="AH138" i="13"/>
  <c r="W138" i="13"/>
  <c r="V138" i="13"/>
  <c r="AH137" i="13"/>
  <c r="W137" i="13"/>
  <c r="V137" i="13"/>
  <c r="AH136" i="13"/>
  <c r="W136" i="13"/>
  <c r="V136" i="13"/>
  <c r="AH135" i="13"/>
  <c r="W135" i="13"/>
  <c r="V135" i="13"/>
  <c r="AH134" i="13"/>
  <c r="W134" i="13"/>
  <c r="V134" i="13"/>
  <c r="AH133" i="13"/>
  <c r="W133" i="13"/>
  <c r="V133" i="13"/>
  <c r="AH132" i="13"/>
  <c r="W132" i="13"/>
  <c r="V132" i="13"/>
  <c r="AH131" i="13"/>
  <c r="W131" i="13"/>
  <c r="V131" i="13"/>
  <c r="AH130" i="13"/>
  <c r="W130" i="13"/>
  <c r="V130" i="13"/>
  <c r="AH129" i="13"/>
  <c r="W129" i="13"/>
  <c r="V129" i="13"/>
  <c r="AH128" i="13"/>
  <c r="W128" i="13"/>
  <c r="V128" i="13"/>
  <c r="AH127" i="13"/>
  <c r="W127" i="13"/>
  <c r="V127" i="13"/>
  <c r="AH126" i="13"/>
  <c r="W126" i="13"/>
  <c r="V126" i="13"/>
  <c r="AH125" i="13"/>
  <c r="W125" i="13"/>
  <c r="V125" i="13"/>
  <c r="AH124" i="13"/>
  <c r="W124" i="13"/>
  <c r="V124" i="13"/>
  <c r="AH123" i="13"/>
  <c r="W123" i="13"/>
  <c r="V123" i="13"/>
  <c r="AH122" i="13"/>
  <c r="W122" i="13"/>
  <c r="V122" i="13"/>
  <c r="AH121" i="13"/>
  <c r="W121" i="13"/>
  <c r="V121" i="13"/>
  <c r="AH120" i="13"/>
  <c r="W120" i="13"/>
  <c r="V120" i="13"/>
  <c r="AH119" i="13"/>
  <c r="W119" i="13"/>
  <c r="V119" i="13"/>
  <c r="AH118" i="13"/>
  <c r="W118" i="13"/>
  <c r="V118" i="13"/>
  <c r="AH117" i="13"/>
  <c r="W117" i="13"/>
  <c r="V117" i="13"/>
  <c r="AH116" i="13"/>
  <c r="W116" i="13"/>
  <c r="V116" i="13"/>
  <c r="AH115" i="13"/>
  <c r="W115" i="13"/>
  <c r="V115" i="13"/>
  <c r="AH114" i="13"/>
  <c r="W114" i="13"/>
  <c r="V114" i="13"/>
  <c r="AH113" i="13"/>
  <c r="W113" i="13"/>
  <c r="V113" i="13"/>
  <c r="AH112" i="13"/>
  <c r="W112" i="13"/>
  <c r="V112" i="13"/>
  <c r="AH111" i="13"/>
  <c r="W111" i="13"/>
  <c r="V111" i="13"/>
  <c r="AH110" i="13"/>
  <c r="W110" i="13"/>
  <c r="V110" i="13"/>
  <c r="AH109" i="13"/>
  <c r="W109" i="13"/>
  <c r="V109" i="13"/>
  <c r="AH108" i="13"/>
  <c r="W108" i="13"/>
  <c r="V108" i="13"/>
  <c r="AH107" i="13"/>
  <c r="W107" i="13"/>
  <c r="V107" i="13"/>
  <c r="AH106" i="13"/>
  <c r="W106" i="13"/>
  <c r="V106" i="13"/>
  <c r="AH105" i="13"/>
  <c r="W105" i="13"/>
  <c r="V105" i="13"/>
  <c r="AH104" i="13"/>
  <c r="W104" i="13"/>
  <c r="V104" i="13"/>
  <c r="AH103" i="13"/>
  <c r="W103" i="13"/>
  <c r="V103" i="13"/>
  <c r="AH102" i="13"/>
  <c r="W102" i="13"/>
  <c r="V102" i="13"/>
  <c r="AH101" i="13"/>
  <c r="W101" i="13"/>
  <c r="V101" i="13"/>
  <c r="AH100" i="13"/>
  <c r="W100" i="13"/>
  <c r="V100" i="13"/>
  <c r="AH99" i="13"/>
  <c r="W99" i="13"/>
  <c r="V99" i="13"/>
  <c r="AH98" i="13"/>
  <c r="W98" i="13"/>
  <c r="V98" i="13"/>
  <c r="AH97" i="13"/>
  <c r="W97" i="13"/>
  <c r="V97" i="13"/>
  <c r="AH96" i="13"/>
  <c r="W96" i="13"/>
  <c r="V96" i="13"/>
  <c r="AH95" i="13"/>
  <c r="W95" i="13"/>
  <c r="V95" i="13"/>
  <c r="AH94" i="13"/>
  <c r="W94" i="13"/>
  <c r="V94" i="13"/>
  <c r="AH93" i="13"/>
  <c r="W93" i="13"/>
  <c r="V93" i="13"/>
  <c r="AH92" i="13"/>
  <c r="W92" i="13"/>
  <c r="V92" i="13"/>
  <c r="AH91" i="13"/>
  <c r="W91" i="13"/>
  <c r="V91" i="13"/>
  <c r="AH90" i="13"/>
  <c r="W90" i="13"/>
  <c r="V90" i="13"/>
  <c r="AH89" i="13"/>
  <c r="W89" i="13"/>
  <c r="V89" i="13"/>
  <c r="AH88" i="13"/>
  <c r="W88" i="13"/>
  <c r="V88" i="13"/>
  <c r="AH87" i="13"/>
  <c r="AG87" i="13"/>
  <c r="V87" i="13"/>
  <c r="W87" i="13" s="1"/>
  <c r="K87" i="13"/>
  <c r="AH86" i="13"/>
  <c r="V86" i="13"/>
  <c r="AG86" i="13" s="1"/>
  <c r="K86" i="13"/>
  <c r="AH85" i="13"/>
  <c r="AG85" i="13"/>
  <c r="V85" i="13"/>
  <c r="W85" i="13" s="1"/>
  <c r="K85" i="13"/>
  <c r="AH84" i="13"/>
  <c r="V84" i="13"/>
  <c r="W84" i="13" s="1"/>
  <c r="K84" i="13"/>
  <c r="AH83" i="13"/>
  <c r="AG83" i="13"/>
  <c r="V83" i="13"/>
  <c r="W83" i="13" s="1"/>
  <c r="K83" i="13"/>
  <c r="AH82" i="13"/>
  <c r="V82" i="13"/>
  <c r="AG82" i="13" s="1"/>
  <c r="K82" i="13"/>
  <c r="AH81" i="13"/>
  <c r="AG81" i="13"/>
  <c r="V81" i="13"/>
  <c r="W81" i="13" s="1"/>
  <c r="K81" i="13"/>
  <c r="AH80" i="13"/>
  <c r="V80" i="13"/>
  <c r="W80" i="13" s="1"/>
  <c r="K80" i="13"/>
  <c r="AH79" i="13"/>
  <c r="AG79" i="13"/>
  <c r="V79" i="13"/>
  <c r="W79" i="13" s="1"/>
  <c r="K79" i="13"/>
  <c r="AH78" i="13"/>
  <c r="V78" i="13"/>
  <c r="AG78" i="13" s="1"/>
  <c r="K78" i="13"/>
  <c r="AH77" i="13"/>
  <c r="AG77" i="13"/>
  <c r="V77" i="13"/>
  <c r="W77" i="13" s="1"/>
  <c r="K77" i="13"/>
  <c r="AH76" i="13"/>
  <c r="V76" i="13"/>
  <c r="W76" i="13" s="1"/>
  <c r="K76" i="13"/>
  <c r="AH75" i="13"/>
  <c r="AG75" i="13"/>
  <c r="V75" i="13"/>
  <c r="W75" i="13" s="1"/>
  <c r="K75" i="13"/>
  <c r="AH74" i="13"/>
  <c r="V74" i="13"/>
  <c r="AG74" i="13" s="1"/>
  <c r="K74" i="13"/>
  <c r="AH73" i="13"/>
  <c r="AG73" i="13"/>
  <c r="V73" i="13"/>
  <c r="W73" i="13" s="1"/>
  <c r="K73" i="13"/>
  <c r="AH72" i="13"/>
  <c r="W72" i="13"/>
  <c r="V72" i="13"/>
  <c r="AG72" i="13" s="1"/>
  <c r="K72" i="13"/>
  <c r="AH71" i="13"/>
  <c r="W71" i="13"/>
  <c r="V71" i="13"/>
  <c r="AG71" i="13" s="1"/>
  <c r="K71" i="13"/>
  <c r="AH70" i="13"/>
  <c r="W70" i="13"/>
  <c r="V70" i="13"/>
  <c r="AG70" i="13" s="1"/>
  <c r="K70" i="13"/>
  <c r="AH69" i="13"/>
  <c r="W69" i="13"/>
  <c r="V69" i="13"/>
  <c r="AG69" i="13" s="1"/>
  <c r="K69" i="13"/>
  <c r="AH68" i="13"/>
  <c r="W68" i="13"/>
  <c r="V68" i="13"/>
  <c r="AG68" i="13" s="1"/>
  <c r="K68" i="13"/>
  <c r="AH67" i="13"/>
  <c r="W67" i="13"/>
  <c r="V67" i="13"/>
  <c r="AG67" i="13" s="1"/>
  <c r="K67" i="13"/>
  <c r="AH66" i="13"/>
  <c r="W66" i="13"/>
  <c r="V66" i="13"/>
  <c r="AG66" i="13" s="1"/>
  <c r="K66" i="13"/>
  <c r="AH65" i="13"/>
  <c r="W65" i="13"/>
  <c r="V65" i="13"/>
  <c r="AG65" i="13" s="1"/>
  <c r="K65" i="13"/>
  <c r="AH64" i="13"/>
  <c r="W64" i="13"/>
  <c r="V64" i="13"/>
  <c r="AG64" i="13" s="1"/>
  <c r="K64" i="13"/>
  <c r="AH63" i="13"/>
  <c r="W63" i="13"/>
  <c r="V63" i="13"/>
  <c r="AG63" i="13" s="1"/>
  <c r="K63" i="13"/>
  <c r="AH62" i="13"/>
  <c r="W62" i="13"/>
  <c r="V62" i="13"/>
  <c r="AG62" i="13" s="1"/>
  <c r="K62" i="13"/>
  <c r="AH61" i="13"/>
  <c r="W61" i="13"/>
  <c r="V61" i="13"/>
  <c r="AG61" i="13" s="1"/>
  <c r="K61" i="13"/>
  <c r="AH60" i="13"/>
  <c r="W60" i="13"/>
  <c r="V60" i="13"/>
  <c r="AG60" i="13" s="1"/>
  <c r="K60" i="13"/>
  <c r="AH59" i="13"/>
  <c r="W59" i="13"/>
  <c r="V59" i="13"/>
  <c r="AG59" i="13" s="1"/>
  <c r="K59" i="13"/>
  <c r="AH58" i="13"/>
  <c r="W58" i="13"/>
  <c r="V58" i="13"/>
  <c r="AG58" i="13" s="1"/>
  <c r="K58" i="13"/>
  <c r="AH57" i="13"/>
  <c r="W57" i="13"/>
  <c r="V57" i="13"/>
  <c r="AG57" i="13" s="1"/>
  <c r="K57" i="13"/>
  <c r="AH56" i="13"/>
  <c r="W56" i="13"/>
  <c r="V56" i="13"/>
  <c r="AG56" i="13" s="1"/>
  <c r="K56" i="13"/>
  <c r="AH55" i="13"/>
  <c r="W55" i="13"/>
  <c r="V55" i="13"/>
  <c r="AG55" i="13" s="1"/>
  <c r="K55" i="13"/>
  <c r="AH54" i="13"/>
  <c r="W54" i="13"/>
  <c r="V54" i="13"/>
  <c r="AG54" i="13" s="1"/>
  <c r="K54" i="13"/>
  <c r="AH53" i="13"/>
  <c r="W53" i="13"/>
  <c r="V53" i="13"/>
  <c r="AG53" i="13" s="1"/>
  <c r="K53" i="13"/>
  <c r="AH52" i="13"/>
  <c r="W52" i="13"/>
  <c r="V52" i="13"/>
  <c r="AG52" i="13" s="1"/>
  <c r="K52" i="13"/>
  <c r="AH51" i="13"/>
  <c r="W51" i="13"/>
  <c r="V51" i="13"/>
  <c r="AG51" i="13" s="1"/>
  <c r="K51" i="13"/>
  <c r="AH50" i="13"/>
  <c r="W50" i="13"/>
  <c r="V50" i="13"/>
  <c r="AG50" i="13" s="1"/>
  <c r="K50" i="13"/>
  <c r="AH49" i="13"/>
  <c r="W49" i="13"/>
  <c r="V49" i="13"/>
  <c r="AG49" i="13" s="1"/>
  <c r="K49" i="13"/>
  <c r="AH48" i="13"/>
  <c r="W48" i="13"/>
  <c r="V48" i="13"/>
  <c r="AG48" i="13" s="1"/>
  <c r="K48" i="13"/>
  <c r="AH47" i="13"/>
  <c r="W47" i="13"/>
  <c r="V47" i="13"/>
  <c r="AG47" i="13" s="1"/>
  <c r="K47" i="13"/>
  <c r="AH46" i="13"/>
  <c r="W46" i="13"/>
  <c r="V46" i="13"/>
  <c r="AG46" i="13" s="1"/>
  <c r="K46" i="13"/>
  <c r="AH45" i="13"/>
  <c r="W45" i="13"/>
  <c r="V45" i="13"/>
  <c r="AG45" i="13" s="1"/>
  <c r="K45" i="13"/>
  <c r="AH44" i="13"/>
  <c r="W44" i="13"/>
  <c r="V44" i="13"/>
  <c r="AG44" i="13" s="1"/>
  <c r="K44" i="13"/>
  <c r="AH43" i="13"/>
  <c r="W43" i="13"/>
  <c r="V43" i="13"/>
  <c r="AG43" i="13" s="1"/>
  <c r="K43" i="13"/>
  <c r="AH42" i="13"/>
  <c r="W42" i="13"/>
  <c r="V42" i="13"/>
  <c r="AG42" i="13" s="1"/>
  <c r="K42" i="13"/>
  <c r="AH41" i="13"/>
  <c r="V41" i="13"/>
  <c r="AG41" i="13" s="1"/>
  <c r="K41" i="13"/>
  <c r="AH40" i="13"/>
  <c r="V40" i="13"/>
  <c r="AG40" i="13" s="1"/>
  <c r="K40" i="13"/>
  <c r="AH39" i="13"/>
  <c r="W39" i="13"/>
  <c r="V39" i="13"/>
  <c r="AG39" i="13" s="1"/>
  <c r="K39" i="13"/>
  <c r="AH38" i="13"/>
  <c r="W38" i="13"/>
  <c r="V38" i="13"/>
  <c r="AG38" i="13" s="1"/>
  <c r="K38" i="13"/>
  <c r="AH37" i="13"/>
  <c r="W37" i="13"/>
  <c r="V37" i="13"/>
  <c r="AG37" i="13" s="1"/>
  <c r="K37" i="13"/>
  <c r="AH36" i="13"/>
  <c r="V36" i="13"/>
  <c r="AG36" i="13" s="1"/>
  <c r="K36" i="13"/>
  <c r="AH35" i="13"/>
  <c r="W35" i="13"/>
  <c r="V35" i="13"/>
  <c r="AG35" i="13" s="1"/>
  <c r="K35" i="13"/>
  <c r="AH34" i="13"/>
  <c r="W34" i="13"/>
  <c r="V34" i="13"/>
  <c r="AG34" i="13" s="1"/>
  <c r="K34" i="13"/>
  <c r="AH33" i="13"/>
  <c r="W33" i="13"/>
  <c r="V33" i="13"/>
  <c r="AG33" i="13" s="1"/>
  <c r="K33" i="13"/>
  <c r="AH32" i="13"/>
  <c r="W32" i="13"/>
  <c r="V32" i="13"/>
  <c r="AG32" i="13" s="1"/>
  <c r="K32" i="13"/>
  <c r="AH31" i="13"/>
  <c r="W31" i="13"/>
  <c r="V31" i="13"/>
  <c r="AG31" i="13" s="1"/>
  <c r="K31" i="13"/>
  <c r="AH30" i="13"/>
  <c r="V30" i="13"/>
  <c r="AG30" i="13" s="1"/>
  <c r="K30" i="13"/>
  <c r="AH29" i="13"/>
  <c r="V29" i="13"/>
  <c r="AG29" i="13" s="1"/>
  <c r="K29" i="13"/>
  <c r="AH28" i="13"/>
  <c r="V28" i="13"/>
  <c r="AG28" i="13" s="1"/>
  <c r="K28" i="13"/>
  <c r="AH27" i="13"/>
  <c r="W27" i="13"/>
  <c r="V27" i="13"/>
  <c r="AG27" i="13" s="1"/>
  <c r="X27" i="13"/>
  <c r="Z27" i="13" s="1"/>
  <c r="K27" i="13"/>
  <c r="AH26" i="13"/>
  <c r="V26" i="13"/>
  <c r="AG26" i="13" s="1"/>
  <c r="K26" i="13"/>
  <c r="AH25" i="13"/>
  <c r="W25" i="13"/>
  <c r="V25" i="13"/>
  <c r="AG25" i="13" s="1"/>
  <c r="K25" i="13"/>
  <c r="AH24" i="13"/>
  <c r="W24" i="13"/>
  <c r="V24" i="13"/>
  <c r="AG24" i="13" s="1"/>
  <c r="K24" i="13"/>
  <c r="AH23" i="13"/>
  <c r="V23" i="13"/>
  <c r="AG23" i="13" s="1"/>
  <c r="K23" i="13"/>
  <c r="AH22" i="13"/>
  <c r="V22" i="13"/>
  <c r="AG22" i="13" s="1"/>
  <c r="K22" i="13"/>
  <c r="AH21" i="13"/>
  <c r="V21" i="13"/>
  <c r="AG21" i="13" s="1"/>
  <c r="K21" i="13"/>
  <c r="AH20" i="13"/>
  <c r="V20" i="13"/>
  <c r="AG20" i="13" s="1"/>
  <c r="K20" i="13"/>
  <c r="AH19" i="13"/>
  <c r="V19" i="13"/>
  <c r="AG19" i="13" s="1"/>
  <c r="K19" i="13"/>
  <c r="AH18" i="13"/>
  <c r="W18" i="13"/>
  <c r="V18" i="13"/>
  <c r="AG18" i="13" s="1"/>
  <c r="K18" i="13"/>
  <c r="AH17" i="13"/>
  <c r="W17" i="13"/>
  <c r="V17" i="13"/>
  <c r="AG17" i="13" s="1"/>
  <c r="K17" i="13"/>
  <c r="AH16" i="13"/>
  <c r="V16" i="13"/>
  <c r="AG16" i="13" s="1"/>
  <c r="K16" i="13"/>
  <c r="AH15" i="13"/>
  <c r="V15" i="13"/>
  <c r="AG15" i="13" s="1"/>
  <c r="K15" i="13"/>
  <c r="AH14" i="13"/>
  <c r="V14" i="13"/>
  <c r="AG14" i="13" s="1"/>
  <c r="K14" i="13"/>
  <c r="AH13" i="13"/>
  <c r="V13" i="13"/>
  <c r="AG13" i="13" s="1"/>
  <c r="K13" i="13"/>
  <c r="AH12" i="13"/>
  <c r="W12" i="13"/>
  <c r="V12" i="13"/>
  <c r="AG12" i="13" s="1"/>
  <c r="K12" i="13"/>
  <c r="AH11" i="13"/>
  <c r="W11" i="13"/>
  <c r="V11" i="13"/>
  <c r="AG11" i="13" s="1"/>
  <c r="K11" i="13"/>
  <c r="AH10" i="13"/>
  <c r="W10" i="13"/>
  <c r="V10" i="13"/>
  <c r="AG10" i="13" s="1"/>
  <c r="K10" i="13"/>
  <c r="AH9" i="13"/>
  <c r="V9" i="13"/>
  <c r="AG9" i="13" s="1"/>
  <c r="K9" i="13"/>
  <c r="AH8" i="13"/>
  <c r="V8" i="13"/>
  <c r="AG8" i="13" s="1"/>
  <c r="K8" i="13"/>
  <c r="AH7" i="13"/>
  <c r="V7" i="13"/>
  <c r="AG7" i="13" s="1"/>
  <c r="K7" i="13"/>
  <c r="AH6" i="13"/>
  <c r="W6" i="13"/>
  <c r="V6" i="13"/>
  <c r="AG6" i="13" s="1"/>
  <c r="K6" i="13"/>
  <c r="AH5" i="13"/>
  <c r="V5" i="13"/>
  <c r="AG5" i="13" s="1"/>
  <c r="K5" i="13"/>
  <c r="AH4" i="13"/>
  <c r="V4" i="13"/>
  <c r="AG4" i="13" s="1"/>
  <c r="K4" i="13"/>
  <c r="AH3" i="13"/>
  <c r="V3" i="13"/>
  <c r="AG3" i="13" s="1"/>
  <c r="K3" i="13"/>
  <c r="AH2" i="13"/>
  <c r="V2" i="13"/>
  <c r="W2" i="13" s="1"/>
  <c r="K2" i="13"/>
  <c r="W41" i="15" l="1"/>
  <c r="AI251" i="16"/>
  <c r="AJ251" i="16" s="1"/>
  <c r="AM251" i="16" s="1"/>
  <c r="AP251" i="16" s="1"/>
  <c r="AJ218" i="16"/>
  <c r="AM218" i="16" s="1"/>
  <c r="AP218" i="16" s="1"/>
  <c r="AI242" i="16"/>
  <c r="AJ242" i="16" s="1"/>
  <c r="AM242" i="16" s="1"/>
  <c r="AP242" i="16" s="1"/>
  <c r="AJ206" i="16"/>
  <c r="AM206" i="16" s="1"/>
  <c r="AP206" i="16" s="1"/>
  <c r="AJ220" i="16"/>
  <c r="AM220" i="16" s="1"/>
  <c r="AP220" i="16" s="1"/>
  <c r="AI252" i="16"/>
  <c r="AJ252" i="16" s="1"/>
  <c r="AM252" i="16" s="1"/>
  <c r="AP252" i="16" s="1"/>
  <c r="AJ208" i="16"/>
  <c r="AM208" i="16" s="1"/>
  <c r="AP208" i="16" s="1"/>
  <c r="AJ212" i="16"/>
  <c r="AM212" i="16" s="1"/>
  <c r="AP212" i="16" s="1"/>
  <c r="AK220" i="16"/>
  <c r="AJ222" i="16"/>
  <c r="AM222" i="16" s="1"/>
  <c r="AP222" i="16" s="1"/>
  <c r="AI241" i="16"/>
  <c r="AJ241" i="16" s="1"/>
  <c r="AM241" i="16" s="1"/>
  <c r="AP241" i="16" s="1"/>
  <c r="AJ219" i="16"/>
  <c r="AM219" i="16" s="1"/>
  <c r="AP219" i="16" s="1"/>
  <c r="AJ209" i="16"/>
  <c r="AM209" i="16" s="1"/>
  <c r="AP209" i="16" s="1"/>
  <c r="AJ213" i="16"/>
  <c r="AM213" i="16" s="1"/>
  <c r="AP213" i="16" s="1"/>
  <c r="AK218" i="16"/>
  <c r="AK222" i="16"/>
  <c r="AJ207" i="16"/>
  <c r="AM207" i="16" s="1"/>
  <c r="AP207" i="16" s="1"/>
  <c r="AJ211" i="16"/>
  <c r="AM211" i="16" s="1"/>
  <c r="AP211" i="16" s="1"/>
  <c r="AJ215" i="16"/>
  <c r="AM215" i="16" s="1"/>
  <c r="AP215" i="16" s="1"/>
  <c r="AJ216" i="16"/>
  <c r="AM216" i="16" s="1"/>
  <c r="AP216" i="16" s="1"/>
  <c r="AJ217" i="16"/>
  <c r="AM217" i="16" s="1"/>
  <c r="AP217" i="16" s="1"/>
  <c r="AJ221" i="16"/>
  <c r="AM221" i="16" s="1"/>
  <c r="AP221" i="16" s="1"/>
  <c r="AJ210" i="16"/>
  <c r="AM210" i="16" s="1"/>
  <c r="AP210" i="16" s="1"/>
  <c r="AJ214" i="16"/>
  <c r="AM214" i="16" s="1"/>
  <c r="AP214" i="16" s="1"/>
  <c r="W37" i="14"/>
  <c r="W39" i="15"/>
  <c r="W38" i="15"/>
  <c r="W37" i="15"/>
  <c r="W36" i="15"/>
  <c r="W35" i="15"/>
  <c r="W31" i="15"/>
  <c r="W30" i="15"/>
  <c r="W29" i="15"/>
  <c r="W24" i="15"/>
  <c r="W23" i="15"/>
  <c r="W22" i="15"/>
  <c r="W18" i="15"/>
  <c r="W17" i="15"/>
  <c r="AI251" i="15"/>
  <c r="AJ251" i="15" s="1"/>
  <c r="AM251" i="15" s="1"/>
  <c r="AP251" i="15" s="1"/>
  <c r="AI242" i="15"/>
  <c r="AJ242" i="15" s="1"/>
  <c r="AM242" i="15" s="1"/>
  <c r="AP242" i="15" s="1"/>
  <c r="AJ205" i="15"/>
  <c r="AJ203" i="15"/>
  <c r="AM203" i="15" s="1"/>
  <c r="AP203" i="15" s="1"/>
  <c r="AI240" i="15"/>
  <c r="AJ240" i="15" s="1"/>
  <c r="AM240" i="15" s="1"/>
  <c r="AP240" i="15" s="1"/>
  <c r="W41" i="13"/>
  <c r="W40" i="13"/>
  <c r="W33" i="14"/>
  <c r="W25" i="14"/>
  <c r="W23" i="14"/>
  <c r="W21" i="14"/>
  <c r="W19" i="14"/>
  <c r="W15" i="14"/>
  <c r="AI241" i="14"/>
  <c r="AJ241" i="14" s="1"/>
  <c r="AM241" i="14" s="1"/>
  <c r="AP241" i="14" s="1"/>
  <c r="W13" i="14"/>
  <c r="W11" i="14"/>
  <c r="AG10" i="14"/>
  <c r="W9" i="14"/>
  <c r="W7" i="14"/>
  <c r="AG6" i="14"/>
  <c r="AI240" i="14"/>
  <c r="AJ240" i="14" s="1"/>
  <c r="AM240" i="14" s="1"/>
  <c r="AP240" i="14" s="1"/>
  <c r="AI251" i="14"/>
  <c r="AJ251" i="14" s="1"/>
  <c r="AM251" i="14" s="1"/>
  <c r="AP251" i="14" s="1"/>
  <c r="W3" i="14"/>
  <c r="AJ226" i="14"/>
  <c r="AM226" i="14" s="1"/>
  <c r="AP226" i="14" s="1"/>
  <c r="AJ230" i="14"/>
  <c r="AM230" i="14" s="1"/>
  <c r="AP230" i="14" s="1"/>
  <c r="AJ234" i="14"/>
  <c r="AM234" i="14" s="1"/>
  <c r="AP234" i="14" s="1"/>
  <c r="AJ238" i="14"/>
  <c r="AM238" i="14" s="1"/>
  <c r="AP238" i="14" s="1"/>
  <c r="AJ242" i="14"/>
  <c r="AM242" i="14" s="1"/>
  <c r="AP242" i="14" s="1"/>
  <c r="AG2" i="14"/>
  <c r="AI252" i="14"/>
  <c r="AJ252" i="14" s="1"/>
  <c r="AM252" i="14" s="1"/>
  <c r="AP252" i="14" s="1"/>
  <c r="AJ203" i="14"/>
  <c r="AM203" i="14" s="1"/>
  <c r="AP203" i="14" s="1"/>
  <c r="AJ204" i="14"/>
  <c r="AM204" i="14" s="1"/>
  <c r="AP204" i="14" s="1"/>
  <c r="AJ205" i="14"/>
  <c r="AJ206" i="14"/>
  <c r="AM206" i="14" s="1"/>
  <c r="AP206" i="14" s="1"/>
  <c r="AJ224" i="14"/>
  <c r="AM224" i="14" s="1"/>
  <c r="AP224" i="14" s="1"/>
  <c r="AJ228" i="14"/>
  <c r="AM228" i="14" s="1"/>
  <c r="AP228" i="14" s="1"/>
  <c r="AJ232" i="14"/>
  <c r="AM232" i="14" s="1"/>
  <c r="AP232" i="14" s="1"/>
  <c r="AJ236" i="14"/>
  <c r="AM236" i="14" s="1"/>
  <c r="AP236" i="14" s="1"/>
  <c r="AJ264" i="14"/>
  <c r="AM264" i="14" s="1"/>
  <c r="AP264" i="14" s="1"/>
  <c r="AN226" i="14"/>
  <c r="AI264" i="13"/>
  <c r="W36" i="13"/>
  <c r="AN265" i="13"/>
  <c r="W30" i="13"/>
  <c r="W29" i="13"/>
  <c r="W28" i="13"/>
  <c r="W26" i="13"/>
  <c r="W23" i="13"/>
  <c r="W22" i="13"/>
  <c r="W21" i="13"/>
  <c r="W20" i="13"/>
  <c r="W19" i="13"/>
  <c r="W16" i="13"/>
  <c r="AI242" i="13"/>
  <c r="AJ242" i="13" s="1"/>
  <c r="AM242" i="13" s="1"/>
  <c r="AP242" i="13" s="1"/>
  <c r="W15" i="13"/>
  <c r="W14" i="13"/>
  <c r="W13" i="13"/>
  <c r="W9" i="13"/>
  <c r="W8" i="13"/>
  <c r="W7" i="13"/>
  <c r="AI251" i="13"/>
  <c r="AJ251" i="13" s="1"/>
  <c r="AM251" i="13" s="1"/>
  <c r="AP251" i="13" s="1"/>
  <c r="AI241" i="13"/>
  <c r="AJ241" i="13" s="1"/>
  <c r="AM241" i="13" s="1"/>
  <c r="AP241" i="13" s="1"/>
  <c r="W5" i="13"/>
  <c r="W4" i="13"/>
  <c r="AI252" i="13"/>
  <c r="AJ252" i="13" s="1"/>
  <c r="AM252" i="13" s="1"/>
  <c r="AP252" i="13" s="1"/>
  <c r="AJ215" i="13"/>
  <c r="AM215" i="13" s="1"/>
  <c r="AP215" i="13" s="1"/>
  <c r="AJ219" i="13"/>
  <c r="AM219" i="13" s="1"/>
  <c r="AP219" i="13" s="1"/>
  <c r="AJ223" i="13"/>
  <c r="AM223" i="13" s="1"/>
  <c r="AP223" i="13" s="1"/>
  <c r="W3" i="13"/>
  <c r="AJ209" i="13"/>
  <c r="AM209" i="13" s="1"/>
  <c r="AP209" i="13" s="1"/>
  <c r="AJ213" i="13"/>
  <c r="AM213" i="13" s="1"/>
  <c r="AP213" i="13" s="1"/>
  <c r="AJ217" i="13"/>
  <c r="AM217" i="13" s="1"/>
  <c r="AP217" i="13" s="1"/>
  <c r="AJ221" i="13"/>
  <c r="AM221" i="13" s="1"/>
  <c r="AP221" i="13" s="1"/>
  <c r="AN265" i="15"/>
  <c r="AN242" i="14"/>
  <c r="AN234" i="14"/>
  <c r="AN264" i="14"/>
  <c r="AM265" i="14"/>
  <c r="AP265" i="14" s="1"/>
  <c r="AN265" i="14"/>
  <c r="AM265" i="16"/>
  <c r="AP265" i="16" s="1"/>
  <c r="AN265" i="16"/>
  <c r="AJ235" i="13"/>
  <c r="AM235" i="13" s="1"/>
  <c r="AP235" i="13" s="1"/>
  <c r="AJ227" i="13"/>
  <c r="AM227" i="13" s="1"/>
  <c r="AP227" i="13" s="1"/>
  <c r="AJ208" i="13"/>
  <c r="AM208" i="13" s="1"/>
  <c r="AP208" i="13" s="1"/>
  <c r="AJ212" i="13"/>
  <c r="AM212" i="13" s="1"/>
  <c r="AP212" i="13" s="1"/>
  <c r="AJ216" i="13"/>
  <c r="AM216" i="13" s="1"/>
  <c r="AP216" i="13" s="1"/>
  <c r="AJ220" i="13"/>
  <c r="AM220" i="13" s="1"/>
  <c r="AP220" i="13" s="1"/>
  <c r="AJ206" i="13"/>
  <c r="AM206" i="13" s="1"/>
  <c r="AP206" i="13" s="1"/>
  <c r="AJ225" i="13"/>
  <c r="AM225" i="13" s="1"/>
  <c r="AP225" i="13" s="1"/>
  <c r="AJ233" i="13"/>
  <c r="AM233" i="13" s="1"/>
  <c r="AP233" i="13" s="1"/>
  <c r="AJ249" i="13"/>
  <c r="AM249" i="13" s="1"/>
  <c r="AP249" i="13" s="1"/>
  <c r="AJ258" i="13"/>
  <c r="AM258" i="13" s="1"/>
  <c r="AP258" i="13" s="1"/>
  <c r="AJ259" i="13"/>
  <c r="AM259" i="13" s="1"/>
  <c r="AP259" i="13" s="1"/>
  <c r="AJ260" i="13"/>
  <c r="AM260" i="13" s="1"/>
  <c r="AP260" i="13" s="1"/>
  <c r="AJ261" i="13"/>
  <c r="AM261" i="13" s="1"/>
  <c r="AP261" i="13" s="1"/>
  <c r="AJ262" i="13"/>
  <c r="AM262" i="13" s="1"/>
  <c r="AP262" i="13" s="1"/>
  <c r="AJ263" i="13"/>
  <c r="AM263" i="13" s="1"/>
  <c r="AP263" i="13" s="1"/>
  <c r="AJ264" i="13"/>
  <c r="AM264" i="13" s="1"/>
  <c r="AP264" i="13" s="1"/>
  <c r="AJ207" i="13"/>
  <c r="AM207" i="13" s="1"/>
  <c r="AP207" i="13" s="1"/>
  <c r="AJ211" i="13"/>
  <c r="AM211" i="13" s="1"/>
  <c r="AP211" i="13" s="1"/>
  <c r="AJ231" i="13"/>
  <c r="AM231" i="13" s="1"/>
  <c r="AP231" i="13" s="1"/>
  <c r="AJ239" i="13"/>
  <c r="AM239" i="13" s="1"/>
  <c r="AP239" i="13" s="1"/>
  <c r="AJ247" i="13"/>
  <c r="AM247" i="13" s="1"/>
  <c r="AP247" i="13" s="1"/>
  <c r="AJ203" i="13"/>
  <c r="AM203" i="13" s="1"/>
  <c r="AP203" i="13" s="1"/>
  <c r="AJ204" i="13"/>
  <c r="AM204" i="13" s="1"/>
  <c r="AP204" i="13" s="1"/>
  <c r="AJ205" i="13"/>
  <c r="AJ210" i="13"/>
  <c r="AM210" i="13" s="1"/>
  <c r="AP210" i="13" s="1"/>
  <c r="AJ214" i="13"/>
  <c r="AM214" i="13" s="1"/>
  <c r="AP214" i="13" s="1"/>
  <c r="AJ218" i="13"/>
  <c r="AM218" i="13" s="1"/>
  <c r="AP218" i="13" s="1"/>
  <c r="AJ222" i="13"/>
  <c r="AM222" i="13" s="1"/>
  <c r="AP222" i="13" s="1"/>
  <c r="AJ229" i="13"/>
  <c r="AM229" i="13" s="1"/>
  <c r="AP229" i="13" s="1"/>
  <c r="AJ237" i="13"/>
  <c r="AM237" i="13" s="1"/>
  <c r="AP237" i="13" s="1"/>
  <c r="AJ245" i="13"/>
  <c r="AM245" i="13" s="1"/>
  <c r="AP245" i="13" s="1"/>
  <c r="AJ230" i="15"/>
  <c r="AM230" i="15" s="1"/>
  <c r="AP230" i="15" s="1"/>
  <c r="AJ238" i="15"/>
  <c r="AM238" i="15" s="1"/>
  <c r="AP238" i="15" s="1"/>
  <c r="AJ246" i="15"/>
  <c r="AM246" i="15" s="1"/>
  <c r="AP246" i="15" s="1"/>
  <c r="AJ254" i="15"/>
  <c r="AM254" i="15" s="1"/>
  <c r="AP254" i="15" s="1"/>
  <c r="AJ204" i="15"/>
  <c r="AM204" i="15" s="1"/>
  <c r="AP204" i="15" s="1"/>
  <c r="AJ261" i="15"/>
  <c r="AM261" i="15" s="1"/>
  <c r="AP261" i="15" s="1"/>
  <c r="AJ263" i="15"/>
  <c r="AM263" i="15" s="1"/>
  <c r="AP263" i="15" s="1"/>
  <c r="AK203" i="15"/>
  <c r="AK204" i="15"/>
  <c r="AK205" i="15"/>
  <c r="AJ206" i="15"/>
  <c r="AM206" i="15" s="1"/>
  <c r="AP206" i="15" s="1"/>
  <c r="AJ226" i="15"/>
  <c r="AM226" i="15" s="1"/>
  <c r="AP226" i="15" s="1"/>
  <c r="AJ234" i="15"/>
  <c r="AM234" i="15" s="1"/>
  <c r="AP234" i="15" s="1"/>
  <c r="AJ250" i="15"/>
  <c r="AM250" i="15" s="1"/>
  <c r="AP250" i="15" s="1"/>
  <c r="AJ258" i="15"/>
  <c r="AM258" i="15" s="1"/>
  <c r="AP258" i="15" s="1"/>
  <c r="AJ228" i="15"/>
  <c r="AM228" i="15" s="1"/>
  <c r="AP228" i="15" s="1"/>
  <c r="AJ236" i="15"/>
  <c r="AM236" i="15" s="1"/>
  <c r="AP236" i="15" s="1"/>
  <c r="AJ244" i="15"/>
  <c r="AM244" i="15" s="1"/>
  <c r="AP244" i="15" s="1"/>
  <c r="AJ252" i="15"/>
  <c r="AM252" i="15" s="1"/>
  <c r="AP252" i="15" s="1"/>
  <c r="AJ260" i="15"/>
  <c r="AM260" i="15" s="1"/>
  <c r="AP260" i="15" s="1"/>
  <c r="AJ262" i="15"/>
  <c r="AM262" i="15" s="1"/>
  <c r="AP262" i="15" s="1"/>
  <c r="AJ264" i="15"/>
  <c r="AM264" i="15" s="1"/>
  <c r="AP264" i="15" s="1"/>
  <c r="AJ224" i="15"/>
  <c r="AM224" i="15" s="1"/>
  <c r="AP224" i="15" s="1"/>
  <c r="AJ232" i="15"/>
  <c r="AM232" i="15" s="1"/>
  <c r="AP232" i="15" s="1"/>
  <c r="AJ248" i="15"/>
  <c r="AJ256" i="15"/>
  <c r="AM256" i="15" s="1"/>
  <c r="AP256" i="15" s="1"/>
  <c r="W20" i="16"/>
  <c r="W24" i="16"/>
  <c r="W28" i="16"/>
  <c r="W32" i="16"/>
  <c r="W36" i="16"/>
  <c r="W40" i="16"/>
  <c r="W44" i="16"/>
  <c r="W48" i="16"/>
  <c r="W52" i="16"/>
  <c r="W56" i="16"/>
  <c r="W60" i="16"/>
  <c r="W64" i="16"/>
  <c r="W68" i="16"/>
  <c r="W72" i="16"/>
  <c r="W76" i="16"/>
  <c r="W80" i="16"/>
  <c r="W84" i="16"/>
  <c r="AJ203" i="16"/>
  <c r="AM203" i="16" s="1"/>
  <c r="AP203" i="16" s="1"/>
  <c r="AN203" i="16"/>
  <c r="AJ204" i="16"/>
  <c r="AM204" i="16" s="1"/>
  <c r="AP204" i="16" s="1"/>
  <c r="AN204" i="16"/>
  <c r="AJ205" i="16"/>
  <c r="AJ223" i="16"/>
  <c r="AM223" i="16" s="1"/>
  <c r="AP223" i="16" s="1"/>
  <c r="AK224" i="16"/>
  <c r="AJ224" i="16"/>
  <c r="AM224" i="16" s="1"/>
  <c r="AP224" i="16" s="1"/>
  <c r="AK225" i="16"/>
  <c r="AJ225" i="16"/>
  <c r="AM225" i="16" s="1"/>
  <c r="AP225" i="16" s="1"/>
  <c r="AK226" i="16"/>
  <c r="AJ226" i="16"/>
  <c r="AM226" i="16" s="1"/>
  <c r="AP226" i="16" s="1"/>
  <c r="AK227" i="16"/>
  <c r="AJ227" i="16"/>
  <c r="AM227" i="16" s="1"/>
  <c r="AP227" i="16" s="1"/>
  <c r="AK228" i="16"/>
  <c r="AJ228" i="16"/>
  <c r="AM228" i="16" s="1"/>
  <c r="AP228" i="16" s="1"/>
  <c r="AK229" i="16"/>
  <c r="AJ229" i="16"/>
  <c r="AM229" i="16" s="1"/>
  <c r="AP229" i="16" s="1"/>
  <c r="AK230" i="16"/>
  <c r="AJ230" i="16"/>
  <c r="AM230" i="16" s="1"/>
  <c r="AP230" i="16" s="1"/>
  <c r="AK231" i="16"/>
  <c r="AJ231" i="16"/>
  <c r="AM231" i="16" s="1"/>
  <c r="AP231" i="16" s="1"/>
  <c r="AK232" i="16"/>
  <c r="AJ232" i="16"/>
  <c r="AM232" i="16" s="1"/>
  <c r="AP232" i="16" s="1"/>
  <c r="AK233" i="16"/>
  <c r="AJ233" i="16"/>
  <c r="AM233" i="16" s="1"/>
  <c r="AP233" i="16" s="1"/>
  <c r="AK234" i="16"/>
  <c r="AJ234" i="16"/>
  <c r="AM234" i="16" s="1"/>
  <c r="AP234" i="16" s="1"/>
  <c r="AK235" i="16"/>
  <c r="AJ235" i="16"/>
  <c r="AM235" i="16" s="1"/>
  <c r="AP235" i="16" s="1"/>
  <c r="AK236" i="16"/>
  <c r="AJ236" i="16"/>
  <c r="AM236" i="16" s="1"/>
  <c r="AP236" i="16" s="1"/>
  <c r="AK237" i="16"/>
  <c r="AJ237" i="16"/>
  <c r="AM237" i="16" s="1"/>
  <c r="AP237" i="16" s="1"/>
  <c r="AK238" i="16"/>
  <c r="AJ238" i="16"/>
  <c r="AM238" i="16" s="1"/>
  <c r="AP238" i="16" s="1"/>
  <c r="AK239" i="16"/>
  <c r="AJ239" i="16"/>
  <c r="AM239" i="16" s="1"/>
  <c r="AP239" i="16" s="1"/>
  <c r="AK240" i="16"/>
  <c r="AJ240" i="16"/>
  <c r="AM240" i="16" s="1"/>
  <c r="AP240" i="16" s="1"/>
  <c r="AK241" i="16"/>
  <c r="AK242" i="16"/>
  <c r="AK243" i="16"/>
  <c r="AJ243" i="16"/>
  <c r="AM243" i="16" s="1"/>
  <c r="AP243" i="16" s="1"/>
  <c r="AK244" i="16"/>
  <c r="AJ244" i="16"/>
  <c r="AM244" i="16" s="1"/>
  <c r="AP244" i="16" s="1"/>
  <c r="AK245" i="16"/>
  <c r="AJ245" i="16"/>
  <c r="AM245" i="16" s="1"/>
  <c r="AP245" i="16" s="1"/>
  <c r="AK246" i="16"/>
  <c r="AJ246" i="16"/>
  <c r="AM246" i="16" s="1"/>
  <c r="AP246" i="16" s="1"/>
  <c r="AK247" i="16"/>
  <c r="AJ247" i="16"/>
  <c r="AM247" i="16" s="1"/>
  <c r="AP247" i="16" s="1"/>
  <c r="AK248" i="16"/>
  <c r="AJ248" i="16"/>
  <c r="AM248" i="16" s="1"/>
  <c r="AP248" i="16" s="1"/>
  <c r="AK249" i="16"/>
  <c r="AJ249" i="16"/>
  <c r="AM249" i="16" s="1"/>
  <c r="AP249" i="16" s="1"/>
  <c r="AK250" i="16"/>
  <c r="AJ250" i="16"/>
  <c r="AM250" i="16" s="1"/>
  <c r="AP250" i="16" s="1"/>
  <c r="AK251" i="16"/>
  <c r="AK252" i="16"/>
  <c r="AK253" i="16"/>
  <c r="AJ253" i="16"/>
  <c r="AM253" i="16" s="1"/>
  <c r="AP253" i="16" s="1"/>
  <c r="AK254" i="16"/>
  <c r="AJ254" i="16"/>
  <c r="AM254" i="16" s="1"/>
  <c r="AP254" i="16" s="1"/>
  <c r="AK255" i="16"/>
  <c r="AJ255" i="16"/>
  <c r="AM255" i="16" s="1"/>
  <c r="AP255" i="16" s="1"/>
  <c r="AK256" i="16"/>
  <c r="AJ256" i="16"/>
  <c r="AM256" i="16" s="1"/>
  <c r="AP256" i="16" s="1"/>
  <c r="AK257" i="16"/>
  <c r="AJ257" i="16"/>
  <c r="AM257" i="16" s="1"/>
  <c r="AP257" i="16" s="1"/>
  <c r="AK258" i="16"/>
  <c r="AJ258" i="16"/>
  <c r="AM258" i="16" s="1"/>
  <c r="AP258" i="16" s="1"/>
  <c r="AK259" i="16"/>
  <c r="AJ259" i="16"/>
  <c r="AM259" i="16" s="1"/>
  <c r="AP259" i="16" s="1"/>
  <c r="AN267" i="16"/>
  <c r="AM267" i="16"/>
  <c r="AP267" i="16" s="1"/>
  <c r="AJ260" i="16"/>
  <c r="AM260" i="16" s="1"/>
  <c r="AP260" i="16" s="1"/>
  <c r="AJ261" i="16"/>
  <c r="AM261" i="16" s="1"/>
  <c r="AP261" i="16" s="1"/>
  <c r="AJ262" i="16"/>
  <c r="AM262" i="16" s="1"/>
  <c r="AP262" i="16" s="1"/>
  <c r="AJ263" i="16"/>
  <c r="AM263" i="16" s="1"/>
  <c r="AP263" i="16" s="1"/>
  <c r="AJ264" i="16"/>
  <c r="AM264" i="16" s="1"/>
  <c r="AP264" i="16" s="1"/>
  <c r="AM266" i="16"/>
  <c r="AP266" i="16" s="1"/>
  <c r="W3" i="15"/>
  <c r="W5" i="15"/>
  <c r="W7" i="15"/>
  <c r="W9" i="15"/>
  <c r="W11" i="15"/>
  <c r="W13" i="15"/>
  <c r="W44" i="15"/>
  <c r="AG2" i="15"/>
  <c r="AG4" i="15"/>
  <c r="AG6" i="15"/>
  <c r="AG8" i="15"/>
  <c r="AG10" i="15"/>
  <c r="AG12" i="15"/>
  <c r="AG48" i="15"/>
  <c r="W71" i="15"/>
  <c r="W73" i="15"/>
  <c r="AG74" i="15"/>
  <c r="AG78" i="15"/>
  <c r="AG82" i="15"/>
  <c r="AG86" i="15"/>
  <c r="AG52" i="15"/>
  <c r="AG54" i="15"/>
  <c r="AG56" i="15"/>
  <c r="AG58" i="15"/>
  <c r="AG60" i="15"/>
  <c r="AG62" i="15"/>
  <c r="AG64" i="15"/>
  <c r="AG66" i="15"/>
  <c r="AG68" i="15"/>
  <c r="AG70" i="15"/>
  <c r="AG72" i="15"/>
  <c r="AG85" i="15"/>
  <c r="AM248" i="15"/>
  <c r="AP248" i="15" s="1"/>
  <c r="AJ207" i="15"/>
  <c r="AM207" i="15" s="1"/>
  <c r="AP207" i="15" s="1"/>
  <c r="AJ208" i="15"/>
  <c r="AM208" i="15" s="1"/>
  <c r="AP208" i="15" s="1"/>
  <c r="AJ209" i="15"/>
  <c r="AM209" i="15" s="1"/>
  <c r="AP209" i="15" s="1"/>
  <c r="AJ210" i="15"/>
  <c r="AM210" i="15" s="1"/>
  <c r="AP210" i="15" s="1"/>
  <c r="AJ211" i="15"/>
  <c r="AM211" i="15" s="1"/>
  <c r="AP211" i="15" s="1"/>
  <c r="AJ212" i="15"/>
  <c r="AM212" i="15" s="1"/>
  <c r="AP212" i="15" s="1"/>
  <c r="AJ213" i="15"/>
  <c r="AM213" i="15" s="1"/>
  <c r="AP213" i="15" s="1"/>
  <c r="AJ214" i="15"/>
  <c r="AM214" i="15" s="1"/>
  <c r="AP214" i="15" s="1"/>
  <c r="AJ215" i="15"/>
  <c r="AM215" i="15" s="1"/>
  <c r="AP215" i="15" s="1"/>
  <c r="AJ216" i="15"/>
  <c r="AM216" i="15" s="1"/>
  <c r="AP216" i="15" s="1"/>
  <c r="AJ217" i="15"/>
  <c r="AM217" i="15" s="1"/>
  <c r="AP217" i="15" s="1"/>
  <c r="AJ218" i="15"/>
  <c r="AM218" i="15" s="1"/>
  <c r="AP218" i="15" s="1"/>
  <c r="AJ219" i="15"/>
  <c r="AM219" i="15" s="1"/>
  <c r="AP219" i="15" s="1"/>
  <c r="AJ220" i="15"/>
  <c r="AM220" i="15" s="1"/>
  <c r="AP220" i="15" s="1"/>
  <c r="AJ221" i="15"/>
  <c r="AM221" i="15" s="1"/>
  <c r="AP221" i="15" s="1"/>
  <c r="AJ222" i="15"/>
  <c r="AM222" i="15" s="1"/>
  <c r="AP222" i="15" s="1"/>
  <c r="AJ223" i="15"/>
  <c r="AM223" i="15" s="1"/>
  <c r="AP223" i="15" s="1"/>
  <c r="AN266" i="15"/>
  <c r="AM266" i="15"/>
  <c r="AP266" i="15" s="1"/>
  <c r="AJ225" i="15"/>
  <c r="AM225" i="15" s="1"/>
  <c r="AP225" i="15" s="1"/>
  <c r="AJ227" i="15"/>
  <c r="AM227" i="15" s="1"/>
  <c r="AP227" i="15" s="1"/>
  <c r="AJ229" i="15"/>
  <c r="AM229" i="15" s="1"/>
  <c r="AP229" i="15" s="1"/>
  <c r="AJ231" i="15"/>
  <c r="AM231" i="15" s="1"/>
  <c r="AP231" i="15" s="1"/>
  <c r="AJ233" i="15"/>
  <c r="AM233" i="15" s="1"/>
  <c r="AP233" i="15" s="1"/>
  <c r="AJ235" i="15"/>
  <c r="AM235" i="15" s="1"/>
  <c r="AP235" i="15" s="1"/>
  <c r="AJ237" i="15"/>
  <c r="AM237" i="15" s="1"/>
  <c r="AP237" i="15" s="1"/>
  <c r="AJ239" i="15"/>
  <c r="AM239" i="15" s="1"/>
  <c r="AP239" i="15" s="1"/>
  <c r="AJ241" i="15"/>
  <c r="AM241" i="15" s="1"/>
  <c r="AP241" i="15" s="1"/>
  <c r="AJ243" i="15"/>
  <c r="AM243" i="15" s="1"/>
  <c r="AP243" i="15" s="1"/>
  <c r="AJ245" i="15"/>
  <c r="AM245" i="15" s="1"/>
  <c r="AP245" i="15" s="1"/>
  <c r="AJ247" i="15"/>
  <c r="AM247" i="15" s="1"/>
  <c r="AP247" i="15" s="1"/>
  <c r="AJ249" i="15"/>
  <c r="AM249" i="15" s="1"/>
  <c r="AP249" i="15" s="1"/>
  <c r="AJ253" i="15"/>
  <c r="AM253" i="15" s="1"/>
  <c r="AP253" i="15" s="1"/>
  <c r="AJ255" i="15"/>
  <c r="AM255" i="15" s="1"/>
  <c r="AP255" i="15" s="1"/>
  <c r="AJ257" i="15"/>
  <c r="AM257" i="15" s="1"/>
  <c r="AP257" i="15" s="1"/>
  <c r="AJ259" i="15"/>
  <c r="AM259" i="15" s="1"/>
  <c r="AP259" i="15" s="1"/>
  <c r="AM267" i="15"/>
  <c r="AP267" i="15" s="1"/>
  <c r="AG4" i="14"/>
  <c r="W12" i="14"/>
  <c r="AG12" i="14"/>
  <c r="AG8" i="14"/>
  <c r="W79" i="14"/>
  <c r="AG79" i="14"/>
  <c r="AG16" i="14"/>
  <c r="AG22" i="14"/>
  <c r="AG28" i="14"/>
  <c r="AG30" i="14"/>
  <c r="AG32" i="14"/>
  <c r="AG36" i="14"/>
  <c r="AG40" i="14"/>
  <c r="AG42" i="14"/>
  <c r="AG44" i="14"/>
  <c r="AG50" i="14"/>
  <c r="AG56" i="14"/>
  <c r="AG58" i="14"/>
  <c r="W75" i="14"/>
  <c r="AG75" i="14"/>
  <c r="W14" i="14"/>
  <c r="W18" i="14"/>
  <c r="W20" i="14"/>
  <c r="W24" i="14"/>
  <c r="W26" i="14"/>
  <c r="W34" i="14"/>
  <c r="W38" i="14"/>
  <c r="W46" i="14"/>
  <c r="W48" i="14"/>
  <c r="W52" i="14"/>
  <c r="W54" i="14"/>
  <c r="W72" i="14"/>
  <c r="AG76" i="14"/>
  <c r="W87" i="14"/>
  <c r="AG87" i="14"/>
  <c r="W83" i="14"/>
  <c r="AG83" i="14"/>
  <c r="AK243" i="14"/>
  <c r="AJ243" i="14"/>
  <c r="AM243" i="14" s="1"/>
  <c r="AP243" i="14" s="1"/>
  <c r="AK244" i="14"/>
  <c r="AJ244" i="14"/>
  <c r="AM244" i="14" s="1"/>
  <c r="AP244" i="14" s="1"/>
  <c r="AK245" i="14"/>
  <c r="AJ245" i="14"/>
  <c r="AM245" i="14" s="1"/>
  <c r="AP245" i="14" s="1"/>
  <c r="AK246" i="14"/>
  <c r="AJ246" i="14"/>
  <c r="AM246" i="14" s="1"/>
  <c r="AP246" i="14" s="1"/>
  <c r="AK247" i="14"/>
  <c r="AJ247" i="14"/>
  <c r="AM247" i="14" s="1"/>
  <c r="AP247" i="14" s="1"/>
  <c r="AK248" i="14"/>
  <c r="AJ248" i="14"/>
  <c r="AM248" i="14" s="1"/>
  <c r="AP248" i="14" s="1"/>
  <c r="AK249" i="14"/>
  <c r="AJ249" i="14"/>
  <c r="AM249" i="14" s="1"/>
  <c r="AP249" i="14" s="1"/>
  <c r="AK250" i="14"/>
  <c r="AJ250" i="14"/>
  <c r="AM250" i="14" s="1"/>
  <c r="AP250" i="14" s="1"/>
  <c r="AK251" i="14"/>
  <c r="AK252" i="14"/>
  <c r="AK253" i="14"/>
  <c r="AJ253" i="14"/>
  <c r="AM253" i="14" s="1"/>
  <c r="AP253" i="14" s="1"/>
  <c r="AK254" i="14"/>
  <c r="AJ254" i="14"/>
  <c r="AM254" i="14" s="1"/>
  <c r="AP254" i="14" s="1"/>
  <c r="AK255" i="14"/>
  <c r="AJ255" i="14"/>
  <c r="AM255" i="14" s="1"/>
  <c r="AP255" i="14" s="1"/>
  <c r="AK256" i="14"/>
  <c r="AJ256" i="14"/>
  <c r="AM256" i="14" s="1"/>
  <c r="AP256" i="14" s="1"/>
  <c r="AK257" i="14"/>
  <c r="AJ257" i="14"/>
  <c r="AM257" i="14" s="1"/>
  <c r="AP257" i="14" s="1"/>
  <c r="AK258" i="14"/>
  <c r="AJ258" i="14"/>
  <c r="AM258" i="14" s="1"/>
  <c r="AP258" i="14" s="1"/>
  <c r="AK259" i="14"/>
  <c r="AJ259" i="14"/>
  <c r="AM259" i="14" s="1"/>
  <c r="AP259" i="14" s="1"/>
  <c r="AK260" i="14"/>
  <c r="AJ260" i="14"/>
  <c r="AM260" i="14" s="1"/>
  <c r="AP260" i="14" s="1"/>
  <c r="AJ207" i="14"/>
  <c r="AM207" i="14" s="1"/>
  <c r="AP207" i="14" s="1"/>
  <c r="AJ208" i="14"/>
  <c r="AM208" i="14" s="1"/>
  <c r="AP208" i="14" s="1"/>
  <c r="AJ209" i="14"/>
  <c r="AM209" i="14" s="1"/>
  <c r="AP209" i="14" s="1"/>
  <c r="AJ210" i="14"/>
  <c r="AM210" i="14" s="1"/>
  <c r="AP210" i="14" s="1"/>
  <c r="AJ211" i="14"/>
  <c r="AM211" i="14" s="1"/>
  <c r="AP211" i="14" s="1"/>
  <c r="AJ212" i="14"/>
  <c r="AM212" i="14" s="1"/>
  <c r="AP212" i="14" s="1"/>
  <c r="AJ213" i="14"/>
  <c r="AM213" i="14" s="1"/>
  <c r="AP213" i="14" s="1"/>
  <c r="AJ214" i="14"/>
  <c r="AM214" i="14" s="1"/>
  <c r="AP214" i="14" s="1"/>
  <c r="AJ215" i="14"/>
  <c r="AM215" i="14" s="1"/>
  <c r="AP215" i="14" s="1"/>
  <c r="AJ216" i="14"/>
  <c r="AM216" i="14" s="1"/>
  <c r="AP216" i="14" s="1"/>
  <c r="AJ217" i="14"/>
  <c r="AM217" i="14" s="1"/>
  <c r="AP217" i="14" s="1"/>
  <c r="AJ218" i="14"/>
  <c r="AM218" i="14" s="1"/>
  <c r="AP218" i="14" s="1"/>
  <c r="AJ219" i="14"/>
  <c r="AM219" i="14" s="1"/>
  <c r="AP219" i="14" s="1"/>
  <c r="AJ220" i="14"/>
  <c r="AM220" i="14" s="1"/>
  <c r="AP220" i="14" s="1"/>
  <c r="AJ221" i="14"/>
  <c r="AM221" i="14" s="1"/>
  <c r="AP221" i="14" s="1"/>
  <c r="AJ222" i="14"/>
  <c r="AM222" i="14" s="1"/>
  <c r="AP222" i="14" s="1"/>
  <c r="AJ223" i="14"/>
  <c r="AM223" i="14" s="1"/>
  <c r="AP223" i="14" s="1"/>
  <c r="AJ225" i="14"/>
  <c r="AM225" i="14" s="1"/>
  <c r="AP225" i="14" s="1"/>
  <c r="AJ227" i="14"/>
  <c r="AM227" i="14" s="1"/>
  <c r="AP227" i="14" s="1"/>
  <c r="AJ229" i="14"/>
  <c r="AM229" i="14" s="1"/>
  <c r="AP229" i="14" s="1"/>
  <c r="AJ231" i="14"/>
  <c r="AM231" i="14" s="1"/>
  <c r="AP231" i="14" s="1"/>
  <c r="AJ233" i="14"/>
  <c r="AM233" i="14" s="1"/>
  <c r="AP233" i="14" s="1"/>
  <c r="AJ235" i="14"/>
  <c r="AM235" i="14" s="1"/>
  <c r="AP235" i="14" s="1"/>
  <c r="AJ237" i="14"/>
  <c r="AM237" i="14" s="1"/>
  <c r="AP237" i="14" s="1"/>
  <c r="AJ239" i="14"/>
  <c r="AM239" i="14" s="1"/>
  <c r="AP239" i="14" s="1"/>
  <c r="AN267" i="14"/>
  <c r="AM267" i="14"/>
  <c r="AP267" i="14" s="1"/>
  <c r="AJ261" i="14"/>
  <c r="AM261" i="14" s="1"/>
  <c r="AP261" i="14" s="1"/>
  <c r="AJ262" i="14"/>
  <c r="AM262" i="14" s="1"/>
  <c r="AP262" i="14" s="1"/>
  <c r="AJ263" i="14"/>
  <c r="AM263" i="14" s="1"/>
  <c r="AP263" i="14" s="1"/>
  <c r="AM266" i="14"/>
  <c r="AP266" i="14" s="1"/>
  <c r="AG2" i="13"/>
  <c r="W74" i="13"/>
  <c r="AG76" i="13"/>
  <c r="W78" i="13"/>
  <c r="AG80" i="13"/>
  <c r="W82" i="13"/>
  <c r="AG84" i="13"/>
  <c r="W86" i="13"/>
  <c r="AK207" i="13"/>
  <c r="AK208" i="13"/>
  <c r="AK209" i="13"/>
  <c r="AK210" i="13"/>
  <c r="AK211" i="13"/>
  <c r="AK212" i="13"/>
  <c r="AK213" i="13"/>
  <c r="AK214" i="13"/>
  <c r="AK215" i="13"/>
  <c r="AK216" i="13"/>
  <c r="AK217" i="13"/>
  <c r="AK218" i="13"/>
  <c r="AK219" i="13"/>
  <c r="AK220" i="13"/>
  <c r="AK221" i="13"/>
  <c r="AK222" i="13"/>
  <c r="AK223" i="13"/>
  <c r="AJ243" i="13"/>
  <c r="AM243" i="13" s="1"/>
  <c r="AP243" i="13" s="1"/>
  <c r="AJ253" i="13"/>
  <c r="AM253" i="13" s="1"/>
  <c r="AP253" i="13" s="1"/>
  <c r="AJ255" i="13"/>
  <c r="AM255" i="13" s="1"/>
  <c r="AP255" i="13" s="1"/>
  <c r="AJ257" i="13"/>
  <c r="AM257" i="13" s="1"/>
  <c r="AP257" i="13" s="1"/>
  <c r="AJ224" i="13"/>
  <c r="AM224" i="13" s="1"/>
  <c r="AP224" i="13" s="1"/>
  <c r="AJ226" i="13"/>
  <c r="AM226" i="13" s="1"/>
  <c r="AP226" i="13" s="1"/>
  <c r="AJ228" i="13"/>
  <c r="AM228" i="13" s="1"/>
  <c r="AP228" i="13" s="1"/>
  <c r="AJ230" i="13"/>
  <c r="AM230" i="13" s="1"/>
  <c r="AP230" i="13" s="1"/>
  <c r="AJ232" i="13"/>
  <c r="AM232" i="13" s="1"/>
  <c r="AP232" i="13" s="1"/>
  <c r="AJ234" i="13"/>
  <c r="AM234" i="13" s="1"/>
  <c r="AP234" i="13" s="1"/>
  <c r="AJ236" i="13"/>
  <c r="AM236" i="13" s="1"/>
  <c r="AP236" i="13" s="1"/>
  <c r="AJ238" i="13"/>
  <c r="AM238" i="13" s="1"/>
  <c r="AP238" i="13" s="1"/>
  <c r="AJ240" i="13"/>
  <c r="AM240" i="13" s="1"/>
  <c r="AP240" i="13" s="1"/>
  <c r="AJ244" i="13"/>
  <c r="AM244" i="13" s="1"/>
  <c r="AP244" i="13" s="1"/>
  <c r="AJ246" i="13"/>
  <c r="AM246" i="13" s="1"/>
  <c r="AP246" i="13" s="1"/>
  <c r="AJ248" i="13"/>
  <c r="AM248" i="13" s="1"/>
  <c r="AP248" i="13" s="1"/>
  <c r="AJ250" i="13"/>
  <c r="AM250" i="13" s="1"/>
  <c r="AP250" i="13" s="1"/>
  <c r="AJ254" i="13"/>
  <c r="AM254" i="13" s="1"/>
  <c r="AP254" i="13" s="1"/>
  <c r="AJ256" i="13"/>
  <c r="AM256" i="13" s="1"/>
  <c r="AP256" i="13" s="1"/>
  <c r="AN266" i="13"/>
  <c r="AM266" i="13"/>
  <c r="AP266" i="13" s="1"/>
  <c r="AN267" i="13"/>
  <c r="AM267" i="13"/>
  <c r="AP267" i="13" s="1"/>
  <c r="W23" i="11" l="1"/>
  <c r="V23" i="11"/>
  <c r="T23" i="11"/>
  <c r="X23" i="11" s="1"/>
  <c r="Z23" i="11" s="1"/>
  <c r="S23" i="11"/>
  <c r="Q23" i="11"/>
  <c r="K23" i="11"/>
  <c r="V21" i="11"/>
  <c r="W21" i="11" s="1"/>
  <c r="V22" i="11"/>
  <c r="W22" i="11" s="1"/>
  <c r="T21" i="11"/>
  <c r="X21" i="11" s="1"/>
  <c r="Z21" i="11" s="1"/>
  <c r="T22" i="11"/>
  <c r="X22" i="11" s="1"/>
  <c r="Z22" i="11" s="1"/>
  <c r="S21" i="11"/>
  <c r="S22" i="11"/>
  <c r="Q21" i="11"/>
  <c r="Q22" i="11"/>
  <c r="V33" i="10"/>
  <c r="W33" i="10" s="1"/>
  <c r="T33" i="10"/>
  <c r="X33" i="10" s="1"/>
  <c r="Z33" i="10" s="1"/>
  <c r="S33" i="10"/>
  <c r="Q33" i="10"/>
  <c r="K33" i="10"/>
  <c r="V32" i="10"/>
  <c r="AG32" i="10" s="1"/>
  <c r="T32" i="10"/>
  <c r="X32" i="10" s="1"/>
  <c r="Z32" i="10" s="1"/>
  <c r="S32" i="10"/>
  <c r="Q32" i="10"/>
  <c r="K32" i="10"/>
  <c r="V31" i="10"/>
  <c r="W31" i="10" s="1"/>
  <c r="T31" i="10"/>
  <c r="X31" i="10" s="1"/>
  <c r="Z31" i="10" s="1"/>
  <c r="S31" i="10"/>
  <c r="Q31" i="10"/>
  <c r="K31" i="10"/>
  <c r="Q27" i="6"/>
  <c r="AH20" i="9"/>
  <c r="AH3" i="9"/>
  <c r="AH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H105" i="9"/>
  <c r="AH106" i="9"/>
  <c r="AH107" i="9"/>
  <c r="AH108" i="9"/>
  <c r="AH109" i="9"/>
  <c r="AH110" i="9"/>
  <c r="AH111" i="9"/>
  <c r="AH112" i="9"/>
  <c r="AH113" i="9"/>
  <c r="AH114" i="9"/>
  <c r="AH115" i="9"/>
  <c r="AH116" i="9"/>
  <c r="AH117" i="9"/>
  <c r="AH118" i="9"/>
  <c r="AH119" i="9"/>
  <c r="AH120" i="9"/>
  <c r="AH121" i="9"/>
  <c r="AH122" i="9"/>
  <c r="AH123" i="9"/>
  <c r="AH124" i="9"/>
  <c r="AH125" i="9"/>
  <c r="AH126" i="9"/>
  <c r="AH127" i="9"/>
  <c r="AH128" i="9"/>
  <c r="AH129" i="9"/>
  <c r="AH130" i="9"/>
  <c r="AH131" i="9"/>
  <c r="AH132" i="9"/>
  <c r="AH133" i="9"/>
  <c r="AH134" i="9"/>
  <c r="AH135" i="9"/>
  <c r="AH136" i="9"/>
  <c r="AH137" i="9"/>
  <c r="AH138" i="9"/>
  <c r="AH139" i="9"/>
  <c r="AH140" i="9"/>
  <c r="AH141" i="9"/>
  <c r="AH142" i="9"/>
  <c r="AH143" i="9"/>
  <c r="AH144" i="9"/>
  <c r="AH145" i="9"/>
  <c r="AH146" i="9"/>
  <c r="AH147" i="9"/>
  <c r="AH148" i="9"/>
  <c r="AH149" i="9"/>
  <c r="AH150" i="9"/>
  <c r="AH151" i="9"/>
  <c r="AH152" i="9"/>
  <c r="AH153" i="9"/>
  <c r="AH154" i="9"/>
  <c r="AH155" i="9"/>
  <c r="AH156" i="9"/>
  <c r="AH157" i="9"/>
  <c r="AH158" i="9"/>
  <c r="AH159" i="9"/>
  <c r="AH160" i="9"/>
  <c r="AH161" i="9"/>
  <c r="AH162" i="9"/>
  <c r="AH163" i="9"/>
  <c r="AH164" i="9"/>
  <c r="AH165" i="9"/>
  <c r="AH166" i="9"/>
  <c r="AH167" i="9"/>
  <c r="AH168" i="9"/>
  <c r="AH169" i="9"/>
  <c r="AH170" i="9"/>
  <c r="AH171" i="9"/>
  <c r="AH172" i="9"/>
  <c r="AH173" i="9"/>
  <c r="AH174" i="9"/>
  <c r="AH175" i="9"/>
  <c r="AH176" i="9"/>
  <c r="AH177" i="9"/>
  <c r="AH178" i="9"/>
  <c r="AH179" i="9"/>
  <c r="AH180" i="9"/>
  <c r="AH181" i="9"/>
  <c r="AH182" i="9"/>
  <c r="AH183" i="9"/>
  <c r="AH184" i="9"/>
  <c r="AH185" i="9"/>
  <c r="AH186" i="9"/>
  <c r="AH187" i="9"/>
  <c r="AH188" i="9"/>
  <c r="AH189" i="9"/>
  <c r="AH190" i="9"/>
  <c r="AH191" i="9"/>
  <c r="AH192" i="9"/>
  <c r="AH193" i="9"/>
  <c r="AH194" i="9"/>
  <c r="AH195" i="9"/>
  <c r="AH196" i="9"/>
  <c r="AH197" i="9"/>
  <c r="AH198" i="9"/>
  <c r="AH199" i="9"/>
  <c r="AH200" i="9"/>
  <c r="AH18" i="8"/>
  <c r="AH3" i="8"/>
  <c r="AH4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36" i="8"/>
  <c r="AH137" i="8"/>
  <c r="AH138" i="8"/>
  <c r="AH139" i="8"/>
  <c r="AH140" i="8"/>
  <c r="AH141" i="8"/>
  <c r="AH142" i="8"/>
  <c r="AH143" i="8"/>
  <c r="AH144" i="8"/>
  <c r="AH145" i="8"/>
  <c r="AH146" i="8"/>
  <c r="AH147" i="8"/>
  <c r="AH148" i="8"/>
  <c r="AH149" i="8"/>
  <c r="AH150" i="8"/>
  <c r="AH151" i="8"/>
  <c r="AH152" i="8"/>
  <c r="AH153" i="8"/>
  <c r="AH154" i="8"/>
  <c r="AH155" i="8"/>
  <c r="AH156" i="8"/>
  <c r="AH157" i="8"/>
  <c r="AH158" i="8"/>
  <c r="AH159" i="8"/>
  <c r="AH160" i="8"/>
  <c r="AH161" i="8"/>
  <c r="AH162" i="8"/>
  <c r="AH163" i="8"/>
  <c r="AH164" i="8"/>
  <c r="AH165" i="8"/>
  <c r="AH166" i="8"/>
  <c r="AH167" i="8"/>
  <c r="AH168" i="8"/>
  <c r="AH169" i="8"/>
  <c r="AH170" i="8"/>
  <c r="AH171" i="8"/>
  <c r="AH172" i="8"/>
  <c r="AH173" i="8"/>
  <c r="AH174" i="8"/>
  <c r="AH175" i="8"/>
  <c r="AH176" i="8"/>
  <c r="AH177" i="8"/>
  <c r="AH178" i="8"/>
  <c r="AH179" i="8"/>
  <c r="AH180" i="8"/>
  <c r="AH181" i="8"/>
  <c r="AH182" i="8"/>
  <c r="AH183" i="8"/>
  <c r="AH184" i="8"/>
  <c r="AH185" i="8"/>
  <c r="AH186" i="8"/>
  <c r="AH187" i="8"/>
  <c r="AH188" i="8"/>
  <c r="AH189" i="8"/>
  <c r="AH190" i="8"/>
  <c r="AH191" i="8"/>
  <c r="AH192" i="8"/>
  <c r="AH193" i="8"/>
  <c r="AH194" i="8"/>
  <c r="AH195" i="8"/>
  <c r="AH196" i="8"/>
  <c r="AH197" i="8"/>
  <c r="AH198" i="8"/>
  <c r="AH199" i="8"/>
  <c r="AH200" i="8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88" i="7"/>
  <c r="AH189" i="7"/>
  <c r="AH190" i="7"/>
  <c r="AH191" i="7"/>
  <c r="AH192" i="7"/>
  <c r="AH193" i="7"/>
  <c r="AH194" i="7"/>
  <c r="AH195" i="7"/>
  <c r="AH196" i="7"/>
  <c r="AH197" i="7"/>
  <c r="AH198" i="7"/>
  <c r="AH199" i="7"/>
  <c r="AH200" i="7"/>
  <c r="Q76" i="6"/>
  <c r="AH30" i="6"/>
  <c r="T200" i="12"/>
  <c r="X200" i="12" s="1"/>
  <c r="Z200" i="12" s="1"/>
  <c r="S200" i="12"/>
  <c r="Q200" i="12"/>
  <c r="T199" i="12"/>
  <c r="X199" i="12" s="1"/>
  <c r="Z199" i="12" s="1"/>
  <c r="S199" i="12"/>
  <c r="Q199" i="12"/>
  <c r="T198" i="12"/>
  <c r="X198" i="12" s="1"/>
  <c r="Z198" i="12" s="1"/>
  <c r="S198" i="12"/>
  <c r="Q198" i="12"/>
  <c r="T197" i="12"/>
  <c r="X197" i="12" s="1"/>
  <c r="Z197" i="12" s="1"/>
  <c r="S197" i="12"/>
  <c r="Q197" i="12"/>
  <c r="T196" i="12"/>
  <c r="X196" i="12" s="1"/>
  <c r="Z196" i="12" s="1"/>
  <c r="S196" i="12"/>
  <c r="Q196" i="12"/>
  <c r="T195" i="12"/>
  <c r="X195" i="12" s="1"/>
  <c r="Z195" i="12" s="1"/>
  <c r="S195" i="12"/>
  <c r="Q195" i="12"/>
  <c r="T194" i="12"/>
  <c r="X194" i="12" s="1"/>
  <c r="Z194" i="12" s="1"/>
  <c r="S194" i="12"/>
  <c r="Q194" i="12"/>
  <c r="T193" i="12"/>
  <c r="X193" i="12" s="1"/>
  <c r="Z193" i="12" s="1"/>
  <c r="S193" i="12"/>
  <c r="Q193" i="12"/>
  <c r="T192" i="12"/>
  <c r="X192" i="12" s="1"/>
  <c r="Z192" i="12" s="1"/>
  <c r="S192" i="12"/>
  <c r="Q192" i="12"/>
  <c r="T191" i="12"/>
  <c r="X191" i="12" s="1"/>
  <c r="Z191" i="12" s="1"/>
  <c r="S191" i="12"/>
  <c r="Q191" i="12"/>
  <c r="T190" i="12"/>
  <c r="X190" i="12" s="1"/>
  <c r="Z190" i="12" s="1"/>
  <c r="S190" i="12"/>
  <c r="Q190" i="12"/>
  <c r="T189" i="12"/>
  <c r="X189" i="12" s="1"/>
  <c r="Z189" i="12" s="1"/>
  <c r="S189" i="12"/>
  <c r="Q189" i="12"/>
  <c r="T188" i="12"/>
  <c r="X188" i="12" s="1"/>
  <c r="Z188" i="12" s="1"/>
  <c r="S188" i="12"/>
  <c r="Q188" i="12"/>
  <c r="T187" i="12"/>
  <c r="X187" i="12" s="1"/>
  <c r="Z187" i="12" s="1"/>
  <c r="S187" i="12"/>
  <c r="Q187" i="12"/>
  <c r="T186" i="12"/>
  <c r="X186" i="12" s="1"/>
  <c r="Z186" i="12" s="1"/>
  <c r="S186" i="12"/>
  <c r="Q186" i="12"/>
  <c r="T185" i="12"/>
  <c r="X185" i="12" s="1"/>
  <c r="Z185" i="12" s="1"/>
  <c r="S185" i="12"/>
  <c r="Q185" i="12"/>
  <c r="T184" i="12"/>
  <c r="X184" i="12" s="1"/>
  <c r="Z184" i="12" s="1"/>
  <c r="S184" i="12"/>
  <c r="Q184" i="12"/>
  <c r="T183" i="12"/>
  <c r="X183" i="12" s="1"/>
  <c r="Z183" i="12" s="1"/>
  <c r="S183" i="12"/>
  <c r="Q183" i="12"/>
  <c r="T182" i="12"/>
  <c r="X182" i="12" s="1"/>
  <c r="Z182" i="12" s="1"/>
  <c r="S182" i="12"/>
  <c r="Q182" i="12"/>
  <c r="T181" i="12"/>
  <c r="X181" i="12" s="1"/>
  <c r="Z181" i="12" s="1"/>
  <c r="S181" i="12"/>
  <c r="Q181" i="12"/>
  <c r="T180" i="12"/>
  <c r="X180" i="12" s="1"/>
  <c r="Z180" i="12" s="1"/>
  <c r="S180" i="12"/>
  <c r="Q180" i="12"/>
  <c r="T179" i="12"/>
  <c r="X179" i="12" s="1"/>
  <c r="Z179" i="12" s="1"/>
  <c r="S179" i="12"/>
  <c r="Q179" i="12"/>
  <c r="T178" i="12"/>
  <c r="X178" i="12" s="1"/>
  <c r="Z178" i="12" s="1"/>
  <c r="S178" i="12"/>
  <c r="Q178" i="12"/>
  <c r="T177" i="12"/>
  <c r="X177" i="12" s="1"/>
  <c r="Z177" i="12" s="1"/>
  <c r="S177" i="12"/>
  <c r="Q177" i="12"/>
  <c r="T176" i="12"/>
  <c r="X176" i="12" s="1"/>
  <c r="Z176" i="12" s="1"/>
  <c r="S176" i="12"/>
  <c r="Q176" i="12"/>
  <c r="T175" i="12"/>
  <c r="X175" i="12" s="1"/>
  <c r="Z175" i="12" s="1"/>
  <c r="S175" i="12"/>
  <c r="Q175" i="12"/>
  <c r="T174" i="12"/>
  <c r="X174" i="12" s="1"/>
  <c r="Z174" i="12" s="1"/>
  <c r="S174" i="12"/>
  <c r="Q174" i="12"/>
  <c r="T173" i="12"/>
  <c r="X173" i="12" s="1"/>
  <c r="Z173" i="12" s="1"/>
  <c r="S173" i="12"/>
  <c r="Q173" i="12"/>
  <c r="T172" i="12"/>
  <c r="X172" i="12" s="1"/>
  <c r="Z172" i="12" s="1"/>
  <c r="S172" i="12"/>
  <c r="Q172" i="12"/>
  <c r="T171" i="12"/>
  <c r="X171" i="12" s="1"/>
  <c r="Z171" i="12" s="1"/>
  <c r="S171" i="12"/>
  <c r="Q171" i="12"/>
  <c r="T170" i="12"/>
  <c r="X170" i="12" s="1"/>
  <c r="Z170" i="12" s="1"/>
  <c r="S170" i="12"/>
  <c r="Q170" i="12"/>
  <c r="T169" i="12"/>
  <c r="X169" i="12" s="1"/>
  <c r="Z169" i="12" s="1"/>
  <c r="S169" i="12"/>
  <c r="Q169" i="12"/>
  <c r="T168" i="12"/>
  <c r="X168" i="12" s="1"/>
  <c r="Z168" i="12" s="1"/>
  <c r="S168" i="12"/>
  <c r="Q168" i="12"/>
  <c r="T167" i="12"/>
  <c r="X167" i="12" s="1"/>
  <c r="Z167" i="12" s="1"/>
  <c r="S167" i="12"/>
  <c r="Q167" i="12"/>
  <c r="T166" i="12"/>
  <c r="X166" i="12" s="1"/>
  <c r="Z166" i="12" s="1"/>
  <c r="S166" i="12"/>
  <c r="Q166" i="12"/>
  <c r="T165" i="12"/>
  <c r="X165" i="12" s="1"/>
  <c r="Z165" i="12" s="1"/>
  <c r="S165" i="12"/>
  <c r="Q165" i="12"/>
  <c r="T164" i="12"/>
  <c r="X164" i="12" s="1"/>
  <c r="Z164" i="12" s="1"/>
  <c r="S164" i="12"/>
  <c r="Q164" i="12"/>
  <c r="T163" i="12"/>
  <c r="X163" i="12" s="1"/>
  <c r="Z163" i="12" s="1"/>
  <c r="S163" i="12"/>
  <c r="Q163" i="12"/>
  <c r="T162" i="12"/>
  <c r="X162" i="12" s="1"/>
  <c r="Z162" i="12" s="1"/>
  <c r="S162" i="12"/>
  <c r="Q162" i="12"/>
  <c r="T161" i="12"/>
  <c r="X161" i="12" s="1"/>
  <c r="Z161" i="12" s="1"/>
  <c r="S161" i="12"/>
  <c r="Q161" i="12"/>
  <c r="T160" i="12"/>
  <c r="X160" i="12" s="1"/>
  <c r="Z160" i="12" s="1"/>
  <c r="S160" i="12"/>
  <c r="Q160" i="12"/>
  <c r="T159" i="12"/>
  <c r="X159" i="12" s="1"/>
  <c r="Z159" i="12" s="1"/>
  <c r="S159" i="12"/>
  <c r="Q159" i="12"/>
  <c r="T158" i="12"/>
  <c r="X158" i="12" s="1"/>
  <c r="Z158" i="12" s="1"/>
  <c r="S158" i="12"/>
  <c r="Q158" i="12"/>
  <c r="T157" i="12"/>
  <c r="X157" i="12" s="1"/>
  <c r="Z157" i="12" s="1"/>
  <c r="S157" i="12"/>
  <c r="Q157" i="12"/>
  <c r="T156" i="12"/>
  <c r="X156" i="12" s="1"/>
  <c r="Z156" i="12" s="1"/>
  <c r="S156" i="12"/>
  <c r="Q156" i="12"/>
  <c r="T155" i="12"/>
  <c r="X155" i="12" s="1"/>
  <c r="Z155" i="12" s="1"/>
  <c r="S155" i="12"/>
  <c r="Q155" i="12"/>
  <c r="T154" i="12"/>
  <c r="X154" i="12" s="1"/>
  <c r="Z154" i="12" s="1"/>
  <c r="S154" i="12"/>
  <c r="Q154" i="12"/>
  <c r="T153" i="12"/>
  <c r="X153" i="12" s="1"/>
  <c r="Z153" i="12" s="1"/>
  <c r="S153" i="12"/>
  <c r="Q153" i="12"/>
  <c r="T152" i="12"/>
  <c r="X152" i="12" s="1"/>
  <c r="Z152" i="12" s="1"/>
  <c r="S152" i="12"/>
  <c r="Q152" i="12"/>
  <c r="T151" i="12"/>
  <c r="X151" i="12" s="1"/>
  <c r="Z151" i="12" s="1"/>
  <c r="S151" i="12"/>
  <c r="Q151" i="12"/>
  <c r="T150" i="12"/>
  <c r="X150" i="12" s="1"/>
  <c r="Z150" i="12" s="1"/>
  <c r="S150" i="12"/>
  <c r="Q150" i="12"/>
  <c r="T149" i="12"/>
  <c r="X149" i="12" s="1"/>
  <c r="Z149" i="12" s="1"/>
  <c r="S149" i="12"/>
  <c r="Q149" i="12"/>
  <c r="T148" i="12"/>
  <c r="X148" i="12" s="1"/>
  <c r="Z148" i="12" s="1"/>
  <c r="S148" i="12"/>
  <c r="Q148" i="12"/>
  <c r="T147" i="12"/>
  <c r="X147" i="12" s="1"/>
  <c r="Z147" i="12" s="1"/>
  <c r="S147" i="12"/>
  <c r="Q147" i="12"/>
  <c r="T146" i="12"/>
  <c r="X146" i="12" s="1"/>
  <c r="Z146" i="12" s="1"/>
  <c r="S146" i="12"/>
  <c r="Q146" i="12"/>
  <c r="T145" i="12"/>
  <c r="X145" i="12" s="1"/>
  <c r="Z145" i="12" s="1"/>
  <c r="S145" i="12"/>
  <c r="Q145" i="12"/>
  <c r="T144" i="12"/>
  <c r="X144" i="12" s="1"/>
  <c r="Z144" i="12" s="1"/>
  <c r="S144" i="12"/>
  <c r="Q144" i="12"/>
  <c r="T143" i="12"/>
  <c r="X143" i="12" s="1"/>
  <c r="Z143" i="12" s="1"/>
  <c r="S143" i="12"/>
  <c r="Q143" i="12"/>
  <c r="T142" i="12"/>
  <c r="X142" i="12" s="1"/>
  <c r="Z142" i="12" s="1"/>
  <c r="S142" i="12"/>
  <c r="Q142" i="12"/>
  <c r="T141" i="12"/>
  <c r="X141" i="12" s="1"/>
  <c r="Z141" i="12" s="1"/>
  <c r="S141" i="12"/>
  <c r="Q141" i="12"/>
  <c r="T140" i="12"/>
  <c r="X140" i="12" s="1"/>
  <c r="Z140" i="12" s="1"/>
  <c r="S140" i="12"/>
  <c r="Q140" i="12"/>
  <c r="T139" i="12"/>
  <c r="X139" i="12" s="1"/>
  <c r="Z139" i="12" s="1"/>
  <c r="S139" i="12"/>
  <c r="Q139" i="12"/>
  <c r="T138" i="12"/>
  <c r="X138" i="12" s="1"/>
  <c r="Z138" i="12" s="1"/>
  <c r="S138" i="12"/>
  <c r="Q138" i="12"/>
  <c r="T137" i="12"/>
  <c r="X137" i="12" s="1"/>
  <c r="Z137" i="12" s="1"/>
  <c r="S137" i="12"/>
  <c r="Q137" i="12"/>
  <c r="T136" i="12"/>
  <c r="X136" i="12" s="1"/>
  <c r="Z136" i="12" s="1"/>
  <c r="S136" i="12"/>
  <c r="Q136" i="12"/>
  <c r="T135" i="12"/>
  <c r="X135" i="12" s="1"/>
  <c r="Z135" i="12" s="1"/>
  <c r="S135" i="12"/>
  <c r="Q135" i="12"/>
  <c r="T134" i="12"/>
  <c r="X134" i="12" s="1"/>
  <c r="Z134" i="12" s="1"/>
  <c r="S134" i="12"/>
  <c r="Q134" i="12"/>
  <c r="T133" i="12"/>
  <c r="X133" i="12" s="1"/>
  <c r="Z133" i="12" s="1"/>
  <c r="S133" i="12"/>
  <c r="Q133" i="12"/>
  <c r="T132" i="12"/>
  <c r="X132" i="12" s="1"/>
  <c r="Z132" i="12" s="1"/>
  <c r="S132" i="12"/>
  <c r="Q132" i="12"/>
  <c r="T131" i="12"/>
  <c r="X131" i="12" s="1"/>
  <c r="Z131" i="12" s="1"/>
  <c r="S131" i="12"/>
  <c r="Q131" i="12"/>
  <c r="T130" i="12"/>
  <c r="X130" i="12" s="1"/>
  <c r="Z130" i="12" s="1"/>
  <c r="S130" i="12"/>
  <c r="Q130" i="12"/>
  <c r="T129" i="12"/>
  <c r="X129" i="12" s="1"/>
  <c r="Z129" i="12" s="1"/>
  <c r="S129" i="12"/>
  <c r="Q129" i="12"/>
  <c r="T128" i="12"/>
  <c r="X128" i="12" s="1"/>
  <c r="Z128" i="12" s="1"/>
  <c r="S128" i="12"/>
  <c r="Q128" i="12"/>
  <c r="T127" i="12"/>
  <c r="X127" i="12" s="1"/>
  <c r="Z127" i="12" s="1"/>
  <c r="S127" i="12"/>
  <c r="Q127" i="12"/>
  <c r="T126" i="12"/>
  <c r="X126" i="12" s="1"/>
  <c r="Z126" i="12" s="1"/>
  <c r="S126" i="12"/>
  <c r="Q126" i="12"/>
  <c r="T125" i="12"/>
  <c r="X125" i="12" s="1"/>
  <c r="Z125" i="12" s="1"/>
  <c r="S125" i="12"/>
  <c r="Q125" i="12"/>
  <c r="T124" i="12"/>
  <c r="X124" i="12" s="1"/>
  <c r="Z124" i="12" s="1"/>
  <c r="S124" i="12"/>
  <c r="Q124" i="12"/>
  <c r="T123" i="12"/>
  <c r="X123" i="12" s="1"/>
  <c r="Z123" i="12" s="1"/>
  <c r="S123" i="12"/>
  <c r="Q123" i="12"/>
  <c r="T122" i="12"/>
  <c r="X122" i="12" s="1"/>
  <c r="Z122" i="12" s="1"/>
  <c r="S122" i="12"/>
  <c r="Q122" i="12"/>
  <c r="T121" i="12"/>
  <c r="X121" i="12" s="1"/>
  <c r="Z121" i="12" s="1"/>
  <c r="S121" i="12"/>
  <c r="Q121" i="12"/>
  <c r="T120" i="12"/>
  <c r="X120" i="12" s="1"/>
  <c r="Z120" i="12" s="1"/>
  <c r="S120" i="12"/>
  <c r="Q120" i="12"/>
  <c r="T119" i="12"/>
  <c r="X119" i="12" s="1"/>
  <c r="Z119" i="12" s="1"/>
  <c r="S119" i="12"/>
  <c r="Q119" i="12"/>
  <c r="T118" i="12"/>
  <c r="X118" i="12" s="1"/>
  <c r="Z118" i="12" s="1"/>
  <c r="S118" i="12"/>
  <c r="Q118" i="12"/>
  <c r="T117" i="12"/>
  <c r="X117" i="12" s="1"/>
  <c r="Z117" i="12" s="1"/>
  <c r="S117" i="12"/>
  <c r="Q117" i="12"/>
  <c r="T116" i="12"/>
  <c r="X116" i="12" s="1"/>
  <c r="Z116" i="12" s="1"/>
  <c r="S116" i="12"/>
  <c r="Q116" i="12"/>
  <c r="T115" i="12"/>
  <c r="X115" i="12" s="1"/>
  <c r="Z115" i="12" s="1"/>
  <c r="S115" i="12"/>
  <c r="Q115" i="12"/>
  <c r="T114" i="12"/>
  <c r="X114" i="12" s="1"/>
  <c r="Z114" i="12" s="1"/>
  <c r="S114" i="12"/>
  <c r="Q114" i="12"/>
  <c r="T113" i="12"/>
  <c r="X113" i="12" s="1"/>
  <c r="Z113" i="12" s="1"/>
  <c r="S113" i="12"/>
  <c r="Q113" i="12"/>
  <c r="T112" i="12"/>
  <c r="X112" i="12" s="1"/>
  <c r="Z112" i="12" s="1"/>
  <c r="S112" i="12"/>
  <c r="Q112" i="12"/>
  <c r="T111" i="12"/>
  <c r="X111" i="12" s="1"/>
  <c r="Z111" i="12" s="1"/>
  <c r="S111" i="12"/>
  <c r="Q111" i="12"/>
  <c r="T110" i="12"/>
  <c r="X110" i="12" s="1"/>
  <c r="Z110" i="12" s="1"/>
  <c r="S110" i="12"/>
  <c r="Q110" i="12"/>
  <c r="T109" i="12"/>
  <c r="X109" i="12" s="1"/>
  <c r="Z109" i="12" s="1"/>
  <c r="S109" i="12"/>
  <c r="Q109" i="12"/>
  <c r="T108" i="12"/>
  <c r="X108" i="12" s="1"/>
  <c r="Z108" i="12" s="1"/>
  <c r="S108" i="12"/>
  <c r="Q108" i="12"/>
  <c r="T107" i="12"/>
  <c r="X107" i="12" s="1"/>
  <c r="Z107" i="12" s="1"/>
  <c r="S107" i="12"/>
  <c r="Q107" i="12"/>
  <c r="T106" i="12"/>
  <c r="X106" i="12" s="1"/>
  <c r="Z106" i="12" s="1"/>
  <c r="S106" i="12"/>
  <c r="Q106" i="12"/>
  <c r="T105" i="12"/>
  <c r="X105" i="12" s="1"/>
  <c r="Z105" i="12" s="1"/>
  <c r="S105" i="12"/>
  <c r="Q105" i="12"/>
  <c r="T104" i="12"/>
  <c r="X104" i="12" s="1"/>
  <c r="Z104" i="12" s="1"/>
  <c r="S104" i="12"/>
  <c r="Q104" i="12"/>
  <c r="T103" i="12"/>
  <c r="X103" i="12" s="1"/>
  <c r="Z103" i="12" s="1"/>
  <c r="S103" i="12"/>
  <c r="Q103" i="12"/>
  <c r="T102" i="12"/>
  <c r="X102" i="12" s="1"/>
  <c r="Z102" i="12" s="1"/>
  <c r="S102" i="12"/>
  <c r="Q102" i="12"/>
  <c r="T101" i="12"/>
  <c r="X101" i="12" s="1"/>
  <c r="Z101" i="12" s="1"/>
  <c r="S101" i="12"/>
  <c r="Q101" i="12"/>
  <c r="T100" i="12"/>
  <c r="X100" i="12" s="1"/>
  <c r="Z100" i="12" s="1"/>
  <c r="S100" i="12"/>
  <c r="Q100" i="12"/>
  <c r="T99" i="12"/>
  <c r="X99" i="12" s="1"/>
  <c r="Z99" i="12" s="1"/>
  <c r="S99" i="12"/>
  <c r="Q99" i="12"/>
  <c r="T98" i="12"/>
  <c r="X98" i="12" s="1"/>
  <c r="Z98" i="12" s="1"/>
  <c r="S98" i="12"/>
  <c r="Q98" i="12"/>
  <c r="T97" i="12"/>
  <c r="X97" i="12" s="1"/>
  <c r="Z97" i="12" s="1"/>
  <c r="S97" i="12"/>
  <c r="Q97" i="12"/>
  <c r="T96" i="12"/>
  <c r="X96" i="12" s="1"/>
  <c r="Z96" i="12" s="1"/>
  <c r="S96" i="12"/>
  <c r="Q96" i="12"/>
  <c r="T95" i="12"/>
  <c r="X95" i="12" s="1"/>
  <c r="Z95" i="12" s="1"/>
  <c r="S95" i="12"/>
  <c r="Q95" i="12"/>
  <c r="T94" i="12"/>
  <c r="X94" i="12" s="1"/>
  <c r="Z94" i="12" s="1"/>
  <c r="S94" i="12"/>
  <c r="Q94" i="12"/>
  <c r="T93" i="12"/>
  <c r="X93" i="12" s="1"/>
  <c r="Z93" i="12" s="1"/>
  <c r="S93" i="12"/>
  <c r="Q93" i="12"/>
  <c r="T92" i="12"/>
  <c r="X92" i="12" s="1"/>
  <c r="Z92" i="12" s="1"/>
  <c r="S92" i="12"/>
  <c r="Q92" i="12"/>
  <c r="T91" i="12"/>
  <c r="X91" i="12" s="1"/>
  <c r="Z91" i="12" s="1"/>
  <c r="S91" i="12"/>
  <c r="Q91" i="12"/>
  <c r="T90" i="12"/>
  <c r="X90" i="12" s="1"/>
  <c r="Z90" i="12" s="1"/>
  <c r="S90" i="12"/>
  <c r="Q90" i="12"/>
  <c r="T89" i="12"/>
  <c r="X89" i="12" s="1"/>
  <c r="Z89" i="12" s="1"/>
  <c r="S89" i="12"/>
  <c r="Q89" i="12"/>
  <c r="T88" i="12"/>
  <c r="X88" i="12" s="1"/>
  <c r="Z88" i="12" s="1"/>
  <c r="S88" i="12"/>
  <c r="Q88" i="12"/>
  <c r="T87" i="12"/>
  <c r="X87" i="12" s="1"/>
  <c r="Z87" i="12" s="1"/>
  <c r="S87" i="12"/>
  <c r="Q87" i="12"/>
  <c r="T86" i="12"/>
  <c r="X86" i="12" s="1"/>
  <c r="Z86" i="12" s="1"/>
  <c r="S86" i="12"/>
  <c r="Q86" i="12"/>
  <c r="T85" i="12"/>
  <c r="X85" i="12" s="1"/>
  <c r="Z85" i="12" s="1"/>
  <c r="S85" i="12"/>
  <c r="Q85" i="12"/>
  <c r="T84" i="12"/>
  <c r="X84" i="12" s="1"/>
  <c r="Z84" i="12" s="1"/>
  <c r="S84" i="12"/>
  <c r="Q84" i="12"/>
  <c r="T83" i="12"/>
  <c r="X83" i="12" s="1"/>
  <c r="Z83" i="12" s="1"/>
  <c r="S83" i="12"/>
  <c r="Q83" i="12"/>
  <c r="T82" i="12"/>
  <c r="X82" i="12" s="1"/>
  <c r="Z82" i="12" s="1"/>
  <c r="S82" i="12"/>
  <c r="Q82" i="12"/>
  <c r="T81" i="12"/>
  <c r="X81" i="12" s="1"/>
  <c r="Z81" i="12" s="1"/>
  <c r="S81" i="12"/>
  <c r="Q81" i="12"/>
  <c r="T80" i="12"/>
  <c r="X80" i="12" s="1"/>
  <c r="Z80" i="12" s="1"/>
  <c r="S80" i="12"/>
  <c r="Q80" i="12"/>
  <c r="T79" i="12"/>
  <c r="X79" i="12" s="1"/>
  <c r="Z79" i="12" s="1"/>
  <c r="S79" i="12"/>
  <c r="Q79" i="12"/>
  <c r="T78" i="12"/>
  <c r="X78" i="12" s="1"/>
  <c r="Z78" i="12" s="1"/>
  <c r="S78" i="12"/>
  <c r="Q78" i="12"/>
  <c r="T77" i="12"/>
  <c r="X77" i="12" s="1"/>
  <c r="Z77" i="12" s="1"/>
  <c r="S77" i="12"/>
  <c r="Q77" i="12"/>
  <c r="T76" i="12"/>
  <c r="X76" i="12" s="1"/>
  <c r="Z76" i="12" s="1"/>
  <c r="S76" i="12"/>
  <c r="Q76" i="12"/>
  <c r="T75" i="12"/>
  <c r="X75" i="12" s="1"/>
  <c r="Z75" i="12" s="1"/>
  <c r="S75" i="12"/>
  <c r="Q75" i="12"/>
  <c r="T74" i="12"/>
  <c r="X74" i="12" s="1"/>
  <c r="Z74" i="12" s="1"/>
  <c r="S74" i="12"/>
  <c r="Q74" i="12"/>
  <c r="T73" i="12"/>
  <c r="X73" i="12" s="1"/>
  <c r="Z73" i="12" s="1"/>
  <c r="S73" i="12"/>
  <c r="Q73" i="12"/>
  <c r="T72" i="12"/>
  <c r="X72" i="12" s="1"/>
  <c r="Z72" i="12" s="1"/>
  <c r="S72" i="12"/>
  <c r="Q72" i="12"/>
  <c r="T71" i="12"/>
  <c r="X71" i="12" s="1"/>
  <c r="Z71" i="12" s="1"/>
  <c r="S71" i="12"/>
  <c r="Q71" i="12"/>
  <c r="T70" i="12"/>
  <c r="X70" i="12" s="1"/>
  <c r="Z70" i="12" s="1"/>
  <c r="S70" i="12"/>
  <c r="Q70" i="12"/>
  <c r="T69" i="12"/>
  <c r="X69" i="12" s="1"/>
  <c r="Z69" i="12" s="1"/>
  <c r="S69" i="12"/>
  <c r="Q69" i="12"/>
  <c r="T68" i="12"/>
  <c r="X68" i="12" s="1"/>
  <c r="Z68" i="12" s="1"/>
  <c r="S68" i="12"/>
  <c r="Q68" i="12"/>
  <c r="T67" i="12"/>
  <c r="X67" i="12" s="1"/>
  <c r="Z67" i="12" s="1"/>
  <c r="S67" i="12"/>
  <c r="Q67" i="12"/>
  <c r="T66" i="12"/>
  <c r="X66" i="12" s="1"/>
  <c r="Z66" i="12" s="1"/>
  <c r="S66" i="12"/>
  <c r="Q66" i="12"/>
  <c r="T65" i="12"/>
  <c r="X65" i="12" s="1"/>
  <c r="Z65" i="12" s="1"/>
  <c r="S65" i="12"/>
  <c r="Q65" i="12"/>
  <c r="T64" i="12"/>
  <c r="X64" i="12" s="1"/>
  <c r="Z64" i="12" s="1"/>
  <c r="S64" i="12"/>
  <c r="Q64" i="12"/>
  <c r="T63" i="12"/>
  <c r="X63" i="12" s="1"/>
  <c r="Z63" i="12" s="1"/>
  <c r="S63" i="12"/>
  <c r="Q63" i="12"/>
  <c r="T62" i="12"/>
  <c r="X62" i="12" s="1"/>
  <c r="Z62" i="12" s="1"/>
  <c r="S62" i="12"/>
  <c r="Q62" i="12"/>
  <c r="T61" i="12"/>
  <c r="X61" i="12" s="1"/>
  <c r="Z61" i="12" s="1"/>
  <c r="S61" i="12"/>
  <c r="Q61" i="12"/>
  <c r="T60" i="12"/>
  <c r="X60" i="12" s="1"/>
  <c r="Z60" i="12" s="1"/>
  <c r="S60" i="12"/>
  <c r="Q60" i="12"/>
  <c r="T59" i="12"/>
  <c r="X59" i="12" s="1"/>
  <c r="Z59" i="12" s="1"/>
  <c r="S59" i="12"/>
  <c r="Q59" i="12"/>
  <c r="T58" i="12"/>
  <c r="X58" i="12" s="1"/>
  <c r="Z58" i="12" s="1"/>
  <c r="S58" i="12"/>
  <c r="Q58" i="12"/>
  <c r="T57" i="12"/>
  <c r="X57" i="12" s="1"/>
  <c r="Z57" i="12" s="1"/>
  <c r="S57" i="12"/>
  <c r="Q57" i="12"/>
  <c r="T56" i="12"/>
  <c r="X56" i="12" s="1"/>
  <c r="Z56" i="12" s="1"/>
  <c r="S56" i="12"/>
  <c r="Q56" i="12"/>
  <c r="T55" i="12"/>
  <c r="X55" i="12" s="1"/>
  <c r="Z55" i="12" s="1"/>
  <c r="S55" i="12"/>
  <c r="Q55" i="12"/>
  <c r="T54" i="12"/>
  <c r="X54" i="12" s="1"/>
  <c r="Z54" i="12" s="1"/>
  <c r="S54" i="12"/>
  <c r="Q54" i="12"/>
  <c r="T53" i="12"/>
  <c r="X53" i="12" s="1"/>
  <c r="Z53" i="12" s="1"/>
  <c r="S53" i="12"/>
  <c r="Q53" i="12"/>
  <c r="T52" i="12"/>
  <c r="X52" i="12" s="1"/>
  <c r="Z52" i="12" s="1"/>
  <c r="S52" i="12"/>
  <c r="Q52" i="12"/>
  <c r="T51" i="12"/>
  <c r="X51" i="12" s="1"/>
  <c r="Z51" i="12" s="1"/>
  <c r="S51" i="12"/>
  <c r="Q51" i="12"/>
  <c r="T50" i="12"/>
  <c r="X50" i="12" s="1"/>
  <c r="Z50" i="12" s="1"/>
  <c r="S50" i="12"/>
  <c r="Q50" i="12"/>
  <c r="T49" i="12"/>
  <c r="X49" i="12" s="1"/>
  <c r="Z49" i="12" s="1"/>
  <c r="S49" i="12"/>
  <c r="Q49" i="12"/>
  <c r="T48" i="12"/>
  <c r="X48" i="12" s="1"/>
  <c r="Z48" i="12" s="1"/>
  <c r="S48" i="12"/>
  <c r="Q48" i="12"/>
  <c r="T47" i="12"/>
  <c r="X47" i="12" s="1"/>
  <c r="Z47" i="12" s="1"/>
  <c r="S47" i="12"/>
  <c r="Q47" i="12"/>
  <c r="T46" i="12"/>
  <c r="X46" i="12" s="1"/>
  <c r="Z46" i="12" s="1"/>
  <c r="S46" i="12"/>
  <c r="Q46" i="12"/>
  <c r="T45" i="12"/>
  <c r="X45" i="12" s="1"/>
  <c r="Z45" i="12" s="1"/>
  <c r="S45" i="12"/>
  <c r="Q45" i="12"/>
  <c r="T44" i="12"/>
  <c r="X44" i="12" s="1"/>
  <c r="Z44" i="12" s="1"/>
  <c r="S44" i="12"/>
  <c r="Q44" i="12"/>
  <c r="T43" i="12"/>
  <c r="X43" i="12" s="1"/>
  <c r="Z43" i="12" s="1"/>
  <c r="S43" i="12"/>
  <c r="Q43" i="12"/>
  <c r="T42" i="12"/>
  <c r="X42" i="12" s="1"/>
  <c r="Z42" i="12" s="1"/>
  <c r="S42" i="12"/>
  <c r="Q42" i="12"/>
  <c r="T41" i="12"/>
  <c r="X41" i="12" s="1"/>
  <c r="Z41" i="12" s="1"/>
  <c r="S41" i="12"/>
  <c r="Q41" i="12"/>
  <c r="T40" i="12"/>
  <c r="X40" i="12" s="1"/>
  <c r="Z40" i="12" s="1"/>
  <c r="S40" i="12"/>
  <c r="Q40" i="12"/>
  <c r="T39" i="12"/>
  <c r="X39" i="12" s="1"/>
  <c r="Z39" i="12" s="1"/>
  <c r="S39" i="12"/>
  <c r="Q39" i="12"/>
  <c r="T38" i="12"/>
  <c r="X38" i="12" s="1"/>
  <c r="Z38" i="12" s="1"/>
  <c r="S38" i="12"/>
  <c r="Q38" i="12"/>
  <c r="T37" i="12"/>
  <c r="X37" i="12" s="1"/>
  <c r="Z37" i="12" s="1"/>
  <c r="S37" i="12"/>
  <c r="Q37" i="12"/>
  <c r="T36" i="12"/>
  <c r="X36" i="12" s="1"/>
  <c r="Z36" i="12" s="1"/>
  <c r="S36" i="12"/>
  <c r="Q36" i="12"/>
  <c r="T35" i="12"/>
  <c r="X35" i="12" s="1"/>
  <c r="Z35" i="12" s="1"/>
  <c r="S35" i="12"/>
  <c r="Q35" i="12"/>
  <c r="T34" i="12"/>
  <c r="X34" i="12" s="1"/>
  <c r="Z34" i="12" s="1"/>
  <c r="S34" i="12"/>
  <c r="Q34" i="12"/>
  <c r="T33" i="12"/>
  <c r="X33" i="12" s="1"/>
  <c r="Z33" i="12" s="1"/>
  <c r="S33" i="12"/>
  <c r="Q33" i="12"/>
  <c r="T32" i="12"/>
  <c r="X32" i="12" s="1"/>
  <c r="Z32" i="12" s="1"/>
  <c r="S32" i="12"/>
  <c r="Q32" i="12"/>
  <c r="T31" i="12"/>
  <c r="X31" i="12" s="1"/>
  <c r="Z31" i="12" s="1"/>
  <c r="S31" i="12"/>
  <c r="Q31" i="12"/>
  <c r="T30" i="12"/>
  <c r="X30" i="12" s="1"/>
  <c r="Z30" i="12" s="1"/>
  <c r="S30" i="12"/>
  <c r="Q30" i="12"/>
  <c r="T29" i="12"/>
  <c r="X29" i="12" s="1"/>
  <c r="Z29" i="12" s="1"/>
  <c r="S29" i="12"/>
  <c r="Q29" i="12"/>
  <c r="T28" i="12"/>
  <c r="X28" i="12" s="1"/>
  <c r="Z28" i="12" s="1"/>
  <c r="S28" i="12"/>
  <c r="Q28" i="12"/>
  <c r="T27" i="12"/>
  <c r="X27" i="12" s="1"/>
  <c r="Z27" i="12" s="1"/>
  <c r="S27" i="12"/>
  <c r="Q27" i="12"/>
  <c r="T26" i="12"/>
  <c r="X26" i="12" s="1"/>
  <c r="Z26" i="12" s="1"/>
  <c r="S26" i="12"/>
  <c r="Q26" i="12"/>
  <c r="T25" i="12"/>
  <c r="X25" i="12" s="1"/>
  <c r="Z25" i="12" s="1"/>
  <c r="S25" i="12"/>
  <c r="Q25" i="12"/>
  <c r="T24" i="12"/>
  <c r="X24" i="12" s="1"/>
  <c r="Z24" i="12" s="1"/>
  <c r="S24" i="12"/>
  <c r="Q24" i="12"/>
  <c r="T23" i="12"/>
  <c r="X23" i="12" s="1"/>
  <c r="Z23" i="12" s="1"/>
  <c r="S23" i="12"/>
  <c r="Q23" i="12"/>
  <c r="T22" i="12"/>
  <c r="X22" i="12" s="1"/>
  <c r="Z22" i="12" s="1"/>
  <c r="S22" i="12"/>
  <c r="Q22" i="12"/>
  <c r="T21" i="12"/>
  <c r="X21" i="12" s="1"/>
  <c r="Z21" i="12" s="1"/>
  <c r="S21" i="12"/>
  <c r="Q21" i="12"/>
  <c r="T20" i="12"/>
  <c r="X20" i="12" s="1"/>
  <c r="Z20" i="12" s="1"/>
  <c r="S20" i="12"/>
  <c r="Q20" i="12"/>
  <c r="T19" i="12"/>
  <c r="X19" i="12" s="1"/>
  <c r="Z19" i="12" s="1"/>
  <c r="S19" i="12"/>
  <c r="Q19" i="12"/>
  <c r="T18" i="12"/>
  <c r="X18" i="12" s="1"/>
  <c r="Z18" i="12" s="1"/>
  <c r="S18" i="12"/>
  <c r="Q18" i="12"/>
  <c r="T17" i="12"/>
  <c r="X17" i="12" s="1"/>
  <c r="Z17" i="12" s="1"/>
  <c r="S17" i="12"/>
  <c r="Q17" i="12"/>
  <c r="T16" i="12"/>
  <c r="X16" i="12" s="1"/>
  <c r="Z16" i="12" s="1"/>
  <c r="S16" i="12"/>
  <c r="Q16" i="12"/>
  <c r="T15" i="12"/>
  <c r="X15" i="12" s="1"/>
  <c r="Z15" i="12" s="1"/>
  <c r="S15" i="12"/>
  <c r="Q15" i="12"/>
  <c r="T14" i="12"/>
  <c r="X14" i="12" s="1"/>
  <c r="Z14" i="12" s="1"/>
  <c r="S14" i="12"/>
  <c r="Q14" i="12"/>
  <c r="T13" i="12"/>
  <c r="X13" i="12" s="1"/>
  <c r="Z13" i="12" s="1"/>
  <c r="S13" i="12"/>
  <c r="Q13" i="12"/>
  <c r="T12" i="12"/>
  <c r="X12" i="12" s="1"/>
  <c r="Z12" i="12" s="1"/>
  <c r="S12" i="12"/>
  <c r="Q12" i="12"/>
  <c r="T11" i="12"/>
  <c r="X11" i="12" s="1"/>
  <c r="Z11" i="12" s="1"/>
  <c r="S11" i="12"/>
  <c r="Q11" i="12"/>
  <c r="T10" i="12"/>
  <c r="X10" i="12" s="1"/>
  <c r="Z10" i="12" s="1"/>
  <c r="S10" i="12"/>
  <c r="Q10" i="12"/>
  <c r="T9" i="12"/>
  <c r="X9" i="12" s="1"/>
  <c r="Z9" i="12" s="1"/>
  <c r="S9" i="12"/>
  <c r="Q9" i="12"/>
  <c r="T8" i="12"/>
  <c r="X8" i="12" s="1"/>
  <c r="Z8" i="12" s="1"/>
  <c r="S8" i="12"/>
  <c r="Q8" i="12"/>
  <c r="T7" i="12"/>
  <c r="X7" i="12" s="1"/>
  <c r="Z7" i="12" s="1"/>
  <c r="S7" i="12"/>
  <c r="Q7" i="12"/>
  <c r="T6" i="12"/>
  <c r="X6" i="12" s="1"/>
  <c r="Z6" i="12" s="1"/>
  <c r="S6" i="12"/>
  <c r="Q6" i="12"/>
  <c r="T5" i="12"/>
  <c r="X5" i="12" s="1"/>
  <c r="Z5" i="12" s="1"/>
  <c r="S5" i="12"/>
  <c r="Q5" i="12"/>
  <c r="T4" i="12"/>
  <c r="X4" i="12" s="1"/>
  <c r="Z4" i="12" s="1"/>
  <c r="S4" i="12"/>
  <c r="Q4" i="12"/>
  <c r="T3" i="12"/>
  <c r="X3" i="12" s="1"/>
  <c r="Z3" i="12" s="1"/>
  <c r="S3" i="12"/>
  <c r="Q3" i="12"/>
  <c r="T2" i="12"/>
  <c r="X2" i="12" s="1"/>
  <c r="Z2" i="12" s="1"/>
  <c r="S2" i="12"/>
  <c r="Q2" i="12"/>
  <c r="T200" i="11"/>
  <c r="X200" i="11" s="1"/>
  <c r="Z200" i="11" s="1"/>
  <c r="S200" i="11"/>
  <c r="Q200" i="11"/>
  <c r="T199" i="11"/>
  <c r="X199" i="11" s="1"/>
  <c r="Z199" i="11" s="1"/>
  <c r="S199" i="11"/>
  <c r="Q199" i="11"/>
  <c r="T198" i="11"/>
  <c r="X198" i="11" s="1"/>
  <c r="Z198" i="11" s="1"/>
  <c r="S198" i="11"/>
  <c r="Q198" i="11"/>
  <c r="T197" i="11"/>
  <c r="X197" i="11" s="1"/>
  <c r="Z197" i="11" s="1"/>
  <c r="S197" i="11"/>
  <c r="Q197" i="11"/>
  <c r="T196" i="11"/>
  <c r="X196" i="11" s="1"/>
  <c r="Z196" i="11" s="1"/>
  <c r="S196" i="11"/>
  <c r="Q196" i="11"/>
  <c r="T195" i="11"/>
  <c r="X195" i="11" s="1"/>
  <c r="Z195" i="11" s="1"/>
  <c r="S195" i="11"/>
  <c r="Q195" i="11"/>
  <c r="T194" i="11"/>
  <c r="X194" i="11" s="1"/>
  <c r="Z194" i="11" s="1"/>
  <c r="S194" i="11"/>
  <c r="Q194" i="11"/>
  <c r="T193" i="11"/>
  <c r="X193" i="11" s="1"/>
  <c r="Z193" i="11" s="1"/>
  <c r="S193" i="11"/>
  <c r="Q193" i="11"/>
  <c r="T192" i="11"/>
  <c r="X192" i="11" s="1"/>
  <c r="Z192" i="11" s="1"/>
  <c r="S192" i="11"/>
  <c r="Q192" i="11"/>
  <c r="T191" i="11"/>
  <c r="X191" i="11" s="1"/>
  <c r="Z191" i="11" s="1"/>
  <c r="S191" i="11"/>
  <c r="Q191" i="11"/>
  <c r="T190" i="11"/>
  <c r="X190" i="11" s="1"/>
  <c r="Z190" i="11" s="1"/>
  <c r="S190" i="11"/>
  <c r="Q190" i="11"/>
  <c r="T189" i="11"/>
  <c r="X189" i="11" s="1"/>
  <c r="Z189" i="11" s="1"/>
  <c r="S189" i="11"/>
  <c r="Q189" i="11"/>
  <c r="T188" i="11"/>
  <c r="X188" i="11" s="1"/>
  <c r="Z188" i="11" s="1"/>
  <c r="S188" i="11"/>
  <c r="Q188" i="11"/>
  <c r="T187" i="11"/>
  <c r="X187" i="11" s="1"/>
  <c r="Z187" i="11" s="1"/>
  <c r="S187" i="11"/>
  <c r="Q187" i="11"/>
  <c r="T186" i="11"/>
  <c r="X186" i="11" s="1"/>
  <c r="Z186" i="11" s="1"/>
  <c r="S186" i="11"/>
  <c r="Q186" i="11"/>
  <c r="T185" i="11"/>
  <c r="X185" i="11" s="1"/>
  <c r="Z185" i="11" s="1"/>
  <c r="S185" i="11"/>
  <c r="Q185" i="11"/>
  <c r="T184" i="11"/>
  <c r="X184" i="11" s="1"/>
  <c r="Z184" i="11" s="1"/>
  <c r="S184" i="11"/>
  <c r="Q184" i="11"/>
  <c r="T183" i="11"/>
  <c r="X183" i="11" s="1"/>
  <c r="Z183" i="11" s="1"/>
  <c r="S183" i="11"/>
  <c r="Q183" i="11"/>
  <c r="T182" i="11"/>
  <c r="X182" i="11" s="1"/>
  <c r="Z182" i="11" s="1"/>
  <c r="S182" i="11"/>
  <c r="Q182" i="11"/>
  <c r="T181" i="11"/>
  <c r="X181" i="11" s="1"/>
  <c r="Z181" i="11" s="1"/>
  <c r="S181" i="11"/>
  <c r="Q181" i="11"/>
  <c r="T180" i="11"/>
  <c r="X180" i="11" s="1"/>
  <c r="Z180" i="11" s="1"/>
  <c r="S180" i="11"/>
  <c r="Q180" i="11"/>
  <c r="T179" i="11"/>
  <c r="X179" i="11" s="1"/>
  <c r="Z179" i="11" s="1"/>
  <c r="S179" i="11"/>
  <c r="Q179" i="11"/>
  <c r="T178" i="11"/>
  <c r="X178" i="11" s="1"/>
  <c r="Z178" i="11" s="1"/>
  <c r="S178" i="11"/>
  <c r="Q178" i="11"/>
  <c r="T177" i="11"/>
  <c r="X177" i="11" s="1"/>
  <c r="Z177" i="11" s="1"/>
  <c r="S177" i="11"/>
  <c r="Q177" i="11"/>
  <c r="T176" i="11"/>
  <c r="X176" i="11" s="1"/>
  <c r="Z176" i="11" s="1"/>
  <c r="S176" i="11"/>
  <c r="Q176" i="11"/>
  <c r="T175" i="11"/>
  <c r="X175" i="11" s="1"/>
  <c r="Z175" i="11" s="1"/>
  <c r="S175" i="11"/>
  <c r="Q175" i="11"/>
  <c r="T174" i="11"/>
  <c r="X174" i="11" s="1"/>
  <c r="Z174" i="11" s="1"/>
  <c r="S174" i="11"/>
  <c r="Q174" i="11"/>
  <c r="T173" i="11"/>
  <c r="X173" i="11" s="1"/>
  <c r="Z173" i="11" s="1"/>
  <c r="S173" i="11"/>
  <c r="Q173" i="11"/>
  <c r="T172" i="11"/>
  <c r="X172" i="11" s="1"/>
  <c r="Z172" i="11" s="1"/>
  <c r="S172" i="11"/>
  <c r="Q172" i="11"/>
  <c r="T171" i="11"/>
  <c r="X171" i="11" s="1"/>
  <c r="Z171" i="11" s="1"/>
  <c r="S171" i="11"/>
  <c r="Q171" i="11"/>
  <c r="T170" i="11"/>
  <c r="X170" i="11" s="1"/>
  <c r="Z170" i="11" s="1"/>
  <c r="S170" i="11"/>
  <c r="Q170" i="11"/>
  <c r="T169" i="11"/>
  <c r="X169" i="11" s="1"/>
  <c r="Z169" i="11" s="1"/>
  <c r="S169" i="11"/>
  <c r="Q169" i="11"/>
  <c r="T168" i="11"/>
  <c r="X168" i="11" s="1"/>
  <c r="Z168" i="11" s="1"/>
  <c r="S168" i="11"/>
  <c r="Q168" i="11"/>
  <c r="T167" i="11"/>
  <c r="X167" i="11" s="1"/>
  <c r="Z167" i="11" s="1"/>
  <c r="S167" i="11"/>
  <c r="Q167" i="11"/>
  <c r="T166" i="11"/>
  <c r="X166" i="11" s="1"/>
  <c r="Z166" i="11" s="1"/>
  <c r="S166" i="11"/>
  <c r="Q166" i="11"/>
  <c r="T165" i="11"/>
  <c r="X165" i="11" s="1"/>
  <c r="Z165" i="11" s="1"/>
  <c r="S165" i="11"/>
  <c r="Q165" i="11"/>
  <c r="T164" i="11"/>
  <c r="X164" i="11" s="1"/>
  <c r="Z164" i="11" s="1"/>
  <c r="S164" i="11"/>
  <c r="Q164" i="11"/>
  <c r="T163" i="11"/>
  <c r="X163" i="11" s="1"/>
  <c r="Z163" i="11" s="1"/>
  <c r="S163" i="11"/>
  <c r="Q163" i="11"/>
  <c r="T162" i="11"/>
  <c r="X162" i="11" s="1"/>
  <c r="Z162" i="11" s="1"/>
  <c r="S162" i="11"/>
  <c r="Q162" i="11"/>
  <c r="T161" i="11"/>
  <c r="X161" i="11" s="1"/>
  <c r="Z161" i="11" s="1"/>
  <c r="S161" i="11"/>
  <c r="Q161" i="11"/>
  <c r="T160" i="11"/>
  <c r="X160" i="11" s="1"/>
  <c r="Z160" i="11" s="1"/>
  <c r="S160" i="11"/>
  <c r="Q160" i="11"/>
  <c r="T159" i="11"/>
  <c r="X159" i="11" s="1"/>
  <c r="Z159" i="11" s="1"/>
  <c r="S159" i="11"/>
  <c r="Q159" i="11"/>
  <c r="T158" i="11"/>
  <c r="X158" i="11" s="1"/>
  <c r="Z158" i="11" s="1"/>
  <c r="S158" i="11"/>
  <c r="Q158" i="11"/>
  <c r="T157" i="11"/>
  <c r="X157" i="11" s="1"/>
  <c r="Z157" i="11" s="1"/>
  <c r="S157" i="11"/>
  <c r="Q157" i="11"/>
  <c r="T156" i="11"/>
  <c r="X156" i="11" s="1"/>
  <c r="Z156" i="11" s="1"/>
  <c r="S156" i="11"/>
  <c r="Q156" i="11"/>
  <c r="T155" i="11"/>
  <c r="X155" i="11" s="1"/>
  <c r="Z155" i="11" s="1"/>
  <c r="S155" i="11"/>
  <c r="Q155" i="11"/>
  <c r="T154" i="11"/>
  <c r="X154" i="11" s="1"/>
  <c r="Z154" i="11" s="1"/>
  <c r="S154" i="11"/>
  <c r="Q154" i="11"/>
  <c r="T153" i="11"/>
  <c r="X153" i="11" s="1"/>
  <c r="Z153" i="11" s="1"/>
  <c r="S153" i="11"/>
  <c r="Q153" i="11"/>
  <c r="T152" i="11"/>
  <c r="X152" i="11" s="1"/>
  <c r="Z152" i="11" s="1"/>
  <c r="S152" i="11"/>
  <c r="Q152" i="11"/>
  <c r="T151" i="11"/>
  <c r="X151" i="11" s="1"/>
  <c r="Z151" i="11" s="1"/>
  <c r="S151" i="11"/>
  <c r="Q151" i="11"/>
  <c r="T150" i="11"/>
  <c r="X150" i="11" s="1"/>
  <c r="Z150" i="11" s="1"/>
  <c r="S150" i="11"/>
  <c r="Q150" i="11"/>
  <c r="T149" i="11"/>
  <c r="X149" i="11" s="1"/>
  <c r="Z149" i="11" s="1"/>
  <c r="S149" i="11"/>
  <c r="Q149" i="11"/>
  <c r="T148" i="11"/>
  <c r="X148" i="11" s="1"/>
  <c r="Z148" i="11" s="1"/>
  <c r="S148" i="11"/>
  <c r="Q148" i="11"/>
  <c r="T147" i="11"/>
  <c r="X147" i="11" s="1"/>
  <c r="Z147" i="11" s="1"/>
  <c r="S147" i="11"/>
  <c r="Q147" i="11"/>
  <c r="T146" i="11"/>
  <c r="X146" i="11" s="1"/>
  <c r="Z146" i="11" s="1"/>
  <c r="S146" i="11"/>
  <c r="Q146" i="11"/>
  <c r="T145" i="11"/>
  <c r="X145" i="11" s="1"/>
  <c r="Z145" i="11" s="1"/>
  <c r="S145" i="11"/>
  <c r="Q145" i="11"/>
  <c r="T144" i="11"/>
  <c r="X144" i="11" s="1"/>
  <c r="Z144" i="11" s="1"/>
  <c r="S144" i="11"/>
  <c r="Q144" i="11"/>
  <c r="T143" i="11"/>
  <c r="X143" i="11" s="1"/>
  <c r="Z143" i="11" s="1"/>
  <c r="S143" i="11"/>
  <c r="Q143" i="11"/>
  <c r="T142" i="11"/>
  <c r="X142" i="11" s="1"/>
  <c r="Z142" i="11" s="1"/>
  <c r="S142" i="11"/>
  <c r="Q142" i="11"/>
  <c r="T141" i="11"/>
  <c r="X141" i="11" s="1"/>
  <c r="Z141" i="11" s="1"/>
  <c r="S141" i="11"/>
  <c r="Q141" i="11"/>
  <c r="T140" i="11"/>
  <c r="X140" i="11" s="1"/>
  <c r="Z140" i="11" s="1"/>
  <c r="S140" i="11"/>
  <c r="Q140" i="11"/>
  <c r="T139" i="11"/>
  <c r="X139" i="11" s="1"/>
  <c r="Z139" i="11" s="1"/>
  <c r="S139" i="11"/>
  <c r="Q139" i="11"/>
  <c r="T138" i="11"/>
  <c r="X138" i="11" s="1"/>
  <c r="Z138" i="11" s="1"/>
  <c r="S138" i="11"/>
  <c r="Q138" i="11"/>
  <c r="T137" i="11"/>
  <c r="X137" i="11" s="1"/>
  <c r="Z137" i="11" s="1"/>
  <c r="S137" i="11"/>
  <c r="Q137" i="11"/>
  <c r="T136" i="11"/>
  <c r="X136" i="11" s="1"/>
  <c r="Z136" i="11" s="1"/>
  <c r="S136" i="11"/>
  <c r="Q136" i="11"/>
  <c r="T135" i="11"/>
  <c r="X135" i="11" s="1"/>
  <c r="Z135" i="11" s="1"/>
  <c r="S135" i="11"/>
  <c r="Q135" i="11"/>
  <c r="T134" i="11"/>
  <c r="X134" i="11" s="1"/>
  <c r="Z134" i="11" s="1"/>
  <c r="S134" i="11"/>
  <c r="Q134" i="11"/>
  <c r="T133" i="11"/>
  <c r="X133" i="11" s="1"/>
  <c r="Z133" i="11" s="1"/>
  <c r="S133" i="11"/>
  <c r="Q133" i="11"/>
  <c r="T132" i="11"/>
  <c r="X132" i="11" s="1"/>
  <c r="Z132" i="11" s="1"/>
  <c r="S132" i="11"/>
  <c r="Q132" i="11"/>
  <c r="T131" i="11"/>
  <c r="X131" i="11" s="1"/>
  <c r="Z131" i="11" s="1"/>
  <c r="S131" i="11"/>
  <c r="Q131" i="11"/>
  <c r="T130" i="11"/>
  <c r="X130" i="11" s="1"/>
  <c r="Z130" i="11" s="1"/>
  <c r="S130" i="11"/>
  <c r="Q130" i="11"/>
  <c r="T129" i="11"/>
  <c r="X129" i="11" s="1"/>
  <c r="Z129" i="11" s="1"/>
  <c r="S129" i="11"/>
  <c r="Q129" i="11"/>
  <c r="T128" i="11"/>
  <c r="X128" i="11" s="1"/>
  <c r="Z128" i="11" s="1"/>
  <c r="S128" i="11"/>
  <c r="Q128" i="11"/>
  <c r="T127" i="11"/>
  <c r="X127" i="11" s="1"/>
  <c r="Z127" i="11" s="1"/>
  <c r="S127" i="11"/>
  <c r="Q127" i="11"/>
  <c r="T126" i="11"/>
  <c r="X126" i="11" s="1"/>
  <c r="Z126" i="11" s="1"/>
  <c r="S126" i="11"/>
  <c r="Q126" i="11"/>
  <c r="T125" i="11"/>
  <c r="X125" i="11" s="1"/>
  <c r="Z125" i="11" s="1"/>
  <c r="S125" i="11"/>
  <c r="Q125" i="11"/>
  <c r="T124" i="11"/>
  <c r="X124" i="11" s="1"/>
  <c r="Z124" i="11" s="1"/>
  <c r="S124" i="11"/>
  <c r="Q124" i="11"/>
  <c r="T123" i="11"/>
  <c r="S123" i="11"/>
  <c r="Q123" i="11"/>
  <c r="T122" i="11"/>
  <c r="X122" i="11" s="1"/>
  <c r="Z122" i="11" s="1"/>
  <c r="S122" i="11"/>
  <c r="Q122" i="11"/>
  <c r="T121" i="11"/>
  <c r="X121" i="11" s="1"/>
  <c r="Z121" i="11" s="1"/>
  <c r="S121" i="11"/>
  <c r="Q121" i="11"/>
  <c r="T120" i="11"/>
  <c r="X120" i="11" s="1"/>
  <c r="Z120" i="11" s="1"/>
  <c r="S120" i="11"/>
  <c r="Q120" i="11"/>
  <c r="T119" i="11"/>
  <c r="X119" i="11" s="1"/>
  <c r="Z119" i="11" s="1"/>
  <c r="S119" i="11"/>
  <c r="Q119" i="11"/>
  <c r="T118" i="11"/>
  <c r="X118" i="11" s="1"/>
  <c r="Z118" i="11" s="1"/>
  <c r="S118" i="11"/>
  <c r="Q118" i="11"/>
  <c r="T117" i="11"/>
  <c r="X117" i="11" s="1"/>
  <c r="Z117" i="11" s="1"/>
  <c r="S117" i="11"/>
  <c r="Q117" i="11"/>
  <c r="T116" i="11"/>
  <c r="X116" i="11" s="1"/>
  <c r="Z116" i="11" s="1"/>
  <c r="S116" i="11"/>
  <c r="Q116" i="11"/>
  <c r="T115" i="11"/>
  <c r="X115" i="11" s="1"/>
  <c r="Z115" i="11" s="1"/>
  <c r="S115" i="11"/>
  <c r="Q115" i="11"/>
  <c r="T114" i="11"/>
  <c r="X114" i="11" s="1"/>
  <c r="Z114" i="11" s="1"/>
  <c r="S114" i="11"/>
  <c r="Q114" i="11"/>
  <c r="T113" i="11"/>
  <c r="X113" i="11" s="1"/>
  <c r="Z113" i="11" s="1"/>
  <c r="S113" i="11"/>
  <c r="Q113" i="11"/>
  <c r="T112" i="11"/>
  <c r="X112" i="11" s="1"/>
  <c r="Z112" i="11" s="1"/>
  <c r="S112" i="11"/>
  <c r="Q112" i="11"/>
  <c r="T111" i="11"/>
  <c r="X111" i="11" s="1"/>
  <c r="Z111" i="11" s="1"/>
  <c r="S111" i="11"/>
  <c r="Q111" i="11"/>
  <c r="T110" i="11"/>
  <c r="X110" i="11" s="1"/>
  <c r="Z110" i="11" s="1"/>
  <c r="S110" i="11"/>
  <c r="Q110" i="11"/>
  <c r="T109" i="11"/>
  <c r="X109" i="11" s="1"/>
  <c r="Z109" i="11" s="1"/>
  <c r="S109" i="11"/>
  <c r="Q109" i="11"/>
  <c r="T108" i="11"/>
  <c r="X108" i="11" s="1"/>
  <c r="Z108" i="11" s="1"/>
  <c r="S108" i="11"/>
  <c r="Q108" i="11"/>
  <c r="T107" i="11"/>
  <c r="X107" i="11" s="1"/>
  <c r="Z107" i="11" s="1"/>
  <c r="S107" i="11"/>
  <c r="Q107" i="11"/>
  <c r="T106" i="11"/>
  <c r="X106" i="11" s="1"/>
  <c r="Z106" i="11" s="1"/>
  <c r="S106" i="11"/>
  <c r="Q106" i="11"/>
  <c r="T105" i="11"/>
  <c r="X105" i="11" s="1"/>
  <c r="Z105" i="11" s="1"/>
  <c r="S105" i="11"/>
  <c r="Q105" i="11"/>
  <c r="T104" i="11"/>
  <c r="X104" i="11" s="1"/>
  <c r="Z104" i="11" s="1"/>
  <c r="S104" i="11"/>
  <c r="Q104" i="11"/>
  <c r="T103" i="11"/>
  <c r="X103" i="11" s="1"/>
  <c r="Z103" i="11" s="1"/>
  <c r="S103" i="11"/>
  <c r="Q103" i="11"/>
  <c r="T102" i="11"/>
  <c r="X102" i="11" s="1"/>
  <c r="Z102" i="11" s="1"/>
  <c r="S102" i="11"/>
  <c r="Q102" i="11"/>
  <c r="T101" i="11"/>
  <c r="X101" i="11" s="1"/>
  <c r="Z101" i="11" s="1"/>
  <c r="S101" i="11"/>
  <c r="Q101" i="11"/>
  <c r="T100" i="11"/>
  <c r="X100" i="11" s="1"/>
  <c r="Z100" i="11" s="1"/>
  <c r="S100" i="11"/>
  <c r="Q100" i="11"/>
  <c r="T99" i="11"/>
  <c r="X99" i="11" s="1"/>
  <c r="Z99" i="11" s="1"/>
  <c r="S99" i="11"/>
  <c r="Q99" i="11"/>
  <c r="T98" i="11"/>
  <c r="X98" i="11" s="1"/>
  <c r="Z98" i="11" s="1"/>
  <c r="S98" i="11"/>
  <c r="Q98" i="11"/>
  <c r="T97" i="11"/>
  <c r="X97" i="11" s="1"/>
  <c r="Z97" i="11" s="1"/>
  <c r="S97" i="11"/>
  <c r="Q97" i="11"/>
  <c r="T96" i="11"/>
  <c r="X96" i="11" s="1"/>
  <c r="Z96" i="11" s="1"/>
  <c r="S96" i="11"/>
  <c r="Q96" i="11"/>
  <c r="T95" i="11"/>
  <c r="X95" i="11" s="1"/>
  <c r="Z95" i="11" s="1"/>
  <c r="S95" i="11"/>
  <c r="Q95" i="11"/>
  <c r="T94" i="11"/>
  <c r="X94" i="11" s="1"/>
  <c r="Z94" i="11" s="1"/>
  <c r="S94" i="11"/>
  <c r="Q94" i="11"/>
  <c r="T93" i="11"/>
  <c r="X93" i="11" s="1"/>
  <c r="Z93" i="11" s="1"/>
  <c r="S93" i="11"/>
  <c r="Q93" i="11"/>
  <c r="T92" i="11"/>
  <c r="X92" i="11" s="1"/>
  <c r="Z92" i="11" s="1"/>
  <c r="S92" i="11"/>
  <c r="Q92" i="11"/>
  <c r="T91" i="11"/>
  <c r="X91" i="11" s="1"/>
  <c r="Z91" i="11" s="1"/>
  <c r="S91" i="11"/>
  <c r="Q91" i="11"/>
  <c r="T90" i="11"/>
  <c r="X90" i="11" s="1"/>
  <c r="Z90" i="11" s="1"/>
  <c r="S90" i="11"/>
  <c r="Q90" i="11"/>
  <c r="T89" i="11"/>
  <c r="X89" i="11" s="1"/>
  <c r="Z89" i="11" s="1"/>
  <c r="S89" i="11"/>
  <c r="Q89" i="11"/>
  <c r="T88" i="11"/>
  <c r="X88" i="11" s="1"/>
  <c r="Z88" i="11" s="1"/>
  <c r="S88" i="11"/>
  <c r="Q88" i="11"/>
  <c r="T87" i="11"/>
  <c r="X87" i="11" s="1"/>
  <c r="Z87" i="11" s="1"/>
  <c r="S87" i="11"/>
  <c r="Q87" i="11"/>
  <c r="T86" i="11"/>
  <c r="X86" i="11" s="1"/>
  <c r="Z86" i="11" s="1"/>
  <c r="S86" i="11"/>
  <c r="Q86" i="11"/>
  <c r="T85" i="11"/>
  <c r="X85" i="11" s="1"/>
  <c r="Z85" i="11" s="1"/>
  <c r="S85" i="11"/>
  <c r="Q85" i="11"/>
  <c r="T84" i="11"/>
  <c r="X84" i="11" s="1"/>
  <c r="Z84" i="11" s="1"/>
  <c r="S84" i="11"/>
  <c r="Q84" i="11"/>
  <c r="T83" i="11"/>
  <c r="X83" i="11" s="1"/>
  <c r="Z83" i="11" s="1"/>
  <c r="S83" i="11"/>
  <c r="Q83" i="11"/>
  <c r="T82" i="11"/>
  <c r="X82" i="11" s="1"/>
  <c r="Z82" i="11" s="1"/>
  <c r="S82" i="11"/>
  <c r="Q82" i="11"/>
  <c r="T81" i="11"/>
  <c r="X81" i="11" s="1"/>
  <c r="Z81" i="11" s="1"/>
  <c r="S81" i="11"/>
  <c r="Q81" i="11"/>
  <c r="T80" i="11"/>
  <c r="X80" i="11" s="1"/>
  <c r="Z80" i="11" s="1"/>
  <c r="S80" i="11"/>
  <c r="Q80" i="11"/>
  <c r="T79" i="11"/>
  <c r="X79" i="11" s="1"/>
  <c r="Z79" i="11" s="1"/>
  <c r="S79" i="11"/>
  <c r="Q79" i="11"/>
  <c r="T78" i="11"/>
  <c r="X78" i="11" s="1"/>
  <c r="Z78" i="11" s="1"/>
  <c r="S78" i="11"/>
  <c r="Q78" i="11"/>
  <c r="T77" i="11"/>
  <c r="X77" i="11" s="1"/>
  <c r="Z77" i="11" s="1"/>
  <c r="S77" i="11"/>
  <c r="Q77" i="11"/>
  <c r="T76" i="11"/>
  <c r="X76" i="11" s="1"/>
  <c r="Z76" i="11" s="1"/>
  <c r="S76" i="11"/>
  <c r="Q76" i="11"/>
  <c r="T75" i="11"/>
  <c r="X75" i="11" s="1"/>
  <c r="Z75" i="11" s="1"/>
  <c r="S75" i="11"/>
  <c r="Q75" i="11"/>
  <c r="T74" i="11"/>
  <c r="X74" i="11" s="1"/>
  <c r="Z74" i="11" s="1"/>
  <c r="S74" i="11"/>
  <c r="Q74" i="11"/>
  <c r="T73" i="11"/>
  <c r="X73" i="11" s="1"/>
  <c r="Z73" i="11" s="1"/>
  <c r="S73" i="11"/>
  <c r="Q73" i="11"/>
  <c r="T72" i="11"/>
  <c r="X72" i="11" s="1"/>
  <c r="Z72" i="11" s="1"/>
  <c r="S72" i="11"/>
  <c r="Q72" i="11"/>
  <c r="T71" i="11"/>
  <c r="X71" i="11" s="1"/>
  <c r="Z71" i="11" s="1"/>
  <c r="S71" i="11"/>
  <c r="Q71" i="11"/>
  <c r="T70" i="11"/>
  <c r="X70" i="11" s="1"/>
  <c r="Z70" i="11" s="1"/>
  <c r="S70" i="11"/>
  <c r="Q70" i="11"/>
  <c r="T69" i="11"/>
  <c r="X69" i="11" s="1"/>
  <c r="Z69" i="11" s="1"/>
  <c r="S69" i="11"/>
  <c r="Q69" i="11"/>
  <c r="T68" i="11"/>
  <c r="X68" i="11" s="1"/>
  <c r="Z68" i="11" s="1"/>
  <c r="S68" i="11"/>
  <c r="Q68" i="11"/>
  <c r="T67" i="11"/>
  <c r="S67" i="11"/>
  <c r="Q67" i="11"/>
  <c r="T66" i="11"/>
  <c r="X66" i="11" s="1"/>
  <c r="Z66" i="11" s="1"/>
  <c r="S66" i="11"/>
  <c r="Q66" i="11"/>
  <c r="T65" i="11"/>
  <c r="X65" i="11" s="1"/>
  <c r="Z65" i="11" s="1"/>
  <c r="S65" i="11"/>
  <c r="Q65" i="11"/>
  <c r="T64" i="11"/>
  <c r="X64" i="11" s="1"/>
  <c r="Z64" i="11" s="1"/>
  <c r="S64" i="11"/>
  <c r="Q64" i="11"/>
  <c r="T63" i="11"/>
  <c r="X63" i="11" s="1"/>
  <c r="Z63" i="11" s="1"/>
  <c r="S63" i="11"/>
  <c r="Q63" i="11"/>
  <c r="T62" i="11"/>
  <c r="X62" i="11" s="1"/>
  <c r="Z62" i="11" s="1"/>
  <c r="S62" i="11"/>
  <c r="Q62" i="11"/>
  <c r="T61" i="11"/>
  <c r="X61" i="11" s="1"/>
  <c r="Z61" i="11" s="1"/>
  <c r="S61" i="11"/>
  <c r="Q61" i="11"/>
  <c r="T60" i="11"/>
  <c r="X60" i="11" s="1"/>
  <c r="Z60" i="11" s="1"/>
  <c r="S60" i="11"/>
  <c r="Q60" i="11"/>
  <c r="T59" i="11"/>
  <c r="S59" i="11"/>
  <c r="Q59" i="11"/>
  <c r="T58" i="11"/>
  <c r="X58" i="11" s="1"/>
  <c r="Z58" i="11" s="1"/>
  <c r="S58" i="11"/>
  <c r="Q58" i="11"/>
  <c r="T57" i="11"/>
  <c r="X57" i="11" s="1"/>
  <c r="Z57" i="11" s="1"/>
  <c r="S57" i="11"/>
  <c r="Q57" i="11"/>
  <c r="T56" i="11"/>
  <c r="X56" i="11" s="1"/>
  <c r="Z56" i="11" s="1"/>
  <c r="S56" i="11"/>
  <c r="Q56" i="11"/>
  <c r="T55" i="11"/>
  <c r="X55" i="11" s="1"/>
  <c r="Z55" i="11" s="1"/>
  <c r="S55" i="11"/>
  <c r="Q55" i="11"/>
  <c r="T54" i="11"/>
  <c r="X54" i="11" s="1"/>
  <c r="Z54" i="11" s="1"/>
  <c r="S54" i="11"/>
  <c r="Q54" i="11"/>
  <c r="T53" i="11"/>
  <c r="X53" i="11" s="1"/>
  <c r="Z53" i="11" s="1"/>
  <c r="S53" i="11"/>
  <c r="Q53" i="11"/>
  <c r="T52" i="11"/>
  <c r="X52" i="11" s="1"/>
  <c r="Z52" i="11" s="1"/>
  <c r="S52" i="11"/>
  <c r="Q52" i="11"/>
  <c r="T51" i="11"/>
  <c r="X51" i="11" s="1"/>
  <c r="Z51" i="11" s="1"/>
  <c r="S51" i="11"/>
  <c r="Q51" i="11"/>
  <c r="T50" i="11"/>
  <c r="X50" i="11" s="1"/>
  <c r="Z50" i="11" s="1"/>
  <c r="S50" i="11"/>
  <c r="Q50" i="11"/>
  <c r="T49" i="11"/>
  <c r="X49" i="11" s="1"/>
  <c r="Z49" i="11" s="1"/>
  <c r="S49" i="11"/>
  <c r="Q49" i="11"/>
  <c r="T48" i="11"/>
  <c r="X48" i="11" s="1"/>
  <c r="Z48" i="11" s="1"/>
  <c r="S48" i="11"/>
  <c r="Q48" i="11"/>
  <c r="T47" i="11"/>
  <c r="X47" i="11" s="1"/>
  <c r="Z47" i="11" s="1"/>
  <c r="S47" i="11"/>
  <c r="Q47" i="11"/>
  <c r="T46" i="11"/>
  <c r="X46" i="11" s="1"/>
  <c r="Z46" i="11" s="1"/>
  <c r="S46" i="11"/>
  <c r="Q46" i="11"/>
  <c r="T45" i="11"/>
  <c r="X45" i="11" s="1"/>
  <c r="Z45" i="11" s="1"/>
  <c r="S45" i="11"/>
  <c r="Q45" i="11"/>
  <c r="T44" i="11"/>
  <c r="X44" i="11" s="1"/>
  <c r="Z44" i="11" s="1"/>
  <c r="S44" i="11"/>
  <c r="Q44" i="11"/>
  <c r="T43" i="11"/>
  <c r="S43" i="11"/>
  <c r="Q43" i="11"/>
  <c r="T42" i="11"/>
  <c r="X42" i="11" s="1"/>
  <c r="Z42" i="11" s="1"/>
  <c r="S42" i="11"/>
  <c r="Q42" i="11"/>
  <c r="T41" i="11"/>
  <c r="X41" i="11" s="1"/>
  <c r="Z41" i="11" s="1"/>
  <c r="S41" i="11"/>
  <c r="Q41" i="11"/>
  <c r="T40" i="11"/>
  <c r="X40" i="11" s="1"/>
  <c r="Z40" i="11" s="1"/>
  <c r="S40" i="11"/>
  <c r="Q40" i="11"/>
  <c r="T39" i="11"/>
  <c r="S39" i="11"/>
  <c r="Q39" i="11"/>
  <c r="T38" i="11"/>
  <c r="X38" i="11" s="1"/>
  <c r="Z38" i="11" s="1"/>
  <c r="S38" i="11"/>
  <c r="Q38" i="11"/>
  <c r="T37" i="11"/>
  <c r="X37" i="11" s="1"/>
  <c r="Z37" i="11" s="1"/>
  <c r="S37" i="11"/>
  <c r="Q37" i="11"/>
  <c r="T36" i="11"/>
  <c r="X36" i="11" s="1"/>
  <c r="Z36" i="11" s="1"/>
  <c r="S36" i="11"/>
  <c r="Q36" i="11"/>
  <c r="T35" i="11"/>
  <c r="X35" i="11" s="1"/>
  <c r="Z35" i="11" s="1"/>
  <c r="S35" i="11"/>
  <c r="Q35" i="11"/>
  <c r="T34" i="11"/>
  <c r="X34" i="11" s="1"/>
  <c r="Z34" i="11" s="1"/>
  <c r="S34" i="11"/>
  <c r="Q34" i="11"/>
  <c r="T33" i="11"/>
  <c r="X33" i="11" s="1"/>
  <c r="Z33" i="11" s="1"/>
  <c r="S33" i="11"/>
  <c r="Q33" i="11"/>
  <c r="T32" i="11"/>
  <c r="X32" i="11" s="1"/>
  <c r="Z32" i="11" s="1"/>
  <c r="S32" i="11"/>
  <c r="Q32" i="11"/>
  <c r="T31" i="11"/>
  <c r="X31" i="11" s="1"/>
  <c r="Z31" i="11" s="1"/>
  <c r="S31" i="11"/>
  <c r="Q31" i="11"/>
  <c r="T30" i="11"/>
  <c r="X30" i="11" s="1"/>
  <c r="Z30" i="11" s="1"/>
  <c r="S30" i="11"/>
  <c r="Q30" i="11"/>
  <c r="T29" i="11"/>
  <c r="X29" i="11" s="1"/>
  <c r="Z29" i="11" s="1"/>
  <c r="S29" i="11"/>
  <c r="Q29" i="11"/>
  <c r="T28" i="11"/>
  <c r="X28" i="11" s="1"/>
  <c r="Z28" i="11" s="1"/>
  <c r="S28" i="11"/>
  <c r="Q28" i="11"/>
  <c r="T27" i="11"/>
  <c r="X27" i="11" s="1"/>
  <c r="Z27" i="11" s="1"/>
  <c r="S27" i="11"/>
  <c r="Q27" i="11"/>
  <c r="T26" i="11"/>
  <c r="X26" i="11" s="1"/>
  <c r="Z26" i="11" s="1"/>
  <c r="S26" i="11"/>
  <c r="Q26" i="11"/>
  <c r="T25" i="11"/>
  <c r="X25" i="11" s="1"/>
  <c r="Z25" i="11" s="1"/>
  <c r="S25" i="11"/>
  <c r="Q25" i="11"/>
  <c r="T24" i="11"/>
  <c r="X24" i="11" s="1"/>
  <c r="Z24" i="11" s="1"/>
  <c r="S24" i="11"/>
  <c r="Q24" i="11"/>
  <c r="T20" i="11"/>
  <c r="X20" i="11" s="1"/>
  <c r="Z20" i="11" s="1"/>
  <c r="S20" i="11"/>
  <c r="Q20" i="11"/>
  <c r="T19" i="11"/>
  <c r="X19" i="11" s="1"/>
  <c r="Z19" i="11" s="1"/>
  <c r="S19" i="11"/>
  <c r="Q19" i="11"/>
  <c r="T18" i="11"/>
  <c r="X18" i="11" s="1"/>
  <c r="Z18" i="11" s="1"/>
  <c r="S18" i="11"/>
  <c r="Q18" i="11"/>
  <c r="T17" i="11"/>
  <c r="X17" i="11" s="1"/>
  <c r="Z17" i="11" s="1"/>
  <c r="S17" i="11"/>
  <c r="Q17" i="11"/>
  <c r="T16" i="11"/>
  <c r="X16" i="11" s="1"/>
  <c r="Z16" i="11" s="1"/>
  <c r="S16" i="11"/>
  <c r="Q16" i="11"/>
  <c r="T15" i="11"/>
  <c r="X15" i="11" s="1"/>
  <c r="Z15" i="11" s="1"/>
  <c r="S15" i="11"/>
  <c r="Q15" i="11"/>
  <c r="T14" i="11"/>
  <c r="X14" i="11" s="1"/>
  <c r="Z14" i="11" s="1"/>
  <c r="S14" i="11"/>
  <c r="Q14" i="11"/>
  <c r="T13" i="11"/>
  <c r="X13" i="11" s="1"/>
  <c r="Z13" i="11" s="1"/>
  <c r="S13" i="11"/>
  <c r="Q13" i="11"/>
  <c r="T12" i="11"/>
  <c r="X12" i="11" s="1"/>
  <c r="Z12" i="11" s="1"/>
  <c r="S12" i="11"/>
  <c r="Q12" i="11"/>
  <c r="T11" i="11"/>
  <c r="X11" i="11" s="1"/>
  <c r="Z11" i="11" s="1"/>
  <c r="S11" i="11"/>
  <c r="Q11" i="11"/>
  <c r="T10" i="11"/>
  <c r="X10" i="11" s="1"/>
  <c r="Z10" i="11" s="1"/>
  <c r="S10" i="11"/>
  <c r="Q10" i="11"/>
  <c r="T9" i="11"/>
  <c r="X9" i="11" s="1"/>
  <c r="Z9" i="11" s="1"/>
  <c r="S9" i="11"/>
  <c r="Q9" i="11"/>
  <c r="T8" i="11"/>
  <c r="X8" i="11" s="1"/>
  <c r="Z8" i="11" s="1"/>
  <c r="S8" i="11"/>
  <c r="Q8" i="11"/>
  <c r="T7" i="11"/>
  <c r="X7" i="11" s="1"/>
  <c r="Z7" i="11" s="1"/>
  <c r="S7" i="11"/>
  <c r="Q7" i="11"/>
  <c r="T6" i="11"/>
  <c r="X6" i="11" s="1"/>
  <c r="Z6" i="11" s="1"/>
  <c r="S6" i="11"/>
  <c r="Q6" i="11"/>
  <c r="T5" i="11"/>
  <c r="X5" i="11" s="1"/>
  <c r="Z5" i="11" s="1"/>
  <c r="S5" i="11"/>
  <c r="Q5" i="11"/>
  <c r="T4" i="11"/>
  <c r="X4" i="11" s="1"/>
  <c r="Z4" i="11" s="1"/>
  <c r="S4" i="11"/>
  <c r="Q4" i="11"/>
  <c r="T3" i="11"/>
  <c r="X3" i="11" s="1"/>
  <c r="Z3" i="11" s="1"/>
  <c r="S3" i="11"/>
  <c r="Q3" i="11"/>
  <c r="T2" i="11"/>
  <c r="X2" i="11" s="1"/>
  <c r="Z2" i="11" s="1"/>
  <c r="S2" i="11"/>
  <c r="Q2" i="11"/>
  <c r="T200" i="10"/>
  <c r="X200" i="10" s="1"/>
  <c r="Z200" i="10" s="1"/>
  <c r="S200" i="10"/>
  <c r="Q200" i="10"/>
  <c r="T199" i="10"/>
  <c r="X199" i="10" s="1"/>
  <c r="Z199" i="10" s="1"/>
  <c r="S199" i="10"/>
  <c r="Q199" i="10"/>
  <c r="T198" i="10"/>
  <c r="X198" i="10" s="1"/>
  <c r="Z198" i="10" s="1"/>
  <c r="S198" i="10"/>
  <c r="Q198" i="10"/>
  <c r="T197" i="10"/>
  <c r="X197" i="10" s="1"/>
  <c r="Z197" i="10" s="1"/>
  <c r="S197" i="10"/>
  <c r="Q197" i="10"/>
  <c r="T196" i="10"/>
  <c r="X196" i="10" s="1"/>
  <c r="Z196" i="10" s="1"/>
  <c r="S196" i="10"/>
  <c r="Q196" i="10"/>
  <c r="T195" i="10"/>
  <c r="X195" i="10" s="1"/>
  <c r="Z195" i="10" s="1"/>
  <c r="S195" i="10"/>
  <c r="Q195" i="10"/>
  <c r="T194" i="10"/>
  <c r="X194" i="10" s="1"/>
  <c r="Z194" i="10" s="1"/>
  <c r="S194" i="10"/>
  <c r="Q194" i="10"/>
  <c r="T193" i="10"/>
  <c r="X193" i="10" s="1"/>
  <c r="Z193" i="10" s="1"/>
  <c r="S193" i="10"/>
  <c r="Q193" i="10"/>
  <c r="T192" i="10"/>
  <c r="X192" i="10" s="1"/>
  <c r="Z192" i="10" s="1"/>
  <c r="S192" i="10"/>
  <c r="Q192" i="10"/>
  <c r="T191" i="10"/>
  <c r="X191" i="10" s="1"/>
  <c r="Z191" i="10" s="1"/>
  <c r="S191" i="10"/>
  <c r="Q191" i="10"/>
  <c r="T190" i="10"/>
  <c r="X190" i="10" s="1"/>
  <c r="Z190" i="10" s="1"/>
  <c r="S190" i="10"/>
  <c r="Q190" i="10"/>
  <c r="T189" i="10"/>
  <c r="X189" i="10" s="1"/>
  <c r="Z189" i="10" s="1"/>
  <c r="S189" i="10"/>
  <c r="Q189" i="10"/>
  <c r="T188" i="10"/>
  <c r="X188" i="10" s="1"/>
  <c r="Z188" i="10" s="1"/>
  <c r="S188" i="10"/>
  <c r="Q188" i="10"/>
  <c r="T187" i="10"/>
  <c r="X187" i="10" s="1"/>
  <c r="Z187" i="10" s="1"/>
  <c r="S187" i="10"/>
  <c r="Q187" i="10"/>
  <c r="T186" i="10"/>
  <c r="X186" i="10" s="1"/>
  <c r="Z186" i="10" s="1"/>
  <c r="S186" i="10"/>
  <c r="Q186" i="10"/>
  <c r="T185" i="10"/>
  <c r="X185" i="10" s="1"/>
  <c r="Z185" i="10" s="1"/>
  <c r="S185" i="10"/>
  <c r="Q185" i="10"/>
  <c r="T184" i="10"/>
  <c r="X184" i="10" s="1"/>
  <c r="Z184" i="10" s="1"/>
  <c r="S184" i="10"/>
  <c r="Q184" i="10"/>
  <c r="T183" i="10"/>
  <c r="X183" i="10" s="1"/>
  <c r="Z183" i="10" s="1"/>
  <c r="S183" i="10"/>
  <c r="Q183" i="10"/>
  <c r="T182" i="10"/>
  <c r="X182" i="10" s="1"/>
  <c r="Z182" i="10" s="1"/>
  <c r="S182" i="10"/>
  <c r="Q182" i="10"/>
  <c r="T181" i="10"/>
  <c r="X181" i="10" s="1"/>
  <c r="Z181" i="10" s="1"/>
  <c r="S181" i="10"/>
  <c r="Q181" i="10"/>
  <c r="T180" i="10"/>
  <c r="X180" i="10" s="1"/>
  <c r="Z180" i="10" s="1"/>
  <c r="S180" i="10"/>
  <c r="Q180" i="10"/>
  <c r="T179" i="10"/>
  <c r="X179" i="10" s="1"/>
  <c r="Z179" i="10" s="1"/>
  <c r="S179" i="10"/>
  <c r="Q179" i="10"/>
  <c r="T178" i="10"/>
  <c r="X178" i="10" s="1"/>
  <c r="Z178" i="10" s="1"/>
  <c r="S178" i="10"/>
  <c r="Q178" i="10"/>
  <c r="T177" i="10"/>
  <c r="X177" i="10" s="1"/>
  <c r="Z177" i="10" s="1"/>
  <c r="S177" i="10"/>
  <c r="Q177" i="10"/>
  <c r="T176" i="10"/>
  <c r="X176" i="10" s="1"/>
  <c r="Z176" i="10" s="1"/>
  <c r="S176" i="10"/>
  <c r="Q176" i="10"/>
  <c r="T175" i="10"/>
  <c r="X175" i="10" s="1"/>
  <c r="Z175" i="10" s="1"/>
  <c r="S175" i="10"/>
  <c r="Q175" i="10"/>
  <c r="T174" i="10"/>
  <c r="X174" i="10" s="1"/>
  <c r="Z174" i="10" s="1"/>
  <c r="S174" i="10"/>
  <c r="Q174" i="10"/>
  <c r="T173" i="10"/>
  <c r="X173" i="10" s="1"/>
  <c r="Z173" i="10" s="1"/>
  <c r="S173" i="10"/>
  <c r="Q173" i="10"/>
  <c r="T172" i="10"/>
  <c r="X172" i="10" s="1"/>
  <c r="Z172" i="10" s="1"/>
  <c r="S172" i="10"/>
  <c r="Q172" i="10"/>
  <c r="T171" i="10"/>
  <c r="X171" i="10" s="1"/>
  <c r="Z171" i="10" s="1"/>
  <c r="S171" i="10"/>
  <c r="Q171" i="10"/>
  <c r="T170" i="10"/>
  <c r="S170" i="10"/>
  <c r="Q170" i="10"/>
  <c r="T169" i="10"/>
  <c r="X169" i="10" s="1"/>
  <c r="Z169" i="10" s="1"/>
  <c r="S169" i="10"/>
  <c r="Q169" i="10"/>
  <c r="T168" i="10"/>
  <c r="X168" i="10" s="1"/>
  <c r="Z168" i="10" s="1"/>
  <c r="S168" i="10"/>
  <c r="Q168" i="10"/>
  <c r="T167" i="10"/>
  <c r="X167" i="10" s="1"/>
  <c r="Z167" i="10" s="1"/>
  <c r="S167" i="10"/>
  <c r="Q167" i="10"/>
  <c r="T166" i="10"/>
  <c r="X166" i="10" s="1"/>
  <c r="Z166" i="10" s="1"/>
  <c r="S166" i="10"/>
  <c r="Q166" i="10"/>
  <c r="T165" i="10"/>
  <c r="X165" i="10" s="1"/>
  <c r="Z165" i="10" s="1"/>
  <c r="S165" i="10"/>
  <c r="Q165" i="10"/>
  <c r="T164" i="10"/>
  <c r="X164" i="10" s="1"/>
  <c r="Z164" i="10" s="1"/>
  <c r="S164" i="10"/>
  <c r="Q164" i="10"/>
  <c r="T163" i="10"/>
  <c r="X163" i="10" s="1"/>
  <c r="Z163" i="10" s="1"/>
  <c r="S163" i="10"/>
  <c r="Q163" i="10"/>
  <c r="T162" i="10"/>
  <c r="X162" i="10" s="1"/>
  <c r="Z162" i="10" s="1"/>
  <c r="S162" i="10"/>
  <c r="Q162" i="10"/>
  <c r="T161" i="10"/>
  <c r="X161" i="10" s="1"/>
  <c r="Z161" i="10" s="1"/>
  <c r="S161" i="10"/>
  <c r="Q161" i="10"/>
  <c r="T160" i="10"/>
  <c r="X160" i="10" s="1"/>
  <c r="Z160" i="10" s="1"/>
  <c r="S160" i="10"/>
  <c r="Q160" i="10"/>
  <c r="T159" i="10"/>
  <c r="X159" i="10" s="1"/>
  <c r="Z159" i="10" s="1"/>
  <c r="S159" i="10"/>
  <c r="Q159" i="10"/>
  <c r="T158" i="10"/>
  <c r="X158" i="10" s="1"/>
  <c r="Z158" i="10" s="1"/>
  <c r="S158" i="10"/>
  <c r="Q158" i="10"/>
  <c r="T157" i="10"/>
  <c r="X157" i="10" s="1"/>
  <c r="Z157" i="10" s="1"/>
  <c r="S157" i="10"/>
  <c r="Q157" i="10"/>
  <c r="T156" i="10"/>
  <c r="X156" i="10" s="1"/>
  <c r="Z156" i="10" s="1"/>
  <c r="S156" i="10"/>
  <c r="Q156" i="10"/>
  <c r="T155" i="10"/>
  <c r="X155" i="10" s="1"/>
  <c r="Z155" i="10" s="1"/>
  <c r="S155" i="10"/>
  <c r="Q155" i="10"/>
  <c r="T154" i="10"/>
  <c r="X154" i="10" s="1"/>
  <c r="Z154" i="10" s="1"/>
  <c r="S154" i="10"/>
  <c r="Q154" i="10"/>
  <c r="T153" i="10"/>
  <c r="X153" i="10" s="1"/>
  <c r="Z153" i="10" s="1"/>
  <c r="S153" i="10"/>
  <c r="Q153" i="10"/>
  <c r="T152" i="10"/>
  <c r="X152" i="10" s="1"/>
  <c r="Z152" i="10" s="1"/>
  <c r="S152" i="10"/>
  <c r="Q152" i="10"/>
  <c r="T151" i="10"/>
  <c r="X151" i="10" s="1"/>
  <c r="Z151" i="10" s="1"/>
  <c r="S151" i="10"/>
  <c r="Q151" i="10"/>
  <c r="T150" i="10"/>
  <c r="X150" i="10" s="1"/>
  <c r="Z150" i="10" s="1"/>
  <c r="S150" i="10"/>
  <c r="Q150" i="10"/>
  <c r="T149" i="10"/>
  <c r="X149" i="10" s="1"/>
  <c r="Z149" i="10" s="1"/>
  <c r="S149" i="10"/>
  <c r="Q149" i="10"/>
  <c r="T148" i="10"/>
  <c r="X148" i="10" s="1"/>
  <c r="Z148" i="10" s="1"/>
  <c r="S148" i="10"/>
  <c r="Q148" i="10"/>
  <c r="T147" i="10"/>
  <c r="X147" i="10" s="1"/>
  <c r="Z147" i="10" s="1"/>
  <c r="S147" i="10"/>
  <c r="Q147" i="10"/>
  <c r="T146" i="10"/>
  <c r="X146" i="10" s="1"/>
  <c r="Z146" i="10" s="1"/>
  <c r="S146" i="10"/>
  <c r="Q146" i="10"/>
  <c r="T145" i="10"/>
  <c r="X145" i="10" s="1"/>
  <c r="Z145" i="10" s="1"/>
  <c r="S145" i="10"/>
  <c r="Q145" i="10"/>
  <c r="T144" i="10"/>
  <c r="X144" i="10" s="1"/>
  <c r="Z144" i="10" s="1"/>
  <c r="S144" i="10"/>
  <c r="Q144" i="10"/>
  <c r="T143" i="10"/>
  <c r="X143" i="10" s="1"/>
  <c r="Z143" i="10" s="1"/>
  <c r="S143" i="10"/>
  <c r="Q143" i="10"/>
  <c r="T142" i="10"/>
  <c r="X142" i="10" s="1"/>
  <c r="Z142" i="10" s="1"/>
  <c r="S142" i="10"/>
  <c r="Q142" i="10"/>
  <c r="T141" i="10"/>
  <c r="X141" i="10" s="1"/>
  <c r="Z141" i="10" s="1"/>
  <c r="S141" i="10"/>
  <c r="Q141" i="10"/>
  <c r="T140" i="10"/>
  <c r="X140" i="10" s="1"/>
  <c r="Z140" i="10" s="1"/>
  <c r="S140" i="10"/>
  <c r="Q140" i="10"/>
  <c r="T139" i="10"/>
  <c r="X139" i="10" s="1"/>
  <c r="Z139" i="10" s="1"/>
  <c r="S139" i="10"/>
  <c r="Q139" i="10"/>
  <c r="T138" i="10"/>
  <c r="X138" i="10" s="1"/>
  <c r="Z138" i="10" s="1"/>
  <c r="S138" i="10"/>
  <c r="Q138" i="10"/>
  <c r="T137" i="10"/>
  <c r="X137" i="10" s="1"/>
  <c r="Z137" i="10" s="1"/>
  <c r="S137" i="10"/>
  <c r="Q137" i="10"/>
  <c r="T136" i="10"/>
  <c r="X136" i="10" s="1"/>
  <c r="Z136" i="10" s="1"/>
  <c r="S136" i="10"/>
  <c r="Q136" i="10"/>
  <c r="T135" i="10"/>
  <c r="X135" i="10" s="1"/>
  <c r="Z135" i="10" s="1"/>
  <c r="S135" i="10"/>
  <c r="Q135" i="10"/>
  <c r="T134" i="10"/>
  <c r="X134" i="10" s="1"/>
  <c r="Z134" i="10" s="1"/>
  <c r="S134" i="10"/>
  <c r="Q134" i="10"/>
  <c r="T133" i="10"/>
  <c r="X133" i="10" s="1"/>
  <c r="Z133" i="10" s="1"/>
  <c r="S133" i="10"/>
  <c r="Q133" i="10"/>
  <c r="T132" i="10"/>
  <c r="X132" i="10" s="1"/>
  <c r="Z132" i="10" s="1"/>
  <c r="S132" i="10"/>
  <c r="Q132" i="10"/>
  <c r="T131" i="10"/>
  <c r="X131" i="10" s="1"/>
  <c r="Z131" i="10" s="1"/>
  <c r="S131" i="10"/>
  <c r="Q131" i="10"/>
  <c r="T130" i="10"/>
  <c r="X130" i="10" s="1"/>
  <c r="Z130" i="10" s="1"/>
  <c r="S130" i="10"/>
  <c r="Q130" i="10"/>
  <c r="T129" i="10"/>
  <c r="X129" i="10" s="1"/>
  <c r="Z129" i="10" s="1"/>
  <c r="S129" i="10"/>
  <c r="Q129" i="10"/>
  <c r="T128" i="10"/>
  <c r="X128" i="10" s="1"/>
  <c r="Z128" i="10" s="1"/>
  <c r="S128" i="10"/>
  <c r="Q128" i="10"/>
  <c r="T127" i="10"/>
  <c r="X127" i="10" s="1"/>
  <c r="Z127" i="10" s="1"/>
  <c r="S127" i="10"/>
  <c r="Q127" i="10"/>
  <c r="T126" i="10"/>
  <c r="X126" i="10" s="1"/>
  <c r="Z126" i="10" s="1"/>
  <c r="S126" i="10"/>
  <c r="Q126" i="10"/>
  <c r="T125" i="10"/>
  <c r="X125" i="10" s="1"/>
  <c r="Z125" i="10" s="1"/>
  <c r="S125" i="10"/>
  <c r="Q125" i="10"/>
  <c r="T124" i="10"/>
  <c r="X124" i="10" s="1"/>
  <c r="Z124" i="10" s="1"/>
  <c r="S124" i="10"/>
  <c r="Q124" i="10"/>
  <c r="T123" i="10"/>
  <c r="X123" i="10" s="1"/>
  <c r="Z123" i="10" s="1"/>
  <c r="S123" i="10"/>
  <c r="Q123" i="10"/>
  <c r="T122" i="10"/>
  <c r="X122" i="10" s="1"/>
  <c r="Z122" i="10" s="1"/>
  <c r="S122" i="10"/>
  <c r="Q122" i="10"/>
  <c r="T121" i="10"/>
  <c r="X121" i="10" s="1"/>
  <c r="Z121" i="10" s="1"/>
  <c r="S121" i="10"/>
  <c r="Q121" i="10"/>
  <c r="T120" i="10"/>
  <c r="X120" i="10" s="1"/>
  <c r="Z120" i="10" s="1"/>
  <c r="S120" i="10"/>
  <c r="Q120" i="10"/>
  <c r="T119" i="10"/>
  <c r="X119" i="10" s="1"/>
  <c r="Z119" i="10" s="1"/>
  <c r="S119" i="10"/>
  <c r="Q119" i="10"/>
  <c r="T118" i="10"/>
  <c r="X118" i="10" s="1"/>
  <c r="Z118" i="10" s="1"/>
  <c r="S118" i="10"/>
  <c r="Q118" i="10"/>
  <c r="T117" i="10"/>
  <c r="X117" i="10" s="1"/>
  <c r="Z117" i="10" s="1"/>
  <c r="S117" i="10"/>
  <c r="Q117" i="10"/>
  <c r="T116" i="10"/>
  <c r="X116" i="10" s="1"/>
  <c r="Z116" i="10" s="1"/>
  <c r="S116" i="10"/>
  <c r="Q116" i="10"/>
  <c r="T115" i="10"/>
  <c r="X115" i="10" s="1"/>
  <c r="Z115" i="10" s="1"/>
  <c r="S115" i="10"/>
  <c r="Q115" i="10"/>
  <c r="T114" i="10"/>
  <c r="X114" i="10" s="1"/>
  <c r="Z114" i="10" s="1"/>
  <c r="S114" i="10"/>
  <c r="Q114" i="10"/>
  <c r="T113" i="10"/>
  <c r="X113" i="10" s="1"/>
  <c r="Z113" i="10" s="1"/>
  <c r="S113" i="10"/>
  <c r="Q113" i="10"/>
  <c r="T112" i="10"/>
  <c r="X112" i="10" s="1"/>
  <c r="Z112" i="10" s="1"/>
  <c r="S112" i="10"/>
  <c r="Q112" i="10"/>
  <c r="T111" i="10"/>
  <c r="X111" i="10" s="1"/>
  <c r="Z111" i="10" s="1"/>
  <c r="S111" i="10"/>
  <c r="Q111" i="10"/>
  <c r="T110" i="10"/>
  <c r="X110" i="10" s="1"/>
  <c r="Z110" i="10" s="1"/>
  <c r="S110" i="10"/>
  <c r="Q110" i="10"/>
  <c r="T109" i="10"/>
  <c r="X109" i="10" s="1"/>
  <c r="Z109" i="10" s="1"/>
  <c r="S109" i="10"/>
  <c r="Q109" i="10"/>
  <c r="T108" i="10"/>
  <c r="X108" i="10" s="1"/>
  <c r="Z108" i="10" s="1"/>
  <c r="S108" i="10"/>
  <c r="Q108" i="10"/>
  <c r="T107" i="10"/>
  <c r="X107" i="10" s="1"/>
  <c r="Z107" i="10" s="1"/>
  <c r="S107" i="10"/>
  <c r="Q107" i="10"/>
  <c r="T106" i="10"/>
  <c r="X106" i="10" s="1"/>
  <c r="Z106" i="10" s="1"/>
  <c r="S106" i="10"/>
  <c r="Q106" i="10"/>
  <c r="T105" i="10"/>
  <c r="X105" i="10" s="1"/>
  <c r="Z105" i="10" s="1"/>
  <c r="S105" i="10"/>
  <c r="Q105" i="10"/>
  <c r="T104" i="10"/>
  <c r="X104" i="10" s="1"/>
  <c r="Z104" i="10" s="1"/>
  <c r="S104" i="10"/>
  <c r="Q104" i="10"/>
  <c r="T103" i="10"/>
  <c r="X103" i="10" s="1"/>
  <c r="Z103" i="10" s="1"/>
  <c r="S103" i="10"/>
  <c r="Q103" i="10"/>
  <c r="T102" i="10"/>
  <c r="X102" i="10" s="1"/>
  <c r="Z102" i="10" s="1"/>
  <c r="S102" i="10"/>
  <c r="Q102" i="10"/>
  <c r="T101" i="10"/>
  <c r="X101" i="10" s="1"/>
  <c r="Z101" i="10" s="1"/>
  <c r="S101" i="10"/>
  <c r="Q101" i="10"/>
  <c r="T100" i="10"/>
  <c r="X100" i="10" s="1"/>
  <c r="Z100" i="10" s="1"/>
  <c r="S100" i="10"/>
  <c r="Q100" i="10"/>
  <c r="T99" i="10"/>
  <c r="X99" i="10" s="1"/>
  <c r="Z99" i="10" s="1"/>
  <c r="S99" i="10"/>
  <c r="Q99" i="10"/>
  <c r="T98" i="10"/>
  <c r="X98" i="10" s="1"/>
  <c r="Z98" i="10" s="1"/>
  <c r="S98" i="10"/>
  <c r="Q98" i="10"/>
  <c r="T97" i="10"/>
  <c r="X97" i="10" s="1"/>
  <c r="Z97" i="10" s="1"/>
  <c r="S97" i="10"/>
  <c r="Q97" i="10"/>
  <c r="T96" i="10"/>
  <c r="X96" i="10" s="1"/>
  <c r="Z96" i="10" s="1"/>
  <c r="S96" i="10"/>
  <c r="Q96" i="10"/>
  <c r="T95" i="10"/>
  <c r="X95" i="10" s="1"/>
  <c r="Z95" i="10" s="1"/>
  <c r="S95" i="10"/>
  <c r="Q95" i="10"/>
  <c r="T94" i="10"/>
  <c r="S94" i="10"/>
  <c r="Q94" i="10"/>
  <c r="T93" i="10"/>
  <c r="X93" i="10" s="1"/>
  <c r="Z93" i="10" s="1"/>
  <c r="S93" i="10"/>
  <c r="Q93" i="10"/>
  <c r="T92" i="10"/>
  <c r="X92" i="10" s="1"/>
  <c r="Z92" i="10" s="1"/>
  <c r="S92" i="10"/>
  <c r="Q92" i="10"/>
  <c r="T91" i="10"/>
  <c r="X91" i="10" s="1"/>
  <c r="Z91" i="10" s="1"/>
  <c r="S91" i="10"/>
  <c r="Q91" i="10"/>
  <c r="T90" i="10"/>
  <c r="S90" i="10"/>
  <c r="Q90" i="10"/>
  <c r="T89" i="10"/>
  <c r="X89" i="10" s="1"/>
  <c r="Z89" i="10" s="1"/>
  <c r="S89" i="10"/>
  <c r="Q89" i="10"/>
  <c r="T88" i="10"/>
  <c r="X88" i="10" s="1"/>
  <c r="Z88" i="10" s="1"/>
  <c r="S88" i="10"/>
  <c r="Q88" i="10"/>
  <c r="T87" i="10"/>
  <c r="X87" i="10" s="1"/>
  <c r="Z87" i="10" s="1"/>
  <c r="S87" i="10"/>
  <c r="Q87" i="10"/>
  <c r="T86" i="10"/>
  <c r="X86" i="10" s="1"/>
  <c r="Z86" i="10" s="1"/>
  <c r="S86" i="10"/>
  <c r="Q86" i="10"/>
  <c r="T85" i="10"/>
  <c r="X85" i="10" s="1"/>
  <c r="Z85" i="10" s="1"/>
  <c r="S85" i="10"/>
  <c r="Q85" i="10"/>
  <c r="T84" i="10"/>
  <c r="X84" i="10" s="1"/>
  <c r="Z84" i="10" s="1"/>
  <c r="S84" i="10"/>
  <c r="Q84" i="10"/>
  <c r="T83" i="10"/>
  <c r="X83" i="10" s="1"/>
  <c r="Z83" i="10" s="1"/>
  <c r="S83" i="10"/>
  <c r="Q83" i="10"/>
  <c r="T82" i="10"/>
  <c r="S82" i="10"/>
  <c r="Q82" i="10"/>
  <c r="T81" i="10"/>
  <c r="X81" i="10" s="1"/>
  <c r="Z81" i="10" s="1"/>
  <c r="S81" i="10"/>
  <c r="Q81" i="10"/>
  <c r="T80" i="10"/>
  <c r="X80" i="10" s="1"/>
  <c r="Z80" i="10" s="1"/>
  <c r="S80" i="10"/>
  <c r="Q80" i="10"/>
  <c r="T79" i="10"/>
  <c r="X79" i="10" s="1"/>
  <c r="Z79" i="10" s="1"/>
  <c r="S79" i="10"/>
  <c r="Q79" i="10"/>
  <c r="T78" i="10"/>
  <c r="X78" i="10" s="1"/>
  <c r="Z78" i="10" s="1"/>
  <c r="S78" i="10"/>
  <c r="Q78" i="10"/>
  <c r="T77" i="10"/>
  <c r="X77" i="10" s="1"/>
  <c r="Z77" i="10" s="1"/>
  <c r="S77" i="10"/>
  <c r="Q77" i="10"/>
  <c r="T76" i="10"/>
  <c r="X76" i="10" s="1"/>
  <c r="Z76" i="10" s="1"/>
  <c r="S76" i="10"/>
  <c r="Q76" i="10"/>
  <c r="T75" i="10"/>
  <c r="X75" i="10" s="1"/>
  <c r="Z75" i="10" s="1"/>
  <c r="S75" i="10"/>
  <c r="Q75" i="10"/>
  <c r="T74" i="10"/>
  <c r="X74" i="10" s="1"/>
  <c r="Z74" i="10" s="1"/>
  <c r="S74" i="10"/>
  <c r="Q74" i="10"/>
  <c r="T73" i="10"/>
  <c r="X73" i="10" s="1"/>
  <c r="Z73" i="10" s="1"/>
  <c r="S73" i="10"/>
  <c r="Q73" i="10"/>
  <c r="T72" i="10"/>
  <c r="X72" i="10" s="1"/>
  <c r="Z72" i="10" s="1"/>
  <c r="S72" i="10"/>
  <c r="Q72" i="10"/>
  <c r="T71" i="10"/>
  <c r="X71" i="10" s="1"/>
  <c r="Z71" i="10" s="1"/>
  <c r="S71" i="10"/>
  <c r="Q71" i="10"/>
  <c r="T70" i="10"/>
  <c r="X70" i="10" s="1"/>
  <c r="Z70" i="10" s="1"/>
  <c r="S70" i="10"/>
  <c r="Q70" i="10"/>
  <c r="T69" i="10"/>
  <c r="X69" i="10" s="1"/>
  <c r="Z69" i="10" s="1"/>
  <c r="S69" i="10"/>
  <c r="Q69" i="10"/>
  <c r="T68" i="10"/>
  <c r="X68" i="10" s="1"/>
  <c r="Z68" i="10" s="1"/>
  <c r="S68" i="10"/>
  <c r="Q68" i="10"/>
  <c r="T67" i="10"/>
  <c r="X67" i="10" s="1"/>
  <c r="Z67" i="10" s="1"/>
  <c r="S67" i="10"/>
  <c r="Q67" i="10"/>
  <c r="T66" i="10"/>
  <c r="X66" i="10" s="1"/>
  <c r="Z66" i="10" s="1"/>
  <c r="S66" i="10"/>
  <c r="Q66" i="10"/>
  <c r="T65" i="10"/>
  <c r="X65" i="10" s="1"/>
  <c r="Z65" i="10" s="1"/>
  <c r="S65" i="10"/>
  <c r="Q65" i="10"/>
  <c r="T64" i="10"/>
  <c r="X64" i="10" s="1"/>
  <c r="Z64" i="10" s="1"/>
  <c r="S64" i="10"/>
  <c r="Q64" i="10"/>
  <c r="T63" i="10"/>
  <c r="X63" i="10" s="1"/>
  <c r="Z63" i="10" s="1"/>
  <c r="S63" i="10"/>
  <c r="Q63" i="10"/>
  <c r="T62" i="10"/>
  <c r="X62" i="10" s="1"/>
  <c r="Z62" i="10" s="1"/>
  <c r="S62" i="10"/>
  <c r="Q62" i="10"/>
  <c r="T61" i="10"/>
  <c r="X61" i="10" s="1"/>
  <c r="Z61" i="10" s="1"/>
  <c r="S61" i="10"/>
  <c r="Q61" i="10"/>
  <c r="T60" i="10"/>
  <c r="X60" i="10" s="1"/>
  <c r="Z60" i="10" s="1"/>
  <c r="S60" i="10"/>
  <c r="Q60" i="10"/>
  <c r="T59" i="10"/>
  <c r="X59" i="10" s="1"/>
  <c r="Z59" i="10" s="1"/>
  <c r="S59" i="10"/>
  <c r="Q59" i="10"/>
  <c r="T58" i="10"/>
  <c r="S58" i="10"/>
  <c r="Q58" i="10"/>
  <c r="T57" i="10"/>
  <c r="X57" i="10" s="1"/>
  <c r="Z57" i="10" s="1"/>
  <c r="S57" i="10"/>
  <c r="Q57" i="10"/>
  <c r="T56" i="10"/>
  <c r="X56" i="10" s="1"/>
  <c r="Z56" i="10" s="1"/>
  <c r="S56" i="10"/>
  <c r="Q56" i="10"/>
  <c r="T55" i="10"/>
  <c r="X55" i="10" s="1"/>
  <c r="Z55" i="10" s="1"/>
  <c r="S55" i="10"/>
  <c r="Q55" i="10"/>
  <c r="T54" i="10"/>
  <c r="X54" i="10" s="1"/>
  <c r="Z54" i="10" s="1"/>
  <c r="S54" i="10"/>
  <c r="Q54" i="10"/>
  <c r="T53" i="10"/>
  <c r="X53" i="10" s="1"/>
  <c r="Z53" i="10" s="1"/>
  <c r="S53" i="10"/>
  <c r="Q53" i="10"/>
  <c r="T52" i="10"/>
  <c r="X52" i="10" s="1"/>
  <c r="Z52" i="10" s="1"/>
  <c r="S52" i="10"/>
  <c r="Q52" i="10"/>
  <c r="T51" i="10"/>
  <c r="X51" i="10" s="1"/>
  <c r="Z51" i="10" s="1"/>
  <c r="S51" i="10"/>
  <c r="Q51" i="10"/>
  <c r="T50" i="10"/>
  <c r="X50" i="10" s="1"/>
  <c r="Z50" i="10" s="1"/>
  <c r="S50" i="10"/>
  <c r="Q50" i="10"/>
  <c r="T49" i="10"/>
  <c r="X49" i="10" s="1"/>
  <c r="Z49" i="10" s="1"/>
  <c r="S49" i="10"/>
  <c r="Q49" i="10"/>
  <c r="T48" i="10"/>
  <c r="X48" i="10" s="1"/>
  <c r="Z48" i="10" s="1"/>
  <c r="S48" i="10"/>
  <c r="Q48" i="10"/>
  <c r="T47" i="10"/>
  <c r="X47" i="10" s="1"/>
  <c r="Z47" i="10" s="1"/>
  <c r="S47" i="10"/>
  <c r="Q47" i="10"/>
  <c r="T46" i="10"/>
  <c r="X46" i="10" s="1"/>
  <c r="Z46" i="10" s="1"/>
  <c r="S46" i="10"/>
  <c r="Q46" i="10"/>
  <c r="T45" i="10"/>
  <c r="X45" i="10" s="1"/>
  <c r="Z45" i="10" s="1"/>
  <c r="S45" i="10"/>
  <c r="Q45" i="10"/>
  <c r="T44" i="10"/>
  <c r="X44" i="10" s="1"/>
  <c r="Z44" i="10" s="1"/>
  <c r="S44" i="10"/>
  <c r="Q44" i="10"/>
  <c r="T43" i="10"/>
  <c r="X43" i="10" s="1"/>
  <c r="Z43" i="10" s="1"/>
  <c r="S43" i="10"/>
  <c r="Q43" i="10"/>
  <c r="T42" i="10"/>
  <c r="X42" i="10" s="1"/>
  <c r="Z42" i="10" s="1"/>
  <c r="S42" i="10"/>
  <c r="Q42" i="10"/>
  <c r="T41" i="10"/>
  <c r="X41" i="10" s="1"/>
  <c r="Z41" i="10" s="1"/>
  <c r="S41" i="10"/>
  <c r="Q41" i="10"/>
  <c r="T40" i="10"/>
  <c r="X40" i="10" s="1"/>
  <c r="Z40" i="10" s="1"/>
  <c r="S40" i="10"/>
  <c r="Q40" i="10"/>
  <c r="T39" i="10"/>
  <c r="X39" i="10" s="1"/>
  <c r="Z39" i="10" s="1"/>
  <c r="S39" i="10"/>
  <c r="Q39" i="10"/>
  <c r="T38" i="10"/>
  <c r="X38" i="10" s="1"/>
  <c r="Z38" i="10" s="1"/>
  <c r="S38" i="10"/>
  <c r="Q38" i="10"/>
  <c r="T37" i="10"/>
  <c r="X37" i="10" s="1"/>
  <c r="Z37" i="10" s="1"/>
  <c r="S37" i="10"/>
  <c r="Q37" i="10"/>
  <c r="T36" i="10"/>
  <c r="X36" i="10" s="1"/>
  <c r="Z36" i="10" s="1"/>
  <c r="S36" i="10"/>
  <c r="Q36" i="10"/>
  <c r="T35" i="10"/>
  <c r="X35" i="10" s="1"/>
  <c r="Z35" i="10" s="1"/>
  <c r="S35" i="10"/>
  <c r="Q35" i="10"/>
  <c r="T34" i="10"/>
  <c r="X34" i="10" s="1"/>
  <c r="Z34" i="10" s="1"/>
  <c r="S34" i="10"/>
  <c r="Q34" i="10"/>
  <c r="T30" i="10"/>
  <c r="X30" i="10" s="1"/>
  <c r="Z30" i="10" s="1"/>
  <c r="S30" i="10"/>
  <c r="Q30" i="10"/>
  <c r="T29" i="10"/>
  <c r="X29" i="10" s="1"/>
  <c r="Z29" i="10" s="1"/>
  <c r="S29" i="10"/>
  <c r="Q29" i="10"/>
  <c r="T28" i="10"/>
  <c r="X28" i="10" s="1"/>
  <c r="Z28" i="10" s="1"/>
  <c r="S28" i="10"/>
  <c r="Q28" i="10"/>
  <c r="T27" i="10"/>
  <c r="X27" i="10" s="1"/>
  <c r="Z27" i="10" s="1"/>
  <c r="S27" i="10"/>
  <c r="Q27" i="10"/>
  <c r="T26" i="10"/>
  <c r="X26" i="10" s="1"/>
  <c r="Z26" i="10" s="1"/>
  <c r="S26" i="10"/>
  <c r="Q26" i="10"/>
  <c r="T25" i="10"/>
  <c r="X25" i="10" s="1"/>
  <c r="Z25" i="10" s="1"/>
  <c r="S25" i="10"/>
  <c r="Q25" i="10"/>
  <c r="T24" i="10"/>
  <c r="X24" i="10" s="1"/>
  <c r="Z24" i="10" s="1"/>
  <c r="S24" i="10"/>
  <c r="Q24" i="10"/>
  <c r="T23" i="10"/>
  <c r="X23" i="10" s="1"/>
  <c r="Z23" i="10" s="1"/>
  <c r="S23" i="10"/>
  <c r="Q23" i="10"/>
  <c r="T22" i="10"/>
  <c r="X22" i="10" s="1"/>
  <c r="Z22" i="10" s="1"/>
  <c r="S22" i="10"/>
  <c r="Q22" i="10"/>
  <c r="T21" i="10"/>
  <c r="X21" i="10" s="1"/>
  <c r="Z21" i="10" s="1"/>
  <c r="S21" i="10"/>
  <c r="Q21" i="10"/>
  <c r="T20" i="10"/>
  <c r="X20" i="10" s="1"/>
  <c r="Z20" i="10" s="1"/>
  <c r="S20" i="10"/>
  <c r="Q20" i="10"/>
  <c r="T19" i="10"/>
  <c r="X19" i="10" s="1"/>
  <c r="Z19" i="10" s="1"/>
  <c r="S19" i="10"/>
  <c r="Q19" i="10"/>
  <c r="T18" i="10"/>
  <c r="X18" i="10" s="1"/>
  <c r="Z18" i="10" s="1"/>
  <c r="S18" i="10"/>
  <c r="Q18" i="10"/>
  <c r="T17" i="10"/>
  <c r="X17" i="10" s="1"/>
  <c r="Z17" i="10" s="1"/>
  <c r="S17" i="10"/>
  <c r="Q17" i="10"/>
  <c r="T16" i="10"/>
  <c r="X16" i="10" s="1"/>
  <c r="Z16" i="10" s="1"/>
  <c r="S16" i="10"/>
  <c r="Q16" i="10"/>
  <c r="T15" i="10"/>
  <c r="X15" i="10" s="1"/>
  <c r="Z15" i="10" s="1"/>
  <c r="S15" i="10"/>
  <c r="Q15" i="10"/>
  <c r="T14" i="10"/>
  <c r="X14" i="10" s="1"/>
  <c r="Z14" i="10" s="1"/>
  <c r="S14" i="10"/>
  <c r="Q14" i="10"/>
  <c r="T13" i="10"/>
  <c r="X13" i="10" s="1"/>
  <c r="Z13" i="10" s="1"/>
  <c r="S13" i="10"/>
  <c r="Q13" i="10"/>
  <c r="T12" i="10"/>
  <c r="X12" i="10" s="1"/>
  <c r="Z12" i="10" s="1"/>
  <c r="S12" i="10"/>
  <c r="Q12" i="10"/>
  <c r="T11" i="10"/>
  <c r="X11" i="10" s="1"/>
  <c r="Z11" i="10" s="1"/>
  <c r="S11" i="10"/>
  <c r="Q11" i="10"/>
  <c r="T10" i="10"/>
  <c r="X10" i="10" s="1"/>
  <c r="Z10" i="10" s="1"/>
  <c r="S10" i="10"/>
  <c r="Q10" i="10"/>
  <c r="T9" i="10"/>
  <c r="X9" i="10" s="1"/>
  <c r="Z9" i="10" s="1"/>
  <c r="S9" i="10"/>
  <c r="Q9" i="10"/>
  <c r="T8" i="10"/>
  <c r="X8" i="10" s="1"/>
  <c r="Z8" i="10" s="1"/>
  <c r="S8" i="10"/>
  <c r="Q8" i="10"/>
  <c r="T7" i="10"/>
  <c r="X7" i="10" s="1"/>
  <c r="Z7" i="10" s="1"/>
  <c r="S7" i="10"/>
  <c r="Q7" i="10"/>
  <c r="T6" i="10"/>
  <c r="X6" i="10" s="1"/>
  <c r="Z6" i="10" s="1"/>
  <c r="S6" i="10"/>
  <c r="Q6" i="10"/>
  <c r="T5" i="10"/>
  <c r="X5" i="10" s="1"/>
  <c r="Z5" i="10" s="1"/>
  <c r="S5" i="10"/>
  <c r="Q5" i="10"/>
  <c r="T4" i="10"/>
  <c r="X4" i="10" s="1"/>
  <c r="Z4" i="10" s="1"/>
  <c r="S4" i="10"/>
  <c r="Q4" i="10"/>
  <c r="T3" i="10"/>
  <c r="X3" i="10" s="1"/>
  <c r="Z3" i="10" s="1"/>
  <c r="S3" i="10"/>
  <c r="Q3" i="10"/>
  <c r="T2" i="10"/>
  <c r="X2" i="10" s="1"/>
  <c r="Z2" i="10" s="1"/>
  <c r="S2" i="10"/>
  <c r="Q2" i="10"/>
  <c r="T200" i="9"/>
  <c r="X200" i="9" s="1"/>
  <c r="Z200" i="9" s="1"/>
  <c r="S200" i="9"/>
  <c r="Q200" i="9"/>
  <c r="T199" i="9"/>
  <c r="X199" i="9" s="1"/>
  <c r="Z199" i="9" s="1"/>
  <c r="S199" i="9"/>
  <c r="Q199" i="9"/>
  <c r="T198" i="9"/>
  <c r="X198" i="9" s="1"/>
  <c r="Z198" i="9" s="1"/>
  <c r="S198" i="9"/>
  <c r="Q198" i="9"/>
  <c r="T197" i="9"/>
  <c r="X197" i="9" s="1"/>
  <c r="Z197" i="9" s="1"/>
  <c r="S197" i="9"/>
  <c r="Q197" i="9"/>
  <c r="T196" i="9"/>
  <c r="X196" i="9" s="1"/>
  <c r="Z196" i="9" s="1"/>
  <c r="S196" i="9"/>
  <c r="Q196" i="9"/>
  <c r="T195" i="9"/>
  <c r="X195" i="9" s="1"/>
  <c r="Z195" i="9" s="1"/>
  <c r="S195" i="9"/>
  <c r="Q195" i="9"/>
  <c r="T194" i="9"/>
  <c r="X194" i="9" s="1"/>
  <c r="Z194" i="9" s="1"/>
  <c r="S194" i="9"/>
  <c r="Q194" i="9"/>
  <c r="T193" i="9"/>
  <c r="X193" i="9" s="1"/>
  <c r="Z193" i="9" s="1"/>
  <c r="S193" i="9"/>
  <c r="Q193" i="9"/>
  <c r="T192" i="9"/>
  <c r="X192" i="9" s="1"/>
  <c r="Z192" i="9" s="1"/>
  <c r="S192" i="9"/>
  <c r="Q192" i="9"/>
  <c r="T191" i="9"/>
  <c r="X191" i="9" s="1"/>
  <c r="Z191" i="9" s="1"/>
  <c r="S191" i="9"/>
  <c r="Q191" i="9"/>
  <c r="T190" i="9"/>
  <c r="X190" i="9" s="1"/>
  <c r="Z190" i="9" s="1"/>
  <c r="S190" i="9"/>
  <c r="Q190" i="9"/>
  <c r="T189" i="9"/>
  <c r="X189" i="9" s="1"/>
  <c r="Z189" i="9" s="1"/>
  <c r="S189" i="9"/>
  <c r="Q189" i="9"/>
  <c r="T188" i="9"/>
  <c r="X188" i="9" s="1"/>
  <c r="Z188" i="9" s="1"/>
  <c r="S188" i="9"/>
  <c r="Q188" i="9"/>
  <c r="T187" i="9"/>
  <c r="X187" i="9" s="1"/>
  <c r="Z187" i="9" s="1"/>
  <c r="S187" i="9"/>
  <c r="Q187" i="9"/>
  <c r="T186" i="9"/>
  <c r="X186" i="9" s="1"/>
  <c r="Z186" i="9" s="1"/>
  <c r="S186" i="9"/>
  <c r="Q186" i="9"/>
  <c r="T185" i="9"/>
  <c r="X185" i="9" s="1"/>
  <c r="Z185" i="9" s="1"/>
  <c r="S185" i="9"/>
  <c r="Q185" i="9"/>
  <c r="T184" i="9"/>
  <c r="X184" i="9" s="1"/>
  <c r="Z184" i="9" s="1"/>
  <c r="S184" i="9"/>
  <c r="Q184" i="9"/>
  <c r="T183" i="9"/>
  <c r="X183" i="9" s="1"/>
  <c r="Z183" i="9" s="1"/>
  <c r="S183" i="9"/>
  <c r="Q183" i="9"/>
  <c r="T182" i="9"/>
  <c r="X182" i="9" s="1"/>
  <c r="Z182" i="9" s="1"/>
  <c r="S182" i="9"/>
  <c r="Q182" i="9"/>
  <c r="T181" i="9"/>
  <c r="X181" i="9" s="1"/>
  <c r="Z181" i="9" s="1"/>
  <c r="S181" i="9"/>
  <c r="Q181" i="9"/>
  <c r="T180" i="9"/>
  <c r="X180" i="9" s="1"/>
  <c r="Z180" i="9" s="1"/>
  <c r="S180" i="9"/>
  <c r="Q180" i="9"/>
  <c r="T179" i="9"/>
  <c r="X179" i="9" s="1"/>
  <c r="Z179" i="9" s="1"/>
  <c r="S179" i="9"/>
  <c r="Q179" i="9"/>
  <c r="T178" i="9"/>
  <c r="X178" i="9" s="1"/>
  <c r="Z178" i="9" s="1"/>
  <c r="S178" i="9"/>
  <c r="Q178" i="9"/>
  <c r="T177" i="9"/>
  <c r="X177" i="9" s="1"/>
  <c r="Z177" i="9" s="1"/>
  <c r="S177" i="9"/>
  <c r="Q177" i="9"/>
  <c r="T176" i="9"/>
  <c r="X176" i="9" s="1"/>
  <c r="Z176" i="9" s="1"/>
  <c r="S176" i="9"/>
  <c r="Q176" i="9"/>
  <c r="T175" i="9"/>
  <c r="X175" i="9" s="1"/>
  <c r="Z175" i="9" s="1"/>
  <c r="S175" i="9"/>
  <c r="Q175" i="9"/>
  <c r="T174" i="9"/>
  <c r="X174" i="9" s="1"/>
  <c r="Z174" i="9" s="1"/>
  <c r="S174" i="9"/>
  <c r="Q174" i="9"/>
  <c r="T173" i="9"/>
  <c r="X173" i="9" s="1"/>
  <c r="Z173" i="9" s="1"/>
  <c r="S173" i="9"/>
  <c r="Q173" i="9"/>
  <c r="T172" i="9"/>
  <c r="X172" i="9" s="1"/>
  <c r="Z172" i="9" s="1"/>
  <c r="S172" i="9"/>
  <c r="Q172" i="9"/>
  <c r="T171" i="9"/>
  <c r="X171" i="9" s="1"/>
  <c r="Z171" i="9" s="1"/>
  <c r="S171" i="9"/>
  <c r="Q171" i="9"/>
  <c r="T170" i="9"/>
  <c r="X170" i="9" s="1"/>
  <c r="Z170" i="9" s="1"/>
  <c r="S170" i="9"/>
  <c r="Q170" i="9"/>
  <c r="T169" i="9"/>
  <c r="X169" i="9" s="1"/>
  <c r="Z169" i="9" s="1"/>
  <c r="S169" i="9"/>
  <c r="Q169" i="9"/>
  <c r="T168" i="9"/>
  <c r="X168" i="9" s="1"/>
  <c r="Z168" i="9" s="1"/>
  <c r="S168" i="9"/>
  <c r="Q168" i="9"/>
  <c r="T167" i="9"/>
  <c r="X167" i="9" s="1"/>
  <c r="Z167" i="9" s="1"/>
  <c r="S167" i="9"/>
  <c r="Q167" i="9"/>
  <c r="T166" i="9"/>
  <c r="X166" i="9" s="1"/>
  <c r="Z166" i="9" s="1"/>
  <c r="S166" i="9"/>
  <c r="Q166" i="9"/>
  <c r="T165" i="9"/>
  <c r="X165" i="9" s="1"/>
  <c r="Z165" i="9" s="1"/>
  <c r="S165" i="9"/>
  <c r="Q165" i="9"/>
  <c r="T164" i="9"/>
  <c r="X164" i="9" s="1"/>
  <c r="Z164" i="9" s="1"/>
  <c r="S164" i="9"/>
  <c r="Q164" i="9"/>
  <c r="T163" i="9"/>
  <c r="X163" i="9" s="1"/>
  <c r="Z163" i="9" s="1"/>
  <c r="S163" i="9"/>
  <c r="Q163" i="9"/>
  <c r="T162" i="9"/>
  <c r="X162" i="9" s="1"/>
  <c r="Z162" i="9" s="1"/>
  <c r="S162" i="9"/>
  <c r="Q162" i="9"/>
  <c r="T161" i="9"/>
  <c r="X161" i="9" s="1"/>
  <c r="Z161" i="9" s="1"/>
  <c r="S161" i="9"/>
  <c r="Q161" i="9"/>
  <c r="T160" i="9"/>
  <c r="X160" i="9" s="1"/>
  <c r="Z160" i="9" s="1"/>
  <c r="S160" i="9"/>
  <c r="Q160" i="9"/>
  <c r="T159" i="9"/>
  <c r="X159" i="9" s="1"/>
  <c r="Z159" i="9" s="1"/>
  <c r="S159" i="9"/>
  <c r="Q159" i="9"/>
  <c r="T158" i="9"/>
  <c r="X158" i="9" s="1"/>
  <c r="Z158" i="9" s="1"/>
  <c r="S158" i="9"/>
  <c r="Q158" i="9"/>
  <c r="T157" i="9"/>
  <c r="X157" i="9" s="1"/>
  <c r="Z157" i="9" s="1"/>
  <c r="S157" i="9"/>
  <c r="Q157" i="9"/>
  <c r="T156" i="9"/>
  <c r="X156" i="9" s="1"/>
  <c r="Z156" i="9" s="1"/>
  <c r="S156" i="9"/>
  <c r="Q156" i="9"/>
  <c r="T155" i="9"/>
  <c r="X155" i="9" s="1"/>
  <c r="Z155" i="9" s="1"/>
  <c r="S155" i="9"/>
  <c r="Q155" i="9"/>
  <c r="T154" i="9"/>
  <c r="X154" i="9" s="1"/>
  <c r="Z154" i="9" s="1"/>
  <c r="S154" i="9"/>
  <c r="Q154" i="9"/>
  <c r="T153" i="9"/>
  <c r="X153" i="9" s="1"/>
  <c r="Z153" i="9" s="1"/>
  <c r="S153" i="9"/>
  <c r="Q153" i="9"/>
  <c r="T152" i="9"/>
  <c r="X152" i="9" s="1"/>
  <c r="Z152" i="9" s="1"/>
  <c r="S152" i="9"/>
  <c r="Q152" i="9"/>
  <c r="T151" i="9"/>
  <c r="S151" i="9"/>
  <c r="Q151" i="9"/>
  <c r="T150" i="9"/>
  <c r="X150" i="9" s="1"/>
  <c r="Z150" i="9" s="1"/>
  <c r="S150" i="9"/>
  <c r="Q150" i="9"/>
  <c r="T149" i="9"/>
  <c r="X149" i="9" s="1"/>
  <c r="Z149" i="9" s="1"/>
  <c r="S149" i="9"/>
  <c r="Q149" i="9"/>
  <c r="T148" i="9"/>
  <c r="X148" i="9" s="1"/>
  <c r="Z148" i="9" s="1"/>
  <c r="S148" i="9"/>
  <c r="Q148" i="9"/>
  <c r="T147" i="9"/>
  <c r="X147" i="9" s="1"/>
  <c r="Z147" i="9" s="1"/>
  <c r="S147" i="9"/>
  <c r="Q147" i="9"/>
  <c r="T146" i="9"/>
  <c r="X146" i="9" s="1"/>
  <c r="Z146" i="9" s="1"/>
  <c r="S146" i="9"/>
  <c r="Q146" i="9"/>
  <c r="T145" i="9"/>
  <c r="X145" i="9" s="1"/>
  <c r="Z145" i="9" s="1"/>
  <c r="S145" i="9"/>
  <c r="Q145" i="9"/>
  <c r="T144" i="9"/>
  <c r="X144" i="9" s="1"/>
  <c r="Z144" i="9" s="1"/>
  <c r="S144" i="9"/>
  <c r="Q144" i="9"/>
  <c r="T143" i="9"/>
  <c r="X143" i="9" s="1"/>
  <c r="Z143" i="9" s="1"/>
  <c r="S143" i="9"/>
  <c r="Q143" i="9"/>
  <c r="T142" i="9"/>
  <c r="X142" i="9" s="1"/>
  <c r="Z142" i="9" s="1"/>
  <c r="S142" i="9"/>
  <c r="Q142" i="9"/>
  <c r="T141" i="9"/>
  <c r="X141" i="9" s="1"/>
  <c r="Z141" i="9" s="1"/>
  <c r="S141" i="9"/>
  <c r="Q141" i="9"/>
  <c r="T140" i="9"/>
  <c r="X140" i="9" s="1"/>
  <c r="Z140" i="9" s="1"/>
  <c r="S140" i="9"/>
  <c r="Q140" i="9"/>
  <c r="T139" i="9"/>
  <c r="X139" i="9" s="1"/>
  <c r="Z139" i="9" s="1"/>
  <c r="S139" i="9"/>
  <c r="Q139" i="9"/>
  <c r="T138" i="9"/>
  <c r="X138" i="9" s="1"/>
  <c r="Z138" i="9" s="1"/>
  <c r="S138" i="9"/>
  <c r="Q138" i="9"/>
  <c r="T137" i="9"/>
  <c r="X137" i="9" s="1"/>
  <c r="Z137" i="9" s="1"/>
  <c r="S137" i="9"/>
  <c r="Q137" i="9"/>
  <c r="T136" i="9"/>
  <c r="X136" i="9" s="1"/>
  <c r="Z136" i="9" s="1"/>
  <c r="S136" i="9"/>
  <c r="Q136" i="9"/>
  <c r="T135" i="9"/>
  <c r="X135" i="9" s="1"/>
  <c r="Z135" i="9" s="1"/>
  <c r="S135" i="9"/>
  <c r="Q135" i="9"/>
  <c r="T134" i="9"/>
  <c r="X134" i="9" s="1"/>
  <c r="Z134" i="9" s="1"/>
  <c r="S134" i="9"/>
  <c r="Q134" i="9"/>
  <c r="T133" i="9"/>
  <c r="X133" i="9" s="1"/>
  <c r="Z133" i="9" s="1"/>
  <c r="S133" i="9"/>
  <c r="Q133" i="9"/>
  <c r="T132" i="9"/>
  <c r="X132" i="9" s="1"/>
  <c r="Z132" i="9" s="1"/>
  <c r="S132" i="9"/>
  <c r="Q132" i="9"/>
  <c r="T131" i="9"/>
  <c r="X131" i="9" s="1"/>
  <c r="Z131" i="9" s="1"/>
  <c r="S131" i="9"/>
  <c r="Q131" i="9"/>
  <c r="T130" i="9"/>
  <c r="X130" i="9" s="1"/>
  <c r="Z130" i="9" s="1"/>
  <c r="S130" i="9"/>
  <c r="Q130" i="9"/>
  <c r="T129" i="9"/>
  <c r="X129" i="9" s="1"/>
  <c r="Z129" i="9" s="1"/>
  <c r="S129" i="9"/>
  <c r="Q129" i="9"/>
  <c r="T128" i="9"/>
  <c r="X128" i="9" s="1"/>
  <c r="Z128" i="9" s="1"/>
  <c r="S128" i="9"/>
  <c r="Q128" i="9"/>
  <c r="T127" i="9"/>
  <c r="X127" i="9" s="1"/>
  <c r="Z127" i="9" s="1"/>
  <c r="S127" i="9"/>
  <c r="Q127" i="9"/>
  <c r="T126" i="9"/>
  <c r="X126" i="9" s="1"/>
  <c r="Z126" i="9" s="1"/>
  <c r="S126" i="9"/>
  <c r="Q126" i="9"/>
  <c r="T125" i="9"/>
  <c r="X125" i="9" s="1"/>
  <c r="Z125" i="9" s="1"/>
  <c r="S125" i="9"/>
  <c r="Q125" i="9"/>
  <c r="T124" i="9"/>
  <c r="X124" i="9" s="1"/>
  <c r="Z124" i="9" s="1"/>
  <c r="S124" i="9"/>
  <c r="Q124" i="9"/>
  <c r="T123" i="9"/>
  <c r="X123" i="9" s="1"/>
  <c r="Z123" i="9" s="1"/>
  <c r="S123" i="9"/>
  <c r="Q123" i="9"/>
  <c r="T122" i="9"/>
  <c r="X122" i="9" s="1"/>
  <c r="Z122" i="9" s="1"/>
  <c r="S122" i="9"/>
  <c r="Q122" i="9"/>
  <c r="T121" i="9"/>
  <c r="X121" i="9" s="1"/>
  <c r="Z121" i="9" s="1"/>
  <c r="S121" i="9"/>
  <c r="Q121" i="9"/>
  <c r="T120" i="9"/>
  <c r="X120" i="9" s="1"/>
  <c r="Z120" i="9" s="1"/>
  <c r="S120" i="9"/>
  <c r="Q120" i="9"/>
  <c r="T119" i="9"/>
  <c r="X119" i="9" s="1"/>
  <c r="Z119" i="9" s="1"/>
  <c r="S119" i="9"/>
  <c r="Q119" i="9"/>
  <c r="T118" i="9"/>
  <c r="X118" i="9" s="1"/>
  <c r="Z118" i="9" s="1"/>
  <c r="S118" i="9"/>
  <c r="Q118" i="9"/>
  <c r="T117" i="9"/>
  <c r="X117" i="9" s="1"/>
  <c r="Z117" i="9" s="1"/>
  <c r="S117" i="9"/>
  <c r="Q117" i="9"/>
  <c r="T116" i="9"/>
  <c r="X116" i="9" s="1"/>
  <c r="Z116" i="9" s="1"/>
  <c r="S116" i="9"/>
  <c r="Q116" i="9"/>
  <c r="T115" i="9"/>
  <c r="X115" i="9" s="1"/>
  <c r="Z115" i="9" s="1"/>
  <c r="S115" i="9"/>
  <c r="Q115" i="9"/>
  <c r="T114" i="9"/>
  <c r="X114" i="9" s="1"/>
  <c r="Z114" i="9" s="1"/>
  <c r="S114" i="9"/>
  <c r="Q114" i="9"/>
  <c r="T113" i="9"/>
  <c r="X113" i="9" s="1"/>
  <c r="Z113" i="9" s="1"/>
  <c r="S113" i="9"/>
  <c r="Q113" i="9"/>
  <c r="T112" i="9"/>
  <c r="X112" i="9" s="1"/>
  <c r="Z112" i="9" s="1"/>
  <c r="S112" i="9"/>
  <c r="Q112" i="9"/>
  <c r="T111" i="9"/>
  <c r="X111" i="9" s="1"/>
  <c r="Z111" i="9" s="1"/>
  <c r="S111" i="9"/>
  <c r="Q111" i="9"/>
  <c r="T110" i="9"/>
  <c r="X110" i="9" s="1"/>
  <c r="Z110" i="9" s="1"/>
  <c r="S110" i="9"/>
  <c r="Q110" i="9"/>
  <c r="T109" i="9"/>
  <c r="X109" i="9" s="1"/>
  <c r="Z109" i="9" s="1"/>
  <c r="S109" i="9"/>
  <c r="Q109" i="9"/>
  <c r="T108" i="9"/>
  <c r="X108" i="9" s="1"/>
  <c r="Z108" i="9" s="1"/>
  <c r="S108" i="9"/>
  <c r="Q108" i="9"/>
  <c r="T107" i="9"/>
  <c r="X107" i="9" s="1"/>
  <c r="Z107" i="9" s="1"/>
  <c r="S107" i="9"/>
  <c r="Q107" i="9"/>
  <c r="T106" i="9"/>
  <c r="X106" i="9" s="1"/>
  <c r="Z106" i="9" s="1"/>
  <c r="S106" i="9"/>
  <c r="Q106" i="9"/>
  <c r="T105" i="9"/>
  <c r="X105" i="9" s="1"/>
  <c r="Z105" i="9" s="1"/>
  <c r="S105" i="9"/>
  <c r="Q105" i="9"/>
  <c r="T104" i="9"/>
  <c r="X104" i="9" s="1"/>
  <c r="Z104" i="9" s="1"/>
  <c r="S104" i="9"/>
  <c r="Q104" i="9"/>
  <c r="T103" i="9"/>
  <c r="X103" i="9" s="1"/>
  <c r="Z103" i="9" s="1"/>
  <c r="S103" i="9"/>
  <c r="Q103" i="9"/>
  <c r="T102" i="9"/>
  <c r="X102" i="9" s="1"/>
  <c r="Z102" i="9" s="1"/>
  <c r="S102" i="9"/>
  <c r="Q102" i="9"/>
  <c r="T101" i="9"/>
  <c r="X101" i="9" s="1"/>
  <c r="Z101" i="9" s="1"/>
  <c r="S101" i="9"/>
  <c r="Q101" i="9"/>
  <c r="T100" i="9"/>
  <c r="X100" i="9" s="1"/>
  <c r="Z100" i="9" s="1"/>
  <c r="S100" i="9"/>
  <c r="Q100" i="9"/>
  <c r="T99" i="9"/>
  <c r="X99" i="9" s="1"/>
  <c r="Z99" i="9" s="1"/>
  <c r="S99" i="9"/>
  <c r="Q99" i="9"/>
  <c r="T98" i="9"/>
  <c r="X98" i="9" s="1"/>
  <c r="Z98" i="9" s="1"/>
  <c r="S98" i="9"/>
  <c r="Q98" i="9"/>
  <c r="T97" i="9"/>
  <c r="X97" i="9" s="1"/>
  <c r="Z97" i="9" s="1"/>
  <c r="S97" i="9"/>
  <c r="Q97" i="9"/>
  <c r="T96" i="9"/>
  <c r="X96" i="9" s="1"/>
  <c r="Z96" i="9" s="1"/>
  <c r="S96" i="9"/>
  <c r="Q96" i="9"/>
  <c r="T95" i="9"/>
  <c r="X95" i="9" s="1"/>
  <c r="Z95" i="9" s="1"/>
  <c r="S95" i="9"/>
  <c r="Q95" i="9"/>
  <c r="T94" i="9"/>
  <c r="X94" i="9" s="1"/>
  <c r="Z94" i="9" s="1"/>
  <c r="S94" i="9"/>
  <c r="Q94" i="9"/>
  <c r="T93" i="9"/>
  <c r="X93" i="9" s="1"/>
  <c r="Z93" i="9" s="1"/>
  <c r="S93" i="9"/>
  <c r="Q93" i="9"/>
  <c r="T92" i="9"/>
  <c r="X92" i="9" s="1"/>
  <c r="Z92" i="9" s="1"/>
  <c r="S92" i="9"/>
  <c r="Q92" i="9"/>
  <c r="T91" i="9"/>
  <c r="X91" i="9" s="1"/>
  <c r="Z91" i="9" s="1"/>
  <c r="S91" i="9"/>
  <c r="Q91" i="9"/>
  <c r="T90" i="9"/>
  <c r="X90" i="9" s="1"/>
  <c r="Z90" i="9" s="1"/>
  <c r="S90" i="9"/>
  <c r="Q90" i="9"/>
  <c r="T89" i="9"/>
  <c r="X89" i="9" s="1"/>
  <c r="Z89" i="9" s="1"/>
  <c r="S89" i="9"/>
  <c r="Q89" i="9"/>
  <c r="T88" i="9"/>
  <c r="X88" i="9" s="1"/>
  <c r="Z88" i="9" s="1"/>
  <c r="S88" i="9"/>
  <c r="Q88" i="9"/>
  <c r="T87" i="9"/>
  <c r="X87" i="9" s="1"/>
  <c r="Z87" i="9" s="1"/>
  <c r="S87" i="9"/>
  <c r="Q87" i="9"/>
  <c r="T86" i="9"/>
  <c r="X86" i="9" s="1"/>
  <c r="Z86" i="9" s="1"/>
  <c r="S86" i="9"/>
  <c r="Q86" i="9"/>
  <c r="T85" i="9"/>
  <c r="X85" i="9" s="1"/>
  <c r="Z85" i="9" s="1"/>
  <c r="S85" i="9"/>
  <c r="Q85" i="9"/>
  <c r="T84" i="9"/>
  <c r="X84" i="9" s="1"/>
  <c r="Z84" i="9" s="1"/>
  <c r="S84" i="9"/>
  <c r="Q84" i="9"/>
  <c r="T83" i="9"/>
  <c r="X83" i="9" s="1"/>
  <c r="Z83" i="9" s="1"/>
  <c r="S83" i="9"/>
  <c r="Q83" i="9"/>
  <c r="T82" i="9"/>
  <c r="X82" i="9" s="1"/>
  <c r="Z82" i="9" s="1"/>
  <c r="S82" i="9"/>
  <c r="Q82" i="9"/>
  <c r="T81" i="9"/>
  <c r="X81" i="9" s="1"/>
  <c r="Z81" i="9" s="1"/>
  <c r="S81" i="9"/>
  <c r="Q81" i="9"/>
  <c r="T80" i="9"/>
  <c r="X80" i="9" s="1"/>
  <c r="Z80" i="9" s="1"/>
  <c r="S80" i="9"/>
  <c r="Q80" i="9"/>
  <c r="T79" i="9"/>
  <c r="X79" i="9" s="1"/>
  <c r="Z79" i="9" s="1"/>
  <c r="S79" i="9"/>
  <c r="Q79" i="9"/>
  <c r="T78" i="9"/>
  <c r="X78" i="9" s="1"/>
  <c r="Z78" i="9" s="1"/>
  <c r="S78" i="9"/>
  <c r="Q78" i="9"/>
  <c r="T77" i="9"/>
  <c r="X77" i="9" s="1"/>
  <c r="Z77" i="9" s="1"/>
  <c r="S77" i="9"/>
  <c r="Q77" i="9"/>
  <c r="T76" i="9"/>
  <c r="X76" i="9" s="1"/>
  <c r="Z76" i="9" s="1"/>
  <c r="S76" i="9"/>
  <c r="Q76" i="9"/>
  <c r="T75" i="9"/>
  <c r="X75" i="9" s="1"/>
  <c r="Z75" i="9" s="1"/>
  <c r="S75" i="9"/>
  <c r="Q75" i="9"/>
  <c r="T74" i="9"/>
  <c r="X74" i="9" s="1"/>
  <c r="Z74" i="9" s="1"/>
  <c r="S74" i="9"/>
  <c r="Q74" i="9"/>
  <c r="T73" i="9"/>
  <c r="X73" i="9" s="1"/>
  <c r="Z73" i="9" s="1"/>
  <c r="S73" i="9"/>
  <c r="Q73" i="9"/>
  <c r="T72" i="9"/>
  <c r="X72" i="9" s="1"/>
  <c r="Z72" i="9" s="1"/>
  <c r="S72" i="9"/>
  <c r="Q72" i="9"/>
  <c r="T71" i="9"/>
  <c r="X71" i="9" s="1"/>
  <c r="Z71" i="9" s="1"/>
  <c r="S71" i="9"/>
  <c r="Q71" i="9"/>
  <c r="T70" i="9"/>
  <c r="X70" i="9" s="1"/>
  <c r="Z70" i="9" s="1"/>
  <c r="S70" i="9"/>
  <c r="Q70" i="9"/>
  <c r="T69" i="9"/>
  <c r="X69" i="9" s="1"/>
  <c r="Z69" i="9" s="1"/>
  <c r="S69" i="9"/>
  <c r="Q69" i="9"/>
  <c r="T68" i="9"/>
  <c r="X68" i="9" s="1"/>
  <c r="Z68" i="9" s="1"/>
  <c r="S68" i="9"/>
  <c r="Q68" i="9"/>
  <c r="T67" i="9"/>
  <c r="X67" i="9" s="1"/>
  <c r="Z67" i="9" s="1"/>
  <c r="S67" i="9"/>
  <c r="Q67" i="9"/>
  <c r="T66" i="9"/>
  <c r="X66" i="9" s="1"/>
  <c r="Z66" i="9" s="1"/>
  <c r="S66" i="9"/>
  <c r="Q66" i="9"/>
  <c r="T65" i="9"/>
  <c r="X65" i="9" s="1"/>
  <c r="Z65" i="9" s="1"/>
  <c r="S65" i="9"/>
  <c r="Q65" i="9"/>
  <c r="T64" i="9"/>
  <c r="X64" i="9" s="1"/>
  <c r="Z64" i="9" s="1"/>
  <c r="S64" i="9"/>
  <c r="Q64" i="9"/>
  <c r="T63" i="9"/>
  <c r="X63" i="9" s="1"/>
  <c r="Z63" i="9" s="1"/>
  <c r="S63" i="9"/>
  <c r="Q63" i="9"/>
  <c r="T62" i="9"/>
  <c r="X62" i="9" s="1"/>
  <c r="Z62" i="9" s="1"/>
  <c r="S62" i="9"/>
  <c r="Q62" i="9"/>
  <c r="T61" i="9"/>
  <c r="X61" i="9" s="1"/>
  <c r="Z61" i="9" s="1"/>
  <c r="S61" i="9"/>
  <c r="Q61" i="9"/>
  <c r="T60" i="9"/>
  <c r="X60" i="9" s="1"/>
  <c r="Z60" i="9" s="1"/>
  <c r="S60" i="9"/>
  <c r="Q60" i="9"/>
  <c r="T59" i="9"/>
  <c r="X59" i="9" s="1"/>
  <c r="Z59" i="9" s="1"/>
  <c r="S59" i="9"/>
  <c r="Q59" i="9"/>
  <c r="T58" i="9"/>
  <c r="X58" i="9" s="1"/>
  <c r="Z58" i="9" s="1"/>
  <c r="S58" i="9"/>
  <c r="Q58" i="9"/>
  <c r="T57" i="9"/>
  <c r="X57" i="9" s="1"/>
  <c r="Z57" i="9" s="1"/>
  <c r="S57" i="9"/>
  <c r="Q57" i="9"/>
  <c r="T56" i="9"/>
  <c r="X56" i="9" s="1"/>
  <c r="Z56" i="9" s="1"/>
  <c r="S56" i="9"/>
  <c r="Q56" i="9"/>
  <c r="T55" i="9"/>
  <c r="X55" i="9" s="1"/>
  <c r="Z55" i="9" s="1"/>
  <c r="S55" i="9"/>
  <c r="Q55" i="9"/>
  <c r="T54" i="9"/>
  <c r="X54" i="9" s="1"/>
  <c r="Z54" i="9" s="1"/>
  <c r="S54" i="9"/>
  <c r="Q54" i="9"/>
  <c r="T53" i="9"/>
  <c r="X53" i="9" s="1"/>
  <c r="Z53" i="9" s="1"/>
  <c r="S53" i="9"/>
  <c r="Q53" i="9"/>
  <c r="T52" i="9"/>
  <c r="X52" i="9" s="1"/>
  <c r="Z52" i="9" s="1"/>
  <c r="S52" i="9"/>
  <c r="Q52" i="9"/>
  <c r="T51" i="9"/>
  <c r="X51" i="9" s="1"/>
  <c r="Z51" i="9" s="1"/>
  <c r="S51" i="9"/>
  <c r="Q51" i="9"/>
  <c r="T50" i="9"/>
  <c r="X50" i="9" s="1"/>
  <c r="Z50" i="9" s="1"/>
  <c r="S50" i="9"/>
  <c r="Q50" i="9"/>
  <c r="T49" i="9"/>
  <c r="X49" i="9" s="1"/>
  <c r="Z49" i="9" s="1"/>
  <c r="S49" i="9"/>
  <c r="Q49" i="9"/>
  <c r="T48" i="9"/>
  <c r="X48" i="9" s="1"/>
  <c r="Z48" i="9" s="1"/>
  <c r="S48" i="9"/>
  <c r="Q48" i="9"/>
  <c r="T47" i="9"/>
  <c r="X47" i="9" s="1"/>
  <c r="Z47" i="9" s="1"/>
  <c r="S47" i="9"/>
  <c r="Q47" i="9"/>
  <c r="T46" i="9"/>
  <c r="X46" i="9" s="1"/>
  <c r="Z46" i="9" s="1"/>
  <c r="S46" i="9"/>
  <c r="Q46" i="9"/>
  <c r="T45" i="9"/>
  <c r="X45" i="9" s="1"/>
  <c r="Z45" i="9" s="1"/>
  <c r="S45" i="9"/>
  <c r="Q45" i="9"/>
  <c r="T44" i="9"/>
  <c r="X44" i="9" s="1"/>
  <c r="Z44" i="9" s="1"/>
  <c r="S44" i="9"/>
  <c r="Q44" i="9"/>
  <c r="T43" i="9"/>
  <c r="X43" i="9" s="1"/>
  <c r="Z43" i="9" s="1"/>
  <c r="S43" i="9"/>
  <c r="Q43" i="9"/>
  <c r="T42" i="9"/>
  <c r="X42" i="9" s="1"/>
  <c r="Z42" i="9" s="1"/>
  <c r="S42" i="9"/>
  <c r="Q42" i="9"/>
  <c r="T41" i="9"/>
  <c r="X41" i="9" s="1"/>
  <c r="Z41" i="9" s="1"/>
  <c r="S41" i="9"/>
  <c r="Q41" i="9"/>
  <c r="T40" i="9"/>
  <c r="X40" i="9" s="1"/>
  <c r="Z40" i="9" s="1"/>
  <c r="S40" i="9"/>
  <c r="Q40" i="9"/>
  <c r="T39" i="9"/>
  <c r="X39" i="9" s="1"/>
  <c r="Z39" i="9" s="1"/>
  <c r="S39" i="9"/>
  <c r="Q39" i="9"/>
  <c r="T38" i="9"/>
  <c r="X38" i="9" s="1"/>
  <c r="Z38" i="9" s="1"/>
  <c r="S38" i="9"/>
  <c r="Q38" i="9"/>
  <c r="T37" i="9"/>
  <c r="X37" i="9" s="1"/>
  <c r="Z37" i="9" s="1"/>
  <c r="S37" i="9"/>
  <c r="Q37" i="9"/>
  <c r="T36" i="9"/>
  <c r="X36" i="9" s="1"/>
  <c r="Z36" i="9" s="1"/>
  <c r="S36" i="9"/>
  <c r="Q36" i="9"/>
  <c r="T35" i="9"/>
  <c r="X35" i="9" s="1"/>
  <c r="Z35" i="9" s="1"/>
  <c r="S35" i="9"/>
  <c r="Q35" i="9"/>
  <c r="T34" i="9"/>
  <c r="X34" i="9" s="1"/>
  <c r="Z34" i="9" s="1"/>
  <c r="S34" i="9"/>
  <c r="Q34" i="9"/>
  <c r="T33" i="9"/>
  <c r="X33" i="9" s="1"/>
  <c r="Z33" i="9" s="1"/>
  <c r="S33" i="9"/>
  <c r="Q33" i="9"/>
  <c r="T32" i="9"/>
  <c r="X32" i="9" s="1"/>
  <c r="Z32" i="9" s="1"/>
  <c r="S32" i="9"/>
  <c r="Q32" i="9"/>
  <c r="T31" i="9"/>
  <c r="X31" i="9" s="1"/>
  <c r="Z31" i="9" s="1"/>
  <c r="S31" i="9"/>
  <c r="Q31" i="9"/>
  <c r="T30" i="9"/>
  <c r="X30" i="9" s="1"/>
  <c r="Z30" i="9" s="1"/>
  <c r="S30" i="9"/>
  <c r="Q30" i="9"/>
  <c r="T29" i="9"/>
  <c r="X29" i="9" s="1"/>
  <c r="Z29" i="9" s="1"/>
  <c r="S29" i="9"/>
  <c r="Q29" i="9"/>
  <c r="T28" i="9"/>
  <c r="X28" i="9" s="1"/>
  <c r="Z28" i="9" s="1"/>
  <c r="S28" i="9"/>
  <c r="Q28" i="9"/>
  <c r="T27" i="9"/>
  <c r="X27" i="9" s="1"/>
  <c r="Z27" i="9" s="1"/>
  <c r="S27" i="9"/>
  <c r="Q27" i="9"/>
  <c r="T26" i="9"/>
  <c r="X26" i="9" s="1"/>
  <c r="Z26" i="9" s="1"/>
  <c r="S26" i="9"/>
  <c r="Q26" i="9"/>
  <c r="T25" i="9"/>
  <c r="X25" i="9" s="1"/>
  <c r="Z25" i="9" s="1"/>
  <c r="S25" i="9"/>
  <c r="Q25" i="9"/>
  <c r="T24" i="9"/>
  <c r="X24" i="9" s="1"/>
  <c r="Z24" i="9" s="1"/>
  <c r="S24" i="9"/>
  <c r="Q24" i="9"/>
  <c r="T23" i="9"/>
  <c r="X23" i="9" s="1"/>
  <c r="Z23" i="9" s="1"/>
  <c r="S23" i="9"/>
  <c r="Q23" i="9"/>
  <c r="T22" i="9"/>
  <c r="X22" i="9" s="1"/>
  <c r="Z22" i="9" s="1"/>
  <c r="S22" i="9"/>
  <c r="Q22" i="9"/>
  <c r="T21" i="9"/>
  <c r="X21" i="9" s="1"/>
  <c r="Z21" i="9" s="1"/>
  <c r="S21" i="9"/>
  <c r="Q21" i="9"/>
  <c r="T20" i="9"/>
  <c r="X20" i="9" s="1"/>
  <c r="Z20" i="9" s="1"/>
  <c r="S20" i="9"/>
  <c r="Q20" i="9"/>
  <c r="T19" i="9"/>
  <c r="X19" i="9" s="1"/>
  <c r="Z19" i="9" s="1"/>
  <c r="S19" i="9"/>
  <c r="Q19" i="9"/>
  <c r="T18" i="9"/>
  <c r="X18" i="9" s="1"/>
  <c r="Z18" i="9" s="1"/>
  <c r="S18" i="9"/>
  <c r="Q18" i="9"/>
  <c r="T17" i="9"/>
  <c r="X17" i="9" s="1"/>
  <c r="Z17" i="9" s="1"/>
  <c r="S17" i="9"/>
  <c r="Q17" i="9"/>
  <c r="T16" i="9"/>
  <c r="X16" i="9" s="1"/>
  <c r="Z16" i="9" s="1"/>
  <c r="S16" i="9"/>
  <c r="Q16" i="9"/>
  <c r="T15" i="9"/>
  <c r="X15" i="9" s="1"/>
  <c r="Z15" i="9" s="1"/>
  <c r="S15" i="9"/>
  <c r="Q15" i="9"/>
  <c r="T14" i="9"/>
  <c r="X14" i="9" s="1"/>
  <c r="Z14" i="9" s="1"/>
  <c r="S14" i="9"/>
  <c r="Q14" i="9"/>
  <c r="T13" i="9"/>
  <c r="X13" i="9" s="1"/>
  <c r="Z13" i="9" s="1"/>
  <c r="S13" i="9"/>
  <c r="Q13" i="9"/>
  <c r="T12" i="9"/>
  <c r="X12" i="9" s="1"/>
  <c r="Z12" i="9" s="1"/>
  <c r="S12" i="9"/>
  <c r="Q12" i="9"/>
  <c r="T11" i="9"/>
  <c r="X11" i="9" s="1"/>
  <c r="Z11" i="9" s="1"/>
  <c r="S11" i="9"/>
  <c r="Q11" i="9"/>
  <c r="T10" i="9"/>
  <c r="X10" i="9" s="1"/>
  <c r="Z10" i="9" s="1"/>
  <c r="S10" i="9"/>
  <c r="Q10" i="9"/>
  <c r="T9" i="9"/>
  <c r="X9" i="9" s="1"/>
  <c r="Z9" i="9" s="1"/>
  <c r="S9" i="9"/>
  <c r="Q9" i="9"/>
  <c r="T8" i="9"/>
  <c r="X8" i="9" s="1"/>
  <c r="Z8" i="9" s="1"/>
  <c r="S8" i="9"/>
  <c r="Q8" i="9"/>
  <c r="T7" i="9"/>
  <c r="X7" i="9" s="1"/>
  <c r="Z7" i="9" s="1"/>
  <c r="S7" i="9"/>
  <c r="Q7" i="9"/>
  <c r="T6" i="9"/>
  <c r="X6" i="9" s="1"/>
  <c r="Z6" i="9" s="1"/>
  <c r="S6" i="9"/>
  <c r="Q6" i="9"/>
  <c r="T5" i="9"/>
  <c r="X5" i="9" s="1"/>
  <c r="Z5" i="9" s="1"/>
  <c r="S5" i="9"/>
  <c r="Q5" i="9"/>
  <c r="T4" i="9"/>
  <c r="X4" i="9" s="1"/>
  <c r="Z4" i="9" s="1"/>
  <c r="S4" i="9"/>
  <c r="Q4" i="9"/>
  <c r="T3" i="9"/>
  <c r="X3" i="9" s="1"/>
  <c r="Z3" i="9" s="1"/>
  <c r="S3" i="9"/>
  <c r="Q3" i="9"/>
  <c r="T2" i="9"/>
  <c r="X2" i="9" s="1"/>
  <c r="Z2" i="9" s="1"/>
  <c r="S2" i="9"/>
  <c r="Q2" i="9"/>
  <c r="T200" i="8"/>
  <c r="X200" i="8" s="1"/>
  <c r="Z200" i="8" s="1"/>
  <c r="S200" i="8"/>
  <c r="Q200" i="8"/>
  <c r="T199" i="8"/>
  <c r="X199" i="8" s="1"/>
  <c r="Z199" i="8" s="1"/>
  <c r="S199" i="8"/>
  <c r="Q199" i="8"/>
  <c r="T198" i="8"/>
  <c r="X198" i="8" s="1"/>
  <c r="Z198" i="8" s="1"/>
  <c r="S198" i="8"/>
  <c r="Q198" i="8"/>
  <c r="T197" i="8"/>
  <c r="X197" i="8" s="1"/>
  <c r="Z197" i="8" s="1"/>
  <c r="S197" i="8"/>
  <c r="Q197" i="8"/>
  <c r="T196" i="8"/>
  <c r="X196" i="8" s="1"/>
  <c r="Z196" i="8" s="1"/>
  <c r="S196" i="8"/>
  <c r="Q196" i="8"/>
  <c r="T195" i="8"/>
  <c r="X195" i="8" s="1"/>
  <c r="Z195" i="8" s="1"/>
  <c r="S195" i="8"/>
  <c r="Q195" i="8"/>
  <c r="T194" i="8"/>
  <c r="X194" i="8" s="1"/>
  <c r="Z194" i="8" s="1"/>
  <c r="S194" i="8"/>
  <c r="Q194" i="8"/>
  <c r="T193" i="8"/>
  <c r="X193" i="8" s="1"/>
  <c r="Z193" i="8" s="1"/>
  <c r="S193" i="8"/>
  <c r="Q193" i="8"/>
  <c r="T192" i="8"/>
  <c r="X192" i="8" s="1"/>
  <c r="Z192" i="8" s="1"/>
  <c r="S192" i="8"/>
  <c r="Q192" i="8"/>
  <c r="T191" i="8"/>
  <c r="X191" i="8" s="1"/>
  <c r="Z191" i="8" s="1"/>
  <c r="S191" i="8"/>
  <c r="Q191" i="8"/>
  <c r="T190" i="8"/>
  <c r="X190" i="8" s="1"/>
  <c r="Z190" i="8" s="1"/>
  <c r="S190" i="8"/>
  <c r="Q190" i="8"/>
  <c r="T189" i="8"/>
  <c r="X189" i="8" s="1"/>
  <c r="Z189" i="8" s="1"/>
  <c r="S189" i="8"/>
  <c r="Q189" i="8"/>
  <c r="T188" i="8"/>
  <c r="X188" i="8" s="1"/>
  <c r="Z188" i="8" s="1"/>
  <c r="S188" i="8"/>
  <c r="Q188" i="8"/>
  <c r="T187" i="8"/>
  <c r="X187" i="8" s="1"/>
  <c r="Z187" i="8" s="1"/>
  <c r="S187" i="8"/>
  <c r="Q187" i="8"/>
  <c r="T186" i="8"/>
  <c r="X186" i="8" s="1"/>
  <c r="Z186" i="8" s="1"/>
  <c r="S186" i="8"/>
  <c r="Q186" i="8"/>
  <c r="T185" i="8"/>
  <c r="X185" i="8" s="1"/>
  <c r="Z185" i="8" s="1"/>
  <c r="S185" i="8"/>
  <c r="Q185" i="8"/>
  <c r="T184" i="8"/>
  <c r="X184" i="8" s="1"/>
  <c r="Z184" i="8" s="1"/>
  <c r="S184" i="8"/>
  <c r="Q184" i="8"/>
  <c r="T183" i="8"/>
  <c r="X183" i="8" s="1"/>
  <c r="Z183" i="8" s="1"/>
  <c r="S183" i="8"/>
  <c r="Q183" i="8"/>
  <c r="T182" i="8"/>
  <c r="X182" i="8" s="1"/>
  <c r="Z182" i="8" s="1"/>
  <c r="S182" i="8"/>
  <c r="Q182" i="8"/>
  <c r="T181" i="8"/>
  <c r="X181" i="8" s="1"/>
  <c r="Z181" i="8" s="1"/>
  <c r="S181" i="8"/>
  <c r="Q181" i="8"/>
  <c r="T180" i="8"/>
  <c r="X180" i="8" s="1"/>
  <c r="Z180" i="8" s="1"/>
  <c r="S180" i="8"/>
  <c r="Q180" i="8"/>
  <c r="T179" i="8"/>
  <c r="X179" i="8" s="1"/>
  <c r="Z179" i="8" s="1"/>
  <c r="S179" i="8"/>
  <c r="Q179" i="8"/>
  <c r="T178" i="8"/>
  <c r="X178" i="8" s="1"/>
  <c r="Z178" i="8" s="1"/>
  <c r="S178" i="8"/>
  <c r="Q178" i="8"/>
  <c r="T177" i="8"/>
  <c r="X177" i="8" s="1"/>
  <c r="Z177" i="8" s="1"/>
  <c r="S177" i="8"/>
  <c r="Q177" i="8"/>
  <c r="T176" i="8"/>
  <c r="X176" i="8" s="1"/>
  <c r="Z176" i="8" s="1"/>
  <c r="S176" i="8"/>
  <c r="Q176" i="8"/>
  <c r="T175" i="8"/>
  <c r="X175" i="8" s="1"/>
  <c r="Z175" i="8" s="1"/>
  <c r="S175" i="8"/>
  <c r="Q175" i="8"/>
  <c r="T174" i="8"/>
  <c r="X174" i="8" s="1"/>
  <c r="Z174" i="8" s="1"/>
  <c r="S174" i="8"/>
  <c r="Q174" i="8"/>
  <c r="T173" i="8"/>
  <c r="X173" i="8" s="1"/>
  <c r="Z173" i="8" s="1"/>
  <c r="S173" i="8"/>
  <c r="Q173" i="8"/>
  <c r="T172" i="8"/>
  <c r="X172" i="8" s="1"/>
  <c r="Z172" i="8" s="1"/>
  <c r="S172" i="8"/>
  <c r="Q172" i="8"/>
  <c r="T171" i="8"/>
  <c r="X171" i="8" s="1"/>
  <c r="Z171" i="8" s="1"/>
  <c r="S171" i="8"/>
  <c r="Q171" i="8"/>
  <c r="T170" i="8"/>
  <c r="X170" i="8" s="1"/>
  <c r="Z170" i="8" s="1"/>
  <c r="S170" i="8"/>
  <c r="Q170" i="8"/>
  <c r="T169" i="8"/>
  <c r="X169" i="8" s="1"/>
  <c r="Z169" i="8" s="1"/>
  <c r="S169" i="8"/>
  <c r="Q169" i="8"/>
  <c r="T168" i="8"/>
  <c r="X168" i="8" s="1"/>
  <c r="Z168" i="8" s="1"/>
  <c r="S168" i="8"/>
  <c r="Q168" i="8"/>
  <c r="T167" i="8"/>
  <c r="X167" i="8" s="1"/>
  <c r="Z167" i="8" s="1"/>
  <c r="S167" i="8"/>
  <c r="Q167" i="8"/>
  <c r="T166" i="8"/>
  <c r="X166" i="8" s="1"/>
  <c r="Z166" i="8" s="1"/>
  <c r="S166" i="8"/>
  <c r="Q166" i="8"/>
  <c r="T165" i="8"/>
  <c r="X165" i="8" s="1"/>
  <c r="Z165" i="8" s="1"/>
  <c r="S165" i="8"/>
  <c r="Q165" i="8"/>
  <c r="T164" i="8"/>
  <c r="X164" i="8" s="1"/>
  <c r="Z164" i="8" s="1"/>
  <c r="S164" i="8"/>
  <c r="Q164" i="8"/>
  <c r="T163" i="8"/>
  <c r="X163" i="8" s="1"/>
  <c r="Z163" i="8" s="1"/>
  <c r="S163" i="8"/>
  <c r="Q163" i="8"/>
  <c r="T162" i="8"/>
  <c r="X162" i="8" s="1"/>
  <c r="Z162" i="8" s="1"/>
  <c r="S162" i="8"/>
  <c r="Q162" i="8"/>
  <c r="T161" i="8"/>
  <c r="X161" i="8" s="1"/>
  <c r="Z161" i="8" s="1"/>
  <c r="S161" i="8"/>
  <c r="Q161" i="8"/>
  <c r="T160" i="8"/>
  <c r="X160" i="8" s="1"/>
  <c r="Z160" i="8" s="1"/>
  <c r="S160" i="8"/>
  <c r="Q160" i="8"/>
  <c r="T159" i="8"/>
  <c r="X159" i="8" s="1"/>
  <c r="Z159" i="8" s="1"/>
  <c r="S159" i="8"/>
  <c r="Q159" i="8"/>
  <c r="T158" i="8"/>
  <c r="S158" i="8"/>
  <c r="Q158" i="8"/>
  <c r="T157" i="8"/>
  <c r="X157" i="8" s="1"/>
  <c r="Z157" i="8" s="1"/>
  <c r="S157" i="8"/>
  <c r="Q157" i="8"/>
  <c r="T156" i="8"/>
  <c r="X156" i="8" s="1"/>
  <c r="Z156" i="8" s="1"/>
  <c r="S156" i="8"/>
  <c r="Q156" i="8"/>
  <c r="T155" i="8"/>
  <c r="X155" i="8" s="1"/>
  <c r="Z155" i="8" s="1"/>
  <c r="S155" i="8"/>
  <c r="Q155" i="8"/>
  <c r="T154" i="8"/>
  <c r="X154" i="8" s="1"/>
  <c r="Z154" i="8" s="1"/>
  <c r="S154" i="8"/>
  <c r="Q154" i="8"/>
  <c r="T153" i="8"/>
  <c r="X153" i="8" s="1"/>
  <c r="Z153" i="8" s="1"/>
  <c r="S153" i="8"/>
  <c r="Q153" i="8"/>
  <c r="T152" i="8"/>
  <c r="X152" i="8" s="1"/>
  <c r="Z152" i="8" s="1"/>
  <c r="S152" i="8"/>
  <c r="Q152" i="8"/>
  <c r="T151" i="8"/>
  <c r="X151" i="8" s="1"/>
  <c r="Z151" i="8" s="1"/>
  <c r="S151" i="8"/>
  <c r="Q151" i="8"/>
  <c r="T150" i="8"/>
  <c r="X150" i="8" s="1"/>
  <c r="Z150" i="8" s="1"/>
  <c r="S150" i="8"/>
  <c r="Q150" i="8"/>
  <c r="T149" i="8"/>
  <c r="X149" i="8" s="1"/>
  <c r="Z149" i="8" s="1"/>
  <c r="S149" i="8"/>
  <c r="Q149" i="8"/>
  <c r="T148" i="8"/>
  <c r="X148" i="8" s="1"/>
  <c r="Z148" i="8" s="1"/>
  <c r="S148" i="8"/>
  <c r="Q148" i="8"/>
  <c r="T147" i="8"/>
  <c r="X147" i="8" s="1"/>
  <c r="Z147" i="8" s="1"/>
  <c r="S147" i="8"/>
  <c r="Q147" i="8"/>
  <c r="T146" i="8"/>
  <c r="X146" i="8" s="1"/>
  <c r="Z146" i="8" s="1"/>
  <c r="S146" i="8"/>
  <c r="Q146" i="8"/>
  <c r="T145" i="8"/>
  <c r="X145" i="8" s="1"/>
  <c r="Z145" i="8" s="1"/>
  <c r="S145" i="8"/>
  <c r="Q145" i="8"/>
  <c r="T144" i="8"/>
  <c r="X144" i="8" s="1"/>
  <c r="Z144" i="8" s="1"/>
  <c r="S144" i="8"/>
  <c r="Q144" i="8"/>
  <c r="T143" i="8"/>
  <c r="X143" i="8" s="1"/>
  <c r="Z143" i="8" s="1"/>
  <c r="S143" i="8"/>
  <c r="Q143" i="8"/>
  <c r="T142" i="8"/>
  <c r="X142" i="8" s="1"/>
  <c r="Z142" i="8" s="1"/>
  <c r="S142" i="8"/>
  <c r="Q142" i="8"/>
  <c r="T141" i="8"/>
  <c r="X141" i="8" s="1"/>
  <c r="Z141" i="8" s="1"/>
  <c r="S141" i="8"/>
  <c r="Q141" i="8"/>
  <c r="T140" i="8"/>
  <c r="X140" i="8" s="1"/>
  <c r="Z140" i="8" s="1"/>
  <c r="S140" i="8"/>
  <c r="Q140" i="8"/>
  <c r="T139" i="8"/>
  <c r="X139" i="8" s="1"/>
  <c r="Z139" i="8" s="1"/>
  <c r="S139" i="8"/>
  <c r="Q139" i="8"/>
  <c r="T138" i="8"/>
  <c r="X138" i="8" s="1"/>
  <c r="Z138" i="8" s="1"/>
  <c r="S138" i="8"/>
  <c r="Q138" i="8"/>
  <c r="T137" i="8"/>
  <c r="X137" i="8" s="1"/>
  <c r="Z137" i="8" s="1"/>
  <c r="S137" i="8"/>
  <c r="Q137" i="8"/>
  <c r="T136" i="8"/>
  <c r="X136" i="8" s="1"/>
  <c r="Z136" i="8" s="1"/>
  <c r="S136" i="8"/>
  <c r="Q136" i="8"/>
  <c r="T135" i="8"/>
  <c r="X135" i="8" s="1"/>
  <c r="Z135" i="8" s="1"/>
  <c r="S135" i="8"/>
  <c r="Q135" i="8"/>
  <c r="T134" i="8"/>
  <c r="X134" i="8" s="1"/>
  <c r="Z134" i="8" s="1"/>
  <c r="S134" i="8"/>
  <c r="Q134" i="8"/>
  <c r="T133" i="8"/>
  <c r="X133" i="8" s="1"/>
  <c r="Z133" i="8" s="1"/>
  <c r="S133" i="8"/>
  <c r="Q133" i="8"/>
  <c r="T132" i="8"/>
  <c r="X132" i="8" s="1"/>
  <c r="Z132" i="8" s="1"/>
  <c r="S132" i="8"/>
  <c r="Q132" i="8"/>
  <c r="T131" i="8"/>
  <c r="X131" i="8" s="1"/>
  <c r="Z131" i="8" s="1"/>
  <c r="S131" i="8"/>
  <c r="Q131" i="8"/>
  <c r="T130" i="8"/>
  <c r="X130" i="8" s="1"/>
  <c r="Z130" i="8" s="1"/>
  <c r="S130" i="8"/>
  <c r="Q130" i="8"/>
  <c r="T129" i="8"/>
  <c r="X129" i="8" s="1"/>
  <c r="Z129" i="8" s="1"/>
  <c r="S129" i="8"/>
  <c r="Q129" i="8"/>
  <c r="T128" i="8"/>
  <c r="X128" i="8" s="1"/>
  <c r="Z128" i="8" s="1"/>
  <c r="S128" i="8"/>
  <c r="Q128" i="8"/>
  <c r="T127" i="8"/>
  <c r="X127" i="8" s="1"/>
  <c r="Z127" i="8" s="1"/>
  <c r="S127" i="8"/>
  <c r="Q127" i="8"/>
  <c r="T126" i="8"/>
  <c r="X126" i="8" s="1"/>
  <c r="Z126" i="8" s="1"/>
  <c r="S126" i="8"/>
  <c r="Q126" i="8"/>
  <c r="T125" i="8"/>
  <c r="X125" i="8" s="1"/>
  <c r="Z125" i="8" s="1"/>
  <c r="S125" i="8"/>
  <c r="Q125" i="8"/>
  <c r="T124" i="8"/>
  <c r="X124" i="8" s="1"/>
  <c r="Z124" i="8" s="1"/>
  <c r="S124" i="8"/>
  <c r="Q124" i="8"/>
  <c r="T123" i="8"/>
  <c r="X123" i="8" s="1"/>
  <c r="Z123" i="8" s="1"/>
  <c r="S123" i="8"/>
  <c r="Q123" i="8"/>
  <c r="T122" i="8"/>
  <c r="X122" i="8" s="1"/>
  <c r="Z122" i="8" s="1"/>
  <c r="S122" i="8"/>
  <c r="Q122" i="8"/>
  <c r="T121" i="8"/>
  <c r="X121" i="8" s="1"/>
  <c r="Z121" i="8" s="1"/>
  <c r="S121" i="8"/>
  <c r="Q121" i="8"/>
  <c r="T120" i="8"/>
  <c r="X120" i="8" s="1"/>
  <c r="Z120" i="8" s="1"/>
  <c r="S120" i="8"/>
  <c r="Q120" i="8"/>
  <c r="T119" i="8"/>
  <c r="X119" i="8" s="1"/>
  <c r="Z119" i="8" s="1"/>
  <c r="S119" i="8"/>
  <c r="Q119" i="8"/>
  <c r="T118" i="8"/>
  <c r="X118" i="8" s="1"/>
  <c r="Z118" i="8" s="1"/>
  <c r="S118" i="8"/>
  <c r="Q118" i="8"/>
  <c r="T117" i="8"/>
  <c r="X117" i="8" s="1"/>
  <c r="Z117" i="8" s="1"/>
  <c r="S117" i="8"/>
  <c r="Q117" i="8"/>
  <c r="T116" i="8"/>
  <c r="X116" i="8" s="1"/>
  <c r="Z116" i="8" s="1"/>
  <c r="S116" i="8"/>
  <c r="Q116" i="8"/>
  <c r="T115" i="8"/>
  <c r="X115" i="8" s="1"/>
  <c r="Z115" i="8" s="1"/>
  <c r="S115" i="8"/>
  <c r="Q115" i="8"/>
  <c r="T114" i="8"/>
  <c r="X114" i="8" s="1"/>
  <c r="Z114" i="8" s="1"/>
  <c r="S114" i="8"/>
  <c r="Q114" i="8"/>
  <c r="T113" i="8"/>
  <c r="X113" i="8" s="1"/>
  <c r="Z113" i="8" s="1"/>
  <c r="S113" i="8"/>
  <c r="Q113" i="8"/>
  <c r="T112" i="8"/>
  <c r="X112" i="8" s="1"/>
  <c r="Z112" i="8" s="1"/>
  <c r="S112" i="8"/>
  <c r="Q112" i="8"/>
  <c r="T111" i="8"/>
  <c r="X111" i="8" s="1"/>
  <c r="Z111" i="8" s="1"/>
  <c r="S111" i="8"/>
  <c r="Q111" i="8"/>
  <c r="T110" i="8"/>
  <c r="X110" i="8" s="1"/>
  <c r="Z110" i="8" s="1"/>
  <c r="S110" i="8"/>
  <c r="Q110" i="8"/>
  <c r="T109" i="8"/>
  <c r="X109" i="8" s="1"/>
  <c r="Z109" i="8" s="1"/>
  <c r="S109" i="8"/>
  <c r="Q109" i="8"/>
  <c r="T108" i="8"/>
  <c r="X108" i="8" s="1"/>
  <c r="Z108" i="8" s="1"/>
  <c r="S108" i="8"/>
  <c r="Q108" i="8"/>
  <c r="T107" i="8"/>
  <c r="X107" i="8" s="1"/>
  <c r="Z107" i="8" s="1"/>
  <c r="S107" i="8"/>
  <c r="Q107" i="8"/>
  <c r="T106" i="8"/>
  <c r="X106" i="8" s="1"/>
  <c r="Z106" i="8" s="1"/>
  <c r="S106" i="8"/>
  <c r="Q106" i="8"/>
  <c r="T105" i="8"/>
  <c r="X105" i="8" s="1"/>
  <c r="Z105" i="8" s="1"/>
  <c r="S105" i="8"/>
  <c r="Q105" i="8"/>
  <c r="T104" i="8"/>
  <c r="X104" i="8" s="1"/>
  <c r="Z104" i="8" s="1"/>
  <c r="S104" i="8"/>
  <c r="Q104" i="8"/>
  <c r="T103" i="8"/>
  <c r="X103" i="8" s="1"/>
  <c r="Z103" i="8" s="1"/>
  <c r="S103" i="8"/>
  <c r="Q103" i="8"/>
  <c r="T102" i="8"/>
  <c r="X102" i="8" s="1"/>
  <c r="Z102" i="8" s="1"/>
  <c r="S102" i="8"/>
  <c r="Q102" i="8"/>
  <c r="T101" i="8"/>
  <c r="X101" i="8" s="1"/>
  <c r="Z101" i="8" s="1"/>
  <c r="S101" i="8"/>
  <c r="Q101" i="8"/>
  <c r="T100" i="8"/>
  <c r="X100" i="8" s="1"/>
  <c r="Z100" i="8" s="1"/>
  <c r="S100" i="8"/>
  <c r="Q100" i="8"/>
  <c r="T99" i="8"/>
  <c r="X99" i="8" s="1"/>
  <c r="Z99" i="8" s="1"/>
  <c r="S99" i="8"/>
  <c r="Q99" i="8"/>
  <c r="T98" i="8"/>
  <c r="X98" i="8" s="1"/>
  <c r="Z98" i="8" s="1"/>
  <c r="S98" i="8"/>
  <c r="Q98" i="8"/>
  <c r="T97" i="8"/>
  <c r="X97" i="8" s="1"/>
  <c r="Z97" i="8" s="1"/>
  <c r="S97" i="8"/>
  <c r="Q97" i="8"/>
  <c r="T96" i="8"/>
  <c r="X96" i="8" s="1"/>
  <c r="Z96" i="8" s="1"/>
  <c r="S96" i="8"/>
  <c r="Q96" i="8"/>
  <c r="T95" i="8"/>
  <c r="X95" i="8" s="1"/>
  <c r="Z95" i="8" s="1"/>
  <c r="S95" i="8"/>
  <c r="Q95" i="8"/>
  <c r="T94" i="8"/>
  <c r="X94" i="8" s="1"/>
  <c r="Z94" i="8" s="1"/>
  <c r="S94" i="8"/>
  <c r="Q94" i="8"/>
  <c r="T93" i="8"/>
  <c r="X93" i="8" s="1"/>
  <c r="Z93" i="8" s="1"/>
  <c r="S93" i="8"/>
  <c r="Q93" i="8"/>
  <c r="T92" i="8"/>
  <c r="X92" i="8" s="1"/>
  <c r="Z92" i="8" s="1"/>
  <c r="S92" i="8"/>
  <c r="Q92" i="8"/>
  <c r="T91" i="8"/>
  <c r="X91" i="8" s="1"/>
  <c r="Z91" i="8" s="1"/>
  <c r="S91" i="8"/>
  <c r="Q91" i="8"/>
  <c r="T90" i="8"/>
  <c r="X90" i="8" s="1"/>
  <c r="Z90" i="8" s="1"/>
  <c r="S90" i="8"/>
  <c r="Q90" i="8"/>
  <c r="T89" i="8"/>
  <c r="X89" i="8" s="1"/>
  <c r="Z89" i="8" s="1"/>
  <c r="S89" i="8"/>
  <c r="Q89" i="8"/>
  <c r="T88" i="8"/>
  <c r="X88" i="8" s="1"/>
  <c r="Z88" i="8" s="1"/>
  <c r="S88" i="8"/>
  <c r="Q88" i="8"/>
  <c r="T87" i="8"/>
  <c r="X87" i="8" s="1"/>
  <c r="Z87" i="8" s="1"/>
  <c r="S87" i="8"/>
  <c r="Q87" i="8"/>
  <c r="T86" i="8"/>
  <c r="X86" i="8" s="1"/>
  <c r="Z86" i="8" s="1"/>
  <c r="S86" i="8"/>
  <c r="Q86" i="8"/>
  <c r="T85" i="8"/>
  <c r="X85" i="8" s="1"/>
  <c r="Z85" i="8" s="1"/>
  <c r="S85" i="8"/>
  <c r="Q85" i="8"/>
  <c r="T84" i="8"/>
  <c r="X84" i="8" s="1"/>
  <c r="Z84" i="8" s="1"/>
  <c r="S84" i="8"/>
  <c r="Q84" i="8"/>
  <c r="T83" i="8"/>
  <c r="X83" i="8" s="1"/>
  <c r="Z83" i="8" s="1"/>
  <c r="S83" i="8"/>
  <c r="Q83" i="8"/>
  <c r="T82" i="8"/>
  <c r="X82" i="8" s="1"/>
  <c r="Z82" i="8" s="1"/>
  <c r="S82" i="8"/>
  <c r="Q82" i="8"/>
  <c r="T81" i="8"/>
  <c r="X81" i="8" s="1"/>
  <c r="Z81" i="8" s="1"/>
  <c r="S81" i="8"/>
  <c r="Q81" i="8"/>
  <c r="T80" i="8"/>
  <c r="X80" i="8" s="1"/>
  <c r="Z80" i="8" s="1"/>
  <c r="S80" i="8"/>
  <c r="Q80" i="8"/>
  <c r="T79" i="8"/>
  <c r="X79" i="8" s="1"/>
  <c r="Z79" i="8" s="1"/>
  <c r="S79" i="8"/>
  <c r="Q79" i="8"/>
  <c r="T78" i="8"/>
  <c r="X78" i="8" s="1"/>
  <c r="Z78" i="8" s="1"/>
  <c r="S78" i="8"/>
  <c r="Q78" i="8"/>
  <c r="T77" i="8"/>
  <c r="X77" i="8" s="1"/>
  <c r="Z77" i="8" s="1"/>
  <c r="S77" i="8"/>
  <c r="Q77" i="8"/>
  <c r="T76" i="8"/>
  <c r="X76" i="8" s="1"/>
  <c r="Z76" i="8" s="1"/>
  <c r="S76" i="8"/>
  <c r="Q76" i="8"/>
  <c r="T75" i="8"/>
  <c r="X75" i="8" s="1"/>
  <c r="Z75" i="8" s="1"/>
  <c r="S75" i="8"/>
  <c r="Q75" i="8"/>
  <c r="T74" i="8"/>
  <c r="X74" i="8" s="1"/>
  <c r="Z74" i="8" s="1"/>
  <c r="S74" i="8"/>
  <c r="Q74" i="8"/>
  <c r="T73" i="8"/>
  <c r="X73" i="8" s="1"/>
  <c r="Z73" i="8" s="1"/>
  <c r="S73" i="8"/>
  <c r="Q73" i="8"/>
  <c r="T72" i="8"/>
  <c r="X72" i="8" s="1"/>
  <c r="Z72" i="8" s="1"/>
  <c r="S72" i="8"/>
  <c r="Q72" i="8"/>
  <c r="T71" i="8"/>
  <c r="X71" i="8" s="1"/>
  <c r="Z71" i="8" s="1"/>
  <c r="S71" i="8"/>
  <c r="Q71" i="8"/>
  <c r="T70" i="8"/>
  <c r="X70" i="8" s="1"/>
  <c r="Z70" i="8" s="1"/>
  <c r="S70" i="8"/>
  <c r="Q70" i="8"/>
  <c r="T69" i="8"/>
  <c r="X69" i="8" s="1"/>
  <c r="Z69" i="8" s="1"/>
  <c r="S69" i="8"/>
  <c r="Q69" i="8"/>
  <c r="T68" i="8"/>
  <c r="X68" i="8" s="1"/>
  <c r="Z68" i="8" s="1"/>
  <c r="S68" i="8"/>
  <c r="Q68" i="8"/>
  <c r="T67" i="8"/>
  <c r="X67" i="8" s="1"/>
  <c r="Z67" i="8" s="1"/>
  <c r="S67" i="8"/>
  <c r="Q67" i="8"/>
  <c r="T66" i="8"/>
  <c r="X66" i="8" s="1"/>
  <c r="Z66" i="8" s="1"/>
  <c r="S66" i="8"/>
  <c r="Q66" i="8"/>
  <c r="T65" i="8"/>
  <c r="X65" i="8" s="1"/>
  <c r="Z65" i="8" s="1"/>
  <c r="S65" i="8"/>
  <c r="Q65" i="8"/>
  <c r="T64" i="8"/>
  <c r="X64" i="8" s="1"/>
  <c r="Z64" i="8" s="1"/>
  <c r="S64" i="8"/>
  <c r="Q64" i="8"/>
  <c r="T63" i="8"/>
  <c r="X63" i="8" s="1"/>
  <c r="Z63" i="8" s="1"/>
  <c r="S63" i="8"/>
  <c r="Q63" i="8"/>
  <c r="T62" i="8"/>
  <c r="X62" i="8" s="1"/>
  <c r="Z62" i="8" s="1"/>
  <c r="S62" i="8"/>
  <c r="Q62" i="8"/>
  <c r="T61" i="8"/>
  <c r="X61" i="8" s="1"/>
  <c r="Z61" i="8" s="1"/>
  <c r="S61" i="8"/>
  <c r="Q61" i="8"/>
  <c r="T60" i="8"/>
  <c r="X60" i="8" s="1"/>
  <c r="Z60" i="8" s="1"/>
  <c r="S60" i="8"/>
  <c r="Q60" i="8"/>
  <c r="T59" i="8"/>
  <c r="X59" i="8" s="1"/>
  <c r="Z59" i="8" s="1"/>
  <c r="S59" i="8"/>
  <c r="Q59" i="8"/>
  <c r="T58" i="8"/>
  <c r="X58" i="8" s="1"/>
  <c r="Z58" i="8" s="1"/>
  <c r="S58" i="8"/>
  <c r="Q58" i="8"/>
  <c r="T57" i="8"/>
  <c r="X57" i="8" s="1"/>
  <c r="Z57" i="8" s="1"/>
  <c r="S57" i="8"/>
  <c r="Q57" i="8"/>
  <c r="T56" i="8"/>
  <c r="X56" i="8" s="1"/>
  <c r="Z56" i="8" s="1"/>
  <c r="S56" i="8"/>
  <c r="Q56" i="8"/>
  <c r="T55" i="8"/>
  <c r="X55" i="8" s="1"/>
  <c r="Z55" i="8" s="1"/>
  <c r="S55" i="8"/>
  <c r="Q55" i="8"/>
  <c r="T54" i="8"/>
  <c r="X54" i="8" s="1"/>
  <c r="Z54" i="8" s="1"/>
  <c r="S54" i="8"/>
  <c r="Q54" i="8"/>
  <c r="T53" i="8"/>
  <c r="X53" i="8" s="1"/>
  <c r="Z53" i="8" s="1"/>
  <c r="S53" i="8"/>
  <c r="Q53" i="8"/>
  <c r="T52" i="8"/>
  <c r="X52" i="8" s="1"/>
  <c r="Z52" i="8" s="1"/>
  <c r="S52" i="8"/>
  <c r="Q52" i="8"/>
  <c r="T51" i="8"/>
  <c r="X51" i="8" s="1"/>
  <c r="Z51" i="8" s="1"/>
  <c r="S51" i="8"/>
  <c r="Q51" i="8"/>
  <c r="T50" i="8"/>
  <c r="X50" i="8" s="1"/>
  <c r="Z50" i="8" s="1"/>
  <c r="S50" i="8"/>
  <c r="Q50" i="8"/>
  <c r="T49" i="8"/>
  <c r="X49" i="8" s="1"/>
  <c r="Z49" i="8" s="1"/>
  <c r="S49" i="8"/>
  <c r="Q49" i="8"/>
  <c r="T48" i="8"/>
  <c r="X48" i="8" s="1"/>
  <c r="Z48" i="8" s="1"/>
  <c r="S48" i="8"/>
  <c r="Q48" i="8"/>
  <c r="T47" i="8"/>
  <c r="X47" i="8" s="1"/>
  <c r="Z47" i="8" s="1"/>
  <c r="S47" i="8"/>
  <c r="Q47" i="8"/>
  <c r="T46" i="8"/>
  <c r="X46" i="8" s="1"/>
  <c r="Z46" i="8" s="1"/>
  <c r="S46" i="8"/>
  <c r="Q46" i="8"/>
  <c r="T45" i="8"/>
  <c r="X45" i="8" s="1"/>
  <c r="Z45" i="8" s="1"/>
  <c r="S45" i="8"/>
  <c r="Q45" i="8"/>
  <c r="T44" i="8"/>
  <c r="X44" i="8" s="1"/>
  <c r="Z44" i="8" s="1"/>
  <c r="S44" i="8"/>
  <c r="Q44" i="8"/>
  <c r="T43" i="8"/>
  <c r="X43" i="8" s="1"/>
  <c r="Z43" i="8" s="1"/>
  <c r="S43" i="8"/>
  <c r="Q43" i="8"/>
  <c r="T42" i="8"/>
  <c r="X42" i="8" s="1"/>
  <c r="Z42" i="8" s="1"/>
  <c r="S42" i="8"/>
  <c r="Q42" i="8"/>
  <c r="T41" i="8"/>
  <c r="X41" i="8" s="1"/>
  <c r="Z41" i="8" s="1"/>
  <c r="S41" i="8"/>
  <c r="Q41" i="8"/>
  <c r="T40" i="8"/>
  <c r="X40" i="8" s="1"/>
  <c r="Z40" i="8" s="1"/>
  <c r="S40" i="8"/>
  <c r="Q40" i="8"/>
  <c r="T39" i="8"/>
  <c r="X39" i="8" s="1"/>
  <c r="Z39" i="8" s="1"/>
  <c r="S39" i="8"/>
  <c r="Q39" i="8"/>
  <c r="T38" i="8"/>
  <c r="X38" i="8" s="1"/>
  <c r="Z38" i="8" s="1"/>
  <c r="S38" i="8"/>
  <c r="Q38" i="8"/>
  <c r="T37" i="8"/>
  <c r="X37" i="8" s="1"/>
  <c r="Z37" i="8" s="1"/>
  <c r="S37" i="8"/>
  <c r="Q37" i="8"/>
  <c r="T36" i="8"/>
  <c r="X36" i="8" s="1"/>
  <c r="Z36" i="8" s="1"/>
  <c r="S36" i="8"/>
  <c r="Q36" i="8"/>
  <c r="T35" i="8"/>
  <c r="X35" i="8" s="1"/>
  <c r="Z35" i="8" s="1"/>
  <c r="S35" i="8"/>
  <c r="Q35" i="8"/>
  <c r="T34" i="8"/>
  <c r="X34" i="8" s="1"/>
  <c r="Z34" i="8" s="1"/>
  <c r="S34" i="8"/>
  <c r="Q34" i="8"/>
  <c r="T33" i="8"/>
  <c r="X33" i="8" s="1"/>
  <c r="Z33" i="8" s="1"/>
  <c r="S33" i="8"/>
  <c r="Q33" i="8"/>
  <c r="T32" i="8"/>
  <c r="X32" i="8" s="1"/>
  <c r="Z32" i="8" s="1"/>
  <c r="S32" i="8"/>
  <c r="Q32" i="8"/>
  <c r="T31" i="8"/>
  <c r="X31" i="8" s="1"/>
  <c r="Z31" i="8" s="1"/>
  <c r="S31" i="8"/>
  <c r="Q31" i="8"/>
  <c r="T30" i="8"/>
  <c r="X30" i="8" s="1"/>
  <c r="Z30" i="8" s="1"/>
  <c r="S30" i="8"/>
  <c r="Q30" i="8"/>
  <c r="T29" i="8"/>
  <c r="X29" i="8" s="1"/>
  <c r="Z29" i="8" s="1"/>
  <c r="S29" i="8"/>
  <c r="Q29" i="8"/>
  <c r="T28" i="8"/>
  <c r="X28" i="8" s="1"/>
  <c r="Z28" i="8" s="1"/>
  <c r="S28" i="8"/>
  <c r="Q28" i="8"/>
  <c r="T27" i="8"/>
  <c r="X27" i="8" s="1"/>
  <c r="Z27" i="8" s="1"/>
  <c r="S27" i="8"/>
  <c r="Q27" i="8"/>
  <c r="T26" i="8"/>
  <c r="X26" i="8" s="1"/>
  <c r="Z26" i="8" s="1"/>
  <c r="S26" i="8"/>
  <c r="Q26" i="8"/>
  <c r="T25" i="8"/>
  <c r="X25" i="8" s="1"/>
  <c r="Z25" i="8" s="1"/>
  <c r="S25" i="8"/>
  <c r="Q25" i="8"/>
  <c r="T24" i="8"/>
  <c r="X24" i="8" s="1"/>
  <c r="Z24" i="8" s="1"/>
  <c r="S24" i="8"/>
  <c r="Q24" i="8"/>
  <c r="T23" i="8"/>
  <c r="X23" i="8" s="1"/>
  <c r="Z23" i="8" s="1"/>
  <c r="S23" i="8"/>
  <c r="Q23" i="8"/>
  <c r="T22" i="8"/>
  <c r="X22" i="8" s="1"/>
  <c r="Z22" i="8" s="1"/>
  <c r="S22" i="8"/>
  <c r="Q22" i="8"/>
  <c r="T21" i="8"/>
  <c r="X21" i="8" s="1"/>
  <c r="Z21" i="8" s="1"/>
  <c r="S21" i="8"/>
  <c r="Q21" i="8"/>
  <c r="T20" i="8"/>
  <c r="X20" i="8" s="1"/>
  <c r="Z20" i="8" s="1"/>
  <c r="S20" i="8"/>
  <c r="Q20" i="8"/>
  <c r="T19" i="8"/>
  <c r="X19" i="8" s="1"/>
  <c r="Z19" i="8" s="1"/>
  <c r="S19" i="8"/>
  <c r="Q19" i="8"/>
  <c r="T18" i="8"/>
  <c r="X18" i="8" s="1"/>
  <c r="Z18" i="8" s="1"/>
  <c r="S18" i="8"/>
  <c r="Q18" i="8"/>
  <c r="T17" i="8"/>
  <c r="X17" i="8" s="1"/>
  <c r="Z17" i="8" s="1"/>
  <c r="S17" i="8"/>
  <c r="Q17" i="8"/>
  <c r="T16" i="8"/>
  <c r="X16" i="8" s="1"/>
  <c r="Z16" i="8" s="1"/>
  <c r="S16" i="8"/>
  <c r="Q16" i="8"/>
  <c r="T15" i="8"/>
  <c r="X15" i="8" s="1"/>
  <c r="Z15" i="8" s="1"/>
  <c r="S15" i="8"/>
  <c r="Q15" i="8"/>
  <c r="T14" i="8"/>
  <c r="X14" i="8" s="1"/>
  <c r="Z14" i="8" s="1"/>
  <c r="S14" i="8"/>
  <c r="Q14" i="8"/>
  <c r="T13" i="8"/>
  <c r="X13" i="8" s="1"/>
  <c r="Z13" i="8" s="1"/>
  <c r="S13" i="8"/>
  <c r="Q13" i="8"/>
  <c r="T12" i="8"/>
  <c r="X12" i="8" s="1"/>
  <c r="Z12" i="8" s="1"/>
  <c r="S12" i="8"/>
  <c r="Q12" i="8"/>
  <c r="T11" i="8"/>
  <c r="X11" i="8" s="1"/>
  <c r="Z11" i="8" s="1"/>
  <c r="S11" i="8"/>
  <c r="Q11" i="8"/>
  <c r="T10" i="8"/>
  <c r="X10" i="8" s="1"/>
  <c r="Z10" i="8" s="1"/>
  <c r="S10" i="8"/>
  <c r="Q10" i="8"/>
  <c r="T9" i="8"/>
  <c r="X9" i="8" s="1"/>
  <c r="Z9" i="8" s="1"/>
  <c r="S9" i="8"/>
  <c r="Q9" i="8"/>
  <c r="T8" i="8"/>
  <c r="X8" i="8" s="1"/>
  <c r="Z8" i="8" s="1"/>
  <c r="S8" i="8"/>
  <c r="Q8" i="8"/>
  <c r="T7" i="8"/>
  <c r="X7" i="8" s="1"/>
  <c r="Z7" i="8" s="1"/>
  <c r="S7" i="8"/>
  <c r="Q7" i="8"/>
  <c r="T6" i="8"/>
  <c r="X6" i="8" s="1"/>
  <c r="Z6" i="8" s="1"/>
  <c r="S6" i="8"/>
  <c r="Q6" i="8"/>
  <c r="T5" i="8"/>
  <c r="X5" i="8" s="1"/>
  <c r="Z5" i="8" s="1"/>
  <c r="S5" i="8"/>
  <c r="Q5" i="8"/>
  <c r="T4" i="8"/>
  <c r="X4" i="8" s="1"/>
  <c r="Z4" i="8" s="1"/>
  <c r="S4" i="8"/>
  <c r="Q4" i="8"/>
  <c r="T3" i="8"/>
  <c r="X3" i="8" s="1"/>
  <c r="Z3" i="8" s="1"/>
  <c r="S3" i="8"/>
  <c r="Q3" i="8"/>
  <c r="T2" i="8"/>
  <c r="X2" i="8" s="1"/>
  <c r="Z2" i="8" s="1"/>
  <c r="S2" i="8"/>
  <c r="Q2" i="8"/>
  <c r="T200" i="7"/>
  <c r="X200" i="7" s="1"/>
  <c r="Z200" i="7" s="1"/>
  <c r="S200" i="7"/>
  <c r="Q200" i="7"/>
  <c r="T199" i="7"/>
  <c r="X199" i="7" s="1"/>
  <c r="Z199" i="7" s="1"/>
  <c r="S199" i="7"/>
  <c r="Q199" i="7"/>
  <c r="T198" i="7"/>
  <c r="X198" i="7" s="1"/>
  <c r="Z198" i="7" s="1"/>
  <c r="S198" i="7"/>
  <c r="Q198" i="7"/>
  <c r="T197" i="7"/>
  <c r="X197" i="7" s="1"/>
  <c r="Z197" i="7" s="1"/>
  <c r="S197" i="7"/>
  <c r="Q197" i="7"/>
  <c r="T196" i="7"/>
  <c r="X196" i="7" s="1"/>
  <c r="Z196" i="7" s="1"/>
  <c r="S196" i="7"/>
  <c r="Q196" i="7"/>
  <c r="T195" i="7"/>
  <c r="X195" i="7" s="1"/>
  <c r="Z195" i="7" s="1"/>
  <c r="S195" i="7"/>
  <c r="Q195" i="7"/>
  <c r="T194" i="7"/>
  <c r="X194" i="7" s="1"/>
  <c r="Z194" i="7" s="1"/>
  <c r="S194" i="7"/>
  <c r="Q194" i="7"/>
  <c r="T193" i="7"/>
  <c r="X193" i="7" s="1"/>
  <c r="Z193" i="7" s="1"/>
  <c r="S193" i="7"/>
  <c r="Q193" i="7"/>
  <c r="T192" i="7"/>
  <c r="X192" i="7" s="1"/>
  <c r="Z192" i="7" s="1"/>
  <c r="S192" i="7"/>
  <c r="Q192" i="7"/>
  <c r="T191" i="7"/>
  <c r="X191" i="7" s="1"/>
  <c r="Z191" i="7" s="1"/>
  <c r="S191" i="7"/>
  <c r="Q191" i="7"/>
  <c r="T190" i="7"/>
  <c r="X190" i="7" s="1"/>
  <c r="Z190" i="7" s="1"/>
  <c r="S190" i="7"/>
  <c r="Q190" i="7"/>
  <c r="T189" i="7"/>
  <c r="X189" i="7" s="1"/>
  <c r="Z189" i="7" s="1"/>
  <c r="S189" i="7"/>
  <c r="Q189" i="7"/>
  <c r="T188" i="7"/>
  <c r="X188" i="7" s="1"/>
  <c r="Z188" i="7" s="1"/>
  <c r="S188" i="7"/>
  <c r="Q188" i="7"/>
  <c r="T187" i="7"/>
  <c r="X187" i="7" s="1"/>
  <c r="Z187" i="7" s="1"/>
  <c r="S187" i="7"/>
  <c r="Q187" i="7"/>
  <c r="T186" i="7"/>
  <c r="X186" i="7" s="1"/>
  <c r="Z186" i="7" s="1"/>
  <c r="S186" i="7"/>
  <c r="Q186" i="7"/>
  <c r="T185" i="7"/>
  <c r="X185" i="7" s="1"/>
  <c r="Z185" i="7" s="1"/>
  <c r="S185" i="7"/>
  <c r="Q185" i="7"/>
  <c r="T184" i="7"/>
  <c r="X184" i="7" s="1"/>
  <c r="Z184" i="7" s="1"/>
  <c r="S184" i="7"/>
  <c r="Q184" i="7"/>
  <c r="T183" i="7"/>
  <c r="X183" i="7" s="1"/>
  <c r="Z183" i="7" s="1"/>
  <c r="S183" i="7"/>
  <c r="Q183" i="7"/>
  <c r="T182" i="7"/>
  <c r="X182" i="7" s="1"/>
  <c r="Z182" i="7" s="1"/>
  <c r="S182" i="7"/>
  <c r="Q182" i="7"/>
  <c r="T181" i="7"/>
  <c r="X181" i="7" s="1"/>
  <c r="Z181" i="7" s="1"/>
  <c r="S181" i="7"/>
  <c r="Q181" i="7"/>
  <c r="T180" i="7"/>
  <c r="X180" i="7" s="1"/>
  <c r="Z180" i="7" s="1"/>
  <c r="S180" i="7"/>
  <c r="Q180" i="7"/>
  <c r="T179" i="7"/>
  <c r="X179" i="7" s="1"/>
  <c r="Z179" i="7" s="1"/>
  <c r="S179" i="7"/>
  <c r="Q179" i="7"/>
  <c r="T178" i="7"/>
  <c r="X178" i="7" s="1"/>
  <c r="Z178" i="7" s="1"/>
  <c r="S178" i="7"/>
  <c r="Q178" i="7"/>
  <c r="T177" i="7"/>
  <c r="X177" i="7" s="1"/>
  <c r="Z177" i="7" s="1"/>
  <c r="S177" i="7"/>
  <c r="Q177" i="7"/>
  <c r="T176" i="7"/>
  <c r="X176" i="7" s="1"/>
  <c r="Z176" i="7" s="1"/>
  <c r="S176" i="7"/>
  <c r="Q176" i="7"/>
  <c r="T175" i="7"/>
  <c r="X175" i="7" s="1"/>
  <c r="Z175" i="7" s="1"/>
  <c r="S175" i="7"/>
  <c r="Q175" i="7"/>
  <c r="T174" i="7"/>
  <c r="X174" i="7" s="1"/>
  <c r="Z174" i="7" s="1"/>
  <c r="S174" i="7"/>
  <c r="Q174" i="7"/>
  <c r="T173" i="7"/>
  <c r="X173" i="7" s="1"/>
  <c r="Z173" i="7" s="1"/>
  <c r="S173" i="7"/>
  <c r="Q173" i="7"/>
  <c r="T172" i="7"/>
  <c r="X172" i="7" s="1"/>
  <c r="Z172" i="7" s="1"/>
  <c r="S172" i="7"/>
  <c r="Q172" i="7"/>
  <c r="T171" i="7"/>
  <c r="X171" i="7" s="1"/>
  <c r="Z171" i="7" s="1"/>
  <c r="S171" i="7"/>
  <c r="Q171" i="7"/>
  <c r="T170" i="7"/>
  <c r="X170" i="7" s="1"/>
  <c r="Z170" i="7" s="1"/>
  <c r="S170" i="7"/>
  <c r="Q170" i="7"/>
  <c r="T169" i="7"/>
  <c r="X169" i="7" s="1"/>
  <c r="Z169" i="7" s="1"/>
  <c r="S169" i="7"/>
  <c r="Q169" i="7"/>
  <c r="T168" i="7"/>
  <c r="X168" i="7" s="1"/>
  <c r="Z168" i="7" s="1"/>
  <c r="S168" i="7"/>
  <c r="Q168" i="7"/>
  <c r="T167" i="7"/>
  <c r="X167" i="7" s="1"/>
  <c r="Z167" i="7" s="1"/>
  <c r="S167" i="7"/>
  <c r="Q167" i="7"/>
  <c r="T166" i="7"/>
  <c r="X166" i="7" s="1"/>
  <c r="Z166" i="7" s="1"/>
  <c r="S166" i="7"/>
  <c r="Q166" i="7"/>
  <c r="T165" i="7"/>
  <c r="X165" i="7" s="1"/>
  <c r="Z165" i="7" s="1"/>
  <c r="S165" i="7"/>
  <c r="Q165" i="7"/>
  <c r="T164" i="7"/>
  <c r="X164" i="7" s="1"/>
  <c r="Z164" i="7" s="1"/>
  <c r="S164" i="7"/>
  <c r="Q164" i="7"/>
  <c r="T163" i="7"/>
  <c r="X163" i="7" s="1"/>
  <c r="Z163" i="7" s="1"/>
  <c r="S163" i="7"/>
  <c r="Q163" i="7"/>
  <c r="T162" i="7"/>
  <c r="X162" i="7" s="1"/>
  <c r="Z162" i="7" s="1"/>
  <c r="S162" i="7"/>
  <c r="Q162" i="7"/>
  <c r="T161" i="7"/>
  <c r="X161" i="7" s="1"/>
  <c r="Z161" i="7" s="1"/>
  <c r="S161" i="7"/>
  <c r="Q161" i="7"/>
  <c r="T160" i="7"/>
  <c r="X160" i="7" s="1"/>
  <c r="Z160" i="7" s="1"/>
  <c r="S160" i="7"/>
  <c r="Q160" i="7"/>
  <c r="T159" i="7"/>
  <c r="X159" i="7" s="1"/>
  <c r="Z159" i="7" s="1"/>
  <c r="S159" i="7"/>
  <c r="Q159" i="7"/>
  <c r="T158" i="7"/>
  <c r="X158" i="7" s="1"/>
  <c r="Z158" i="7" s="1"/>
  <c r="S158" i="7"/>
  <c r="Q158" i="7"/>
  <c r="T157" i="7"/>
  <c r="X157" i="7" s="1"/>
  <c r="Z157" i="7" s="1"/>
  <c r="S157" i="7"/>
  <c r="Q157" i="7"/>
  <c r="T156" i="7"/>
  <c r="X156" i="7" s="1"/>
  <c r="Z156" i="7" s="1"/>
  <c r="S156" i="7"/>
  <c r="Q156" i="7"/>
  <c r="T155" i="7"/>
  <c r="X155" i="7" s="1"/>
  <c r="Z155" i="7" s="1"/>
  <c r="S155" i="7"/>
  <c r="Q155" i="7"/>
  <c r="T154" i="7"/>
  <c r="X154" i="7" s="1"/>
  <c r="Z154" i="7" s="1"/>
  <c r="S154" i="7"/>
  <c r="Q154" i="7"/>
  <c r="T153" i="7"/>
  <c r="X153" i="7" s="1"/>
  <c r="Z153" i="7" s="1"/>
  <c r="S153" i="7"/>
  <c r="Q153" i="7"/>
  <c r="T152" i="7"/>
  <c r="X152" i="7" s="1"/>
  <c r="Z152" i="7" s="1"/>
  <c r="S152" i="7"/>
  <c r="Q152" i="7"/>
  <c r="T151" i="7"/>
  <c r="X151" i="7" s="1"/>
  <c r="Z151" i="7" s="1"/>
  <c r="S151" i="7"/>
  <c r="Q151" i="7"/>
  <c r="T150" i="7"/>
  <c r="X150" i="7" s="1"/>
  <c r="Z150" i="7" s="1"/>
  <c r="S150" i="7"/>
  <c r="Q150" i="7"/>
  <c r="T149" i="7"/>
  <c r="X149" i="7" s="1"/>
  <c r="Z149" i="7" s="1"/>
  <c r="S149" i="7"/>
  <c r="Q149" i="7"/>
  <c r="T148" i="7"/>
  <c r="X148" i="7" s="1"/>
  <c r="Z148" i="7" s="1"/>
  <c r="S148" i="7"/>
  <c r="Q148" i="7"/>
  <c r="T147" i="7"/>
  <c r="X147" i="7" s="1"/>
  <c r="Z147" i="7" s="1"/>
  <c r="S147" i="7"/>
  <c r="Q147" i="7"/>
  <c r="T146" i="7"/>
  <c r="X146" i="7" s="1"/>
  <c r="Z146" i="7" s="1"/>
  <c r="S146" i="7"/>
  <c r="Q146" i="7"/>
  <c r="T145" i="7"/>
  <c r="X145" i="7" s="1"/>
  <c r="Z145" i="7" s="1"/>
  <c r="S145" i="7"/>
  <c r="Q145" i="7"/>
  <c r="T144" i="7"/>
  <c r="X144" i="7" s="1"/>
  <c r="Z144" i="7" s="1"/>
  <c r="S144" i="7"/>
  <c r="Q144" i="7"/>
  <c r="T143" i="7"/>
  <c r="X143" i="7" s="1"/>
  <c r="Z143" i="7" s="1"/>
  <c r="S143" i="7"/>
  <c r="Q143" i="7"/>
  <c r="T142" i="7"/>
  <c r="X142" i="7" s="1"/>
  <c r="Z142" i="7" s="1"/>
  <c r="S142" i="7"/>
  <c r="Q142" i="7"/>
  <c r="T141" i="7"/>
  <c r="X141" i="7" s="1"/>
  <c r="Z141" i="7" s="1"/>
  <c r="S141" i="7"/>
  <c r="Q141" i="7"/>
  <c r="T140" i="7"/>
  <c r="X140" i="7" s="1"/>
  <c r="Z140" i="7" s="1"/>
  <c r="S140" i="7"/>
  <c r="Q140" i="7"/>
  <c r="T139" i="7"/>
  <c r="X139" i="7" s="1"/>
  <c r="Z139" i="7" s="1"/>
  <c r="S139" i="7"/>
  <c r="Q139" i="7"/>
  <c r="T138" i="7"/>
  <c r="X138" i="7" s="1"/>
  <c r="Z138" i="7" s="1"/>
  <c r="S138" i="7"/>
  <c r="Q138" i="7"/>
  <c r="T137" i="7"/>
  <c r="X137" i="7" s="1"/>
  <c r="Z137" i="7" s="1"/>
  <c r="S137" i="7"/>
  <c r="Q137" i="7"/>
  <c r="T136" i="7"/>
  <c r="X136" i="7" s="1"/>
  <c r="Z136" i="7" s="1"/>
  <c r="S136" i="7"/>
  <c r="Q136" i="7"/>
  <c r="T135" i="7"/>
  <c r="X135" i="7" s="1"/>
  <c r="Z135" i="7" s="1"/>
  <c r="S135" i="7"/>
  <c r="Q135" i="7"/>
  <c r="T134" i="7"/>
  <c r="X134" i="7" s="1"/>
  <c r="Z134" i="7" s="1"/>
  <c r="S134" i="7"/>
  <c r="Q134" i="7"/>
  <c r="T133" i="7"/>
  <c r="X133" i="7" s="1"/>
  <c r="Z133" i="7" s="1"/>
  <c r="S133" i="7"/>
  <c r="Q133" i="7"/>
  <c r="T132" i="7"/>
  <c r="X132" i="7" s="1"/>
  <c r="Z132" i="7" s="1"/>
  <c r="S132" i="7"/>
  <c r="Q132" i="7"/>
  <c r="T131" i="7"/>
  <c r="X131" i="7" s="1"/>
  <c r="Z131" i="7" s="1"/>
  <c r="S131" i="7"/>
  <c r="Q131" i="7"/>
  <c r="T130" i="7"/>
  <c r="X130" i="7" s="1"/>
  <c r="Z130" i="7" s="1"/>
  <c r="S130" i="7"/>
  <c r="Q130" i="7"/>
  <c r="T129" i="7"/>
  <c r="X129" i="7" s="1"/>
  <c r="Z129" i="7" s="1"/>
  <c r="S129" i="7"/>
  <c r="Q129" i="7"/>
  <c r="T128" i="7"/>
  <c r="X128" i="7" s="1"/>
  <c r="Z128" i="7" s="1"/>
  <c r="S128" i="7"/>
  <c r="Q128" i="7"/>
  <c r="T127" i="7"/>
  <c r="X127" i="7" s="1"/>
  <c r="Z127" i="7" s="1"/>
  <c r="S127" i="7"/>
  <c r="Q127" i="7"/>
  <c r="T126" i="7"/>
  <c r="X126" i="7" s="1"/>
  <c r="Z126" i="7" s="1"/>
  <c r="S126" i="7"/>
  <c r="Q126" i="7"/>
  <c r="T125" i="7"/>
  <c r="X125" i="7" s="1"/>
  <c r="Z125" i="7" s="1"/>
  <c r="S125" i="7"/>
  <c r="Q125" i="7"/>
  <c r="T124" i="7"/>
  <c r="X124" i="7" s="1"/>
  <c r="Z124" i="7" s="1"/>
  <c r="S124" i="7"/>
  <c r="Q124" i="7"/>
  <c r="T123" i="7"/>
  <c r="X123" i="7" s="1"/>
  <c r="Z123" i="7" s="1"/>
  <c r="S123" i="7"/>
  <c r="Q123" i="7"/>
  <c r="T122" i="7"/>
  <c r="X122" i="7" s="1"/>
  <c r="Z122" i="7" s="1"/>
  <c r="S122" i="7"/>
  <c r="Q122" i="7"/>
  <c r="T121" i="7"/>
  <c r="X121" i="7" s="1"/>
  <c r="Z121" i="7" s="1"/>
  <c r="S121" i="7"/>
  <c r="Q121" i="7"/>
  <c r="T120" i="7"/>
  <c r="X120" i="7" s="1"/>
  <c r="Z120" i="7" s="1"/>
  <c r="S120" i="7"/>
  <c r="Q120" i="7"/>
  <c r="T119" i="7"/>
  <c r="X119" i="7" s="1"/>
  <c r="Z119" i="7" s="1"/>
  <c r="S119" i="7"/>
  <c r="Q119" i="7"/>
  <c r="T118" i="7"/>
  <c r="X118" i="7" s="1"/>
  <c r="Z118" i="7" s="1"/>
  <c r="S118" i="7"/>
  <c r="Q118" i="7"/>
  <c r="T117" i="7"/>
  <c r="X117" i="7" s="1"/>
  <c r="Z117" i="7" s="1"/>
  <c r="S117" i="7"/>
  <c r="Q117" i="7"/>
  <c r="T116" i="7"/>
  <c r="X116" i="7" s="1"/>
  <c r="Z116" i="7" s="1"/>
  <c r="S116" i="7"/>
  <c r="Q116" i="7"/>
  <c r="T115" i="7"/>
  <c r="X115" i="7" s="1"/>
  <c r="Z115" i="7" s="1"/>
  <c r="S115" i="7"/>
  <c r="Q115" i="7"/>
  <c r="T114" i="7"/>
  <c r="X114" i="7" s="1"/>
  <c r="Z114" i="7" s="1"/>
  <c r="S114" i="7"/>
  <c r="Q114" i="7"/>
  <c r="T113" i="7"/>
  <c r="X113" i="7" s="1"/>
  <c r="Z113" i="7" s="1"/>
  <c r="S113" i="7"/>
  <c r="Q113" i="7"/>
  <c r="T112" i="7"/>
  <c r="X112" i="7" s="1"/>
  <c r="Z112" i="7" s="1"/>
  <c r="S112" i="7"/>
  <c r="Q112" i="7"/>
  <c r="T111" i="7"/>
  <c r="X111" i="7" s="1"/>
  <c r="Z111" i="7" s="1"/>
  <c r="S111" i="7"/>
  <c r="Q111" i="7"/>
  <c r="T110" i="7"/>
  <c r="X110" i="7" s="1"/>
  <c r="Z110" i="7" s="1"/>
  <c r="S110" i="7"/>
  <c r="Q110" i="7"/>
  <c r="T109" i="7"/>
  <c r="X109" i="7" s="1"/>
  <c r="Z109" i="7" s="1"/>
  <c r="S109" i="7"/>
  <c r="Q109" i="7"/>
  <c r="T108" i="7"/>
  <c r="X108" i="7" s="1"/>
  <c r="Z108" i="7" s="1"/>
  <c r="S108" i="7"/>
  <c r="Q108" i="7"/>
  <c r="T107" i="7"/>
  <c r="X107" i="7" s="1"/>
  <c r="Z107" i="7" s="1"/>
  <c r="S107" i="7"/>
  <c r="Q107" i="7"/>
  <c r="T106" i="7"/>
  <c r="X106" i="7" s="1"/>
  <c r="Z106" i="7" s="1"/>
  <c r="S106" i="7"/>
  <c r="Q106" i="7"/>
  <c r="T105" i="7"/>
  <c r="X105" i="7" s="1"/>
  <c r="Z105" i="7" s="1"/>
  <c r="S105" i="7"/>
  <c r="Q105" i="7"/>
  <c r="T104" i="7"/>
  <c r="X104" i="7" s="1"/>
  <c r="Z104" i="7" s="1"/>
  <c r="S104" i="7"/>
  <c r="Q104" i="7"/>
  <c r="T103" i="7"/>
  <c r="X103" i="7" s="1"/>
  <c r="Z103" i="7" s="1"/>
  <c r="S103" i="7"/>
  <c r="Q103" i="7"/>
  <c r="T102" i="7"/>
  <c r="X102" i="7" s="1"/>
  <c r="Z102" i="7" s="1"/>
  <c r="S102" i="7"/>
  <c r="Q102" i="7"/>
  <c r="T101" i="7"/>
  <c r="X101" i="7" s="1"/>
  <c r="Z101" i="7" s="1"/>
  <c r="S101" i="7"/>
  <c r="Q101" i="7"/>
  <c r="T100" i="7"/>
  <c r="X100" i="7" s="1"/>
  <c r="Z100" i="7" s="1"/>
  <c r="S100" i="7"/>
  <c r="Q100" i="7"/>
  <c r="T99" i="7"/>
  <c r="X99" i="7" s="1"/>
  <c r="Z99" i="7" s="1"/>
  <c r="S99" i="7"/>
  <c r="Q99" i="7"/>
  <c r="T98" i="7"/>
  <c r="X98" i="7" s="1"/>
  <c r="Z98" i="7" s="1"/>
  <c r="S98" i="7"/>
  <c r="Q98" i="7"/>
  <c r="T97" i="7"/>
  <c r="X97" i="7" s="1"/>
  <c r="Z97" i="7" s="1"/>
  <c r="S97" i="7"/>
  <c r="Q97" i="7"/>
  <c r="T96" i="7"/>
  <c r="X96" i="7" s="1"/>
  <c r="Z96" i="7" s="1"/>
  <c r="S96" i="7"/>
  <c r="Q96" i="7"/>
  <c r="T95" i="7"/>
  <c r="X95" i="7" s="1"/>
  <c r="Z95" i="7" s="1"/>
  <c r="S95" i="7"/>
  <c r="Q95" i="7"/>
  <c r="T94" i="7"/>
  <c r="X94" i="7" s="1"/>
  <c r="Z94" i="7" s="1"/>
  <c r="S94" i="7"/>
  <c r="Q94" i="7"/>
  <c r="T93" i="7"/>
  <c r="S93" i="7"/>
  <c r="Q93" i="7"/>
  <c r="T92" i="7"/>
  <c r="X92" i="7" s="1"/>
  <c r="Z92" i="7" s="1"/>
  <c r="S92" i="7"/>
  <c r="Q92" i="7"/>
  <c r="T91" i="7"/>
  <c r="X91" i="7" s="1"/>
  <c r="Z91" i="7" s="1"/>
  <c r="S91" i="7"/>
  <c r="Q91" i="7"/>
  <c r="T90" i="7"/>
  <c r="X90" i="7" s="1"/>
  <c r="Z90" i="7" s="1"/>
  <c r="S90" i="7"/>
  <c r="Q90" i="7"/>
  <c r="T89" i="7"/>
  <c r="X89" i="7" s="1"/>
  <c r="Z89" i="7" s="1"/>
  <c r="S89" i="7"/>
  <c r="Q89" i="7"/>
  <c r="T88" i="7"/>
  <c r="X88" i="7" s="1"/>
  <c r="Z88" i="7" s="1"/>
  <c r="S88" i="7"/>
  <c r="Q88" i="7"/>
  <c r="T87" i="7"/>
  <c r="X87" i="7" s="1"/>
  <c r="Z87" i="7" s="1"/>
  <c r="S87" i="7"/>
  <c r="Q87" i="7"/>
  <c r="T86" i="7"/>
  <c r="X86" i="7" s="1"/>
  <c r="Z86" i="7" s="1"/>
  <c r="S86" i="7"/>
  <c r="Q86" i="7"/>
  <c r="T85" i="7"/>
  <c r="X85" i="7" s="1"/>
  <c r="Z85" i="7" s="1"/>
  <c r="S85" i="7"/>
  <c r="Q85" i="7"/>
  <c r="T84" i="7"/>
  <c r="X84" i="7" s="1"/>
  <c r="Z84" i="7" s="1"/>
  <c r="S84" i="7"/>
  <c r="Q84" i="7"/>
  <c r="T83" i="7"/>
  <c r="X83" i="7" s="1"/>
  <c r="Z83" i="7" s="1"/>
  <c r="S83" i="7"/>
  <c r="Q83" i="7"/>
  <c r="T82" i="7"/>
  <c r="X82" i="7" s="1"/>
  <c r="Z82" i="7" s="1"/>
  <c r="S82" i="7"/>
  <c r="Q82" i="7"/>
  <c r="T81" i="7"/>
  <c r="X81" i="7" s="1"/>
  <c r="Z81" i="7" s="1"/>
  <c r="S81" i="7"/>
  <c r="Q81" i="7"/>
  <c r="T80" i="7"/>
  <c r="X80" i="7" s="1"/>
  <c r="Z80" i="7" s="1"/>
  <c r="S80" i="7"/>
  <c r="Q80" i="7"/>
  <c r="T79" i="7"/>
  <c r="X79" i="7" s="1"/>
  <c r="Z79" i="7" s="1"/>
  <c r="S79" i="7"/>
  <c r="Q79" i="7"/>
  <c r="T78" i="7"/>
  <c r="X78" i="7" s="1"/>
  <c r="Z78" i="7" s="1"/>
  <c r="S78" i="7"/>
  <c r="Q78" i="7"/>
  <c r="T77" i="7"/>
  <c r="X77" i="7" s="1"/>
  <c r="Z77" i="7" s="1"/>
  <c r="S77" i="7"/>
  <c r="Q77" i="7"/>
  <c r="T76" i="7"/>
  <c r="X76" i="7" s="1"/>
  <c r="Z76" i="7" s="1"/>
  <c r="S76" i="7"/>
  <c r="Q76" i="7"/>
  <c r="T75" i="7"/>
  <c r="X75" i="7" s="1"/>
  <c r="Z75" i="7" s="1"/>
  <c r="S75" i="7"/>
  <c r="Q75" i="7"/>
  <c r="T74" i="7"/>
  <c r="X74" i="7" s="1"/>
  <c r="Z74" i="7" s="1"/>
  <c r="S74" i="7"/>
  <c r="Q74" i="7"/>
  <c r="T73" i="7"/>
  <c r="X73" i="7" s="1"/>
  <c r="Z73" i="7" s="1"/>
  <c r="S73" i="7"/>
  <c r="Q73" i="7"/>
  <c r="T72" i="7"/>
  <c r="X72" i="7" s="1"/>
  <c r="Z72" i="7" s="1"/>
  <c r="S72" i="7"/>
  <c r="Q72" i="7"/>
  <c r="T71" i="7"/>
  <c r="X71" i="7" s="1"/>
  <c r="Z71" i="7" s="1"/>
  <c r="S71" i="7"/>
  <c r="Q71" i="7"/>
  <c r="T70" i="7"/>
  <c r="X70" i="7" s="1"/>
  <c r="Z70" i="7" s="1"/>
  <c r="S70" i="7"/>
  <c r="Q70" i="7"/>
  <c r="T69" i="7"/>
  <c r="X69" i="7" s="1"/>
  <c r="Z69" i="7" s="1"/>
  <c r="S69" i="7"/>
  <c r="Q69" i="7"/>
  <c r="T68" i="7"/>
  <c r="X68" i="7" s="1"/>
  <c r="Z68" i="7" s="1"/>
  <c r="S68" i="7"/>
  <c r="Q68" i="7"/>
  <c r="T67" i="7"/>
  <c r="X67" i="7" s="1"/>
  <c r="Z67" i="7" s="1"/>
  <c r="S67" i="7"/>
  <c r="Q67" i="7"/>
  <c r="T66" i="7"/>
  <c r="X66" i="7" s="1"/>
  <c r="Z66" i="7" s="1"/>
  <c r="S66" i="7"/>
  <c r="Q66" i="7"/>
  <c r="T65" i="7"/>
  <c r="X65" i="7" s="1"/>
  <c r="Z65" i="7" s="1"/>
  <c r="S65" i="7"/>
  <c r="Q65" i="7"/>
  <c r="T64" i="7"/>
  <c r="X64" i="7" s="1"/>
  <c r="Z64" i="7" s="1"/>
  <c r="S64" i="7"/>
  <c r="Q64" i="7"/>
  <c r="T63" i="7"/>
  <c r="X63" i="7" s="1"/>
  <c r="Z63" i="7" s="1"/>
  <c r="S63" i="7"/>
  <c r="Q63" i="7"/>
  <c r="T62" i="7"/>
  <c r="X62" i="7" s="1"/>
  <c r="Z62" i="7" s="1"/>
  <c r="S62" i="7"/>
  <c r="Q62" i="7"/>
  <c r="T61" i="7"/>
  <c r="X61" i="7" s="1"/>
  <c r="Z61" i="7" s="1"/>
  <c r="S61" i="7"/>
  <c r="Q61" i="7"/>
  <c r="T60" i="7"/>
  <c r="X60" i="7" s="1"/>
  <c r="Z60" i="7" s="1"/>
  <c r="S60" i="7"/>
  <c r="Q60" i="7"/>
  <c r="T59" i="7"/>
  <c r="X59" i="7" s="1"/>
  <c r="Z59" i="7" s="1"/>
  <c r="S59" i="7"/>
  <c r="Q59" i="7"/>
  <c r="T58" i="7"/>
  <c r="X58" i="7" s="1"/>
  <c r="Z58" i="7" s="1"/>
  <c r="S58" i="7"/>
  <c r="Q58" i="7"/>
  <c r="T57" i="7"/>
  <c r="X57" i="7" s="1"/>
  <c r="Z57" i="7" s="1"/>
  <c r="S57" i="7"/>
  <c r="Q57" i="7"/>
  <c r="T56" i="7"/>
  <c r="X56" i="7" s="1"/>
  <c r="Z56" i="7" s="1"/>
  <c r="S56" i="7"/>
  <c r="Q56" i="7"/>
  <c r="T55" i="7"/>
  <c r="X55" i="7" s="1"/>
  <c r="Z55" i="7" s="1"/>
  <c r="S55" i="7"/>
  <c r="Q55" i="7"/>
  <c r="T54" i="7"/>
  <c r="X54" i="7" s="1"/>
  <c r="Z54" i="7" s="1"/>
  <c r="S54" i="7"/>
  <c r="Q54" i="7"/>
  <c r="T53" i="7"/>
  <c r="X53" i="7" s="1"/>
  <c r="Z53" i="7" s="1"/>
  <c r="S53" i="7"/>
  <c r="Q53" i="7"/>
  <c r="T52" i="7"/>
  <c r="X52" i="7" s="1"/>
  <c r="Z52" i="7" s="1"/>
  <c r="S52" i="7"/>
  <c r="Q52" i="7"/>
  <c r="T51" i="7"/>
  <c r="X51" i="7" s="1"/>
  <c r="Z51" i="7" s="1"/>
  <c r="S51" i="7"/>
  <c r="Q51" i="7"/>
  <c r="T50" i="7"/>
  <c r="X50" i="7" s="1"/>
  <c r="Z50" i="7" s="1"/>
  <c r="S50" i="7"/>
  <c r="Q50" i="7"/>
  <c r="T49" i="7"/>
  <c r="X49" i="7" s="1"/>
  <c r="Z49" i="7" s="1"/>
  <c r="S49" i="7"/>
  <c r="Q49" i="7"/>
  <c r="T48" i="7"/>
  <c r="X48" i="7" s="1"/>
  <c r="Z48" i="7" s="1"/>
  <c r="S48" i="7"/>
  <c r="Q48" i="7"/>
  <c r="T47" i="7"/>
  <c r="X47" i="7" s="1"/>
  <c r="Z47" i="7" s="1"/>
  <c r="S47" i="7"/>
  <c r="Q47" i="7"/>
  <c r="T46" i="7"/>
  <c r="X46" i="7" s="1"/>
  <c r="Z46" i="7" s="1"/>
  <c r="S46" i="7"/>
  <c r="Q46" i="7"/>
  <c r="T45" i="7"/>
  <c r="X45" i="7" s="1"/>
  <c r="Z45" i="7" s="1"/>
  <c r="S45" i="7"/>
  <c r="Q45" i="7"/>
  <c r="T44" i="7"/>
  <c r="X44" i="7" s="1"/>
  <c r="Z44" i="7" s="1"/>
  <c r="S44" i="7"/>
  <c r="Q44" i="7"/>
  <c r="T43" i="7"/>
  <c r="X43" i="7" s="1"/>
  <c r="Z43" i="7" s="1"/>
  <c r="S43" i="7"/>
  <c r="Q43" i="7"/>
  <c r="T42" i="7"/>
  <c r="X42" i="7" s="1"/>
  <c r="Z42" i="7" s="1"/>
  <c r="S42" i="7"/>
  <c r="Q42" i="7"/>
  <c r="T41" i="7"/>
  <c r="X41" i="7" s="1"/>
  <c r="Z41" i="7" s="1"/>
  <c r="S41" i="7"/>
  <c r="Q41" i="7"/>
  <c r="T40" i="7"/>
  <c r="X40" i="7" s="1"/>
  <c r="Z40" i="7" s="1"/>
  <c r="S40" i="7"/>
  <c r="Q40" i="7"/>
  <c r="T39" i="7"/>
  <c r="X39" i="7" s="1"/>
  <c r="Z39" i="7" s="1"/>
  <c r="S39" i="7"/>
  <c r="Q39" i="7"/>
  <c r="T38" i="7"/>
  <c r="X38" i="7" s="1"/>
  <c r="Z38" i="7" s="1"/>
  <c r="S38" i="7"/>
  <c r="Q38" i="7"/>
  <c r="T37" i="7"/>
  <c r="X37" i="7" s="1"/>
  <c r="Z37" i="7" s="1"/>
  <c r="S37" i="7"/>
  <c r="Q37" i="7"/>
  <c r="T36" i="7"/>
  <c r="X36" i="7" s="1"/>
  <c r="Z36" i="7" s="1"/>
  <c r="S36" i="7"/>
  <c r="Q36" i="7"/>
  <c r="T35" i="7"/>
  <c r="X35" i="7" s="1"/>
  <c r="Z35" i="7" s="1"/>
  <c r="S35" i="7"/>
  <c r="Q35" i="7"/>
  <c r="T34" i="7"/>
  <c r="X34" i="7" s="1"/>
  <c r="Z34" i="7" s="1"/>
  <c r="S34" i="7"/>
  <c r="Q34" i="7"/>
  <c r="T33" i="7"/>
  <c r="X33" i="7" s="1"/>
  <c r="Z33" i="7" s="1"/>
  <c r="S33" i="7"/>
  <c r="Q33" i="7"/>
  <c r="T32" i="7"/>
  <c r="X32" i="7" s="1"/>
  <c r="Z32" i="7" s="1"/>
  <c r="S32" i="7"/>
  <c r="Q32" i="7"/>
  <c r="T31" i="7"/>
  <c r="X31" i="7" s="1"/>
  <c r="Z31" i="7" s="1"/>
  <c r="S31" i="7"/>
  <c r="Q31" i="7"/>
  <c r="T30" i="7"/>
  <c r="X30" i="7" s="1"/>
  <c r="Z30" i="7" s="1"/>
  <c r="S30" i="7"/>
  <c r="Q30" i="7"/>
  <c r="T29" i="7"/>
  <c r="X29" i="7" s="1"/>
  <c r="Z29" i="7" s="1"/>
  <c r="S29" i="7"/>
  <c r="Q29" i="7"/>
  <c r="T28" i="7"/>
  <c r="X28" i="7" s="1"/>
  <c r="Z28" i="7" s="1"/>
  <c r="S28" i="7"/>
  <c r="Q28" i="7"/>
  <c r="T27" i="7"/>
  <c r="X27" i="7" s="1"/>
  <c r="Z27" i="7" s="1"/>
  <c r="S27" i="7"/>
  <c r="Q27" i="7"/>
  <c r="T26" i="7"/>
  <c r="X26" i="7" s="1"/>
  <c r="Z26" i="7" s="1"/>
  <c r="S26" i="7"/>
  <c r="Q26" i="7"/>
  <c r="T25" i="7"/>
  <c r="X25" i="7" s="1"/>
  <c r="Z25" i="7" s="1"/>
  <c r="S25" i="7"/>
  <c r="Q25" i="7"/>
  <c r="T24" i="7"/>
  <c r="X24" i="7" s="1"/>
  <c r="Z24" i="7" s="1"/>
  <c r="S24" i="7"/>
  <c r="Q24" i="7"/>
  <c r="T23" i="7"/>
  <c r="X23" i="7" s="1"/>
  <c r="Z23" i="7" s="1"/>
  <c r="S23" i="7"/>
  <c r="Q23" i="7"/>
  <c r="T22" i="7"/>
  <c r="X22" i="7" s="1"/>
  <c r="Z22" i="7" s="1"/>
  <c r="S22" i="7"/>
  <c r="Q22" i="7"/>
  <c r="T21" i="7"/>
  <c r="X21" i="7" s="1"/>
  <c r="Z21" i="7" s="1"/>
  <c r="S21" i="7"/>
  <c r="Q21" i="7"/>
  <c r="T20" i="7"/>
  <c r="X20" i="7" s="1"/>
  <c r="Z20" i="7" s="1"/>
  <c r="S20" i="7"/>
  <c r="Q20" i="7"/>
  <c r="T19" i="7"/>
  <c r="X19" i="7" s="1"/>
  <c r="Z19" i="7" s="1"/>
  <c r="S19" i="7"/>
  <c r="Q19" i="7"/>
  <c r="T18" i="7"/>
  <c r="X18" i="7" s="1"/>
  <c r="Z18" i="7" s="1"/>
  <c r="S18" i="7"/>
  <c r="Q18" i="7"/>
  <c r="T17" i="7"/>
  <c r="X17" i="7" s="1"/>
  <c r="Z17" i="7" s="1"/>
  <c r="S17" i="7"/>
  <c r="Q17" i="7"/>
  <c r="T16" i="7"/>
  <c r="X16" i="7" s="1"/>
  <c r="Z16" i="7" s="1"/>
  <c r="S16" i="7"/>
  <c r="Q16" i="7"/>
  <c r="T15" i="7"/>
  <c r="X15" i="7" s="1"/>
  <c r="Z15" i="7" s="1"/>
  <c r="S15" i="7"/>
  <c r="Q15" i="7"/>
  <c r="T14" i="7"/>
  <c r="X14" i="7" s="1"/>
  <c r="Z14" i="7" s="1"/>
  <c r="S14" i="7"/>
  <c r="Q14" i="7"/>
  <c r="T13" i="7"/>
  <c r="X13" i="7" s="1"/>
  <c r="Z13" i="7" s="1"/>
  <c r="S13" i="7"/>
  <c r="Q13" i="7"/>
  <c r="T12" i="7"/>
  <c r="X12" i="7" s="1"/>
  <c r="Z12" i="7" s="1"/>
  <c r="S12" i="7"/>
  <c r="Q12" i="7"/>
  <c r="T11" i="7"/>
  <c r="X11" i="7" s="1"/>
  <c r="Z11" i="7" s="1"/>
  <c r="S11" i="7"/>
  <c r="Q11" i="7"/>
  <c r="T10" i="7"/>
  <c r="X10" i="7" s="1"/>
  <c r="Z10" i="7" s="1"/>
  <c r="S10" i="7"/>
  <c r="Q10" i="7"/>
  <c r="T9" i="7"/>
  <c r="X9" i="7" s="1"/>
  <c r="Z9" i="7" s="1"/>
  <c r="S9" i="7"/>
  <c r="Q9" i="7"/>
  <c r="T8" i="7"/>
  <c r="X8" i="7" s="1"/>
  <c r="Z8" i="7" s="1"/>
  <c r="S8" i="7"/>
  <c r="Q8" i="7"/>
  <c r="T7" i="7"/>
  <c r="X7" i="7" s="1"/>
  <c r="Z7" i="7" s="1"/>
  <c r="S7" i="7"/>
  <c r="Q7" i="7"/>
  <c r="T6" i="7"/>
  <c r="X6" i="7" s="1"/>
  <c r="Z6" i="7" s="1"/>
  <c r="S6" i="7"/>
  <c r="Q6" i="7"/>
  <c r="T5" i="7"/>
  <c r="X5" i="7" s="1"/>
  <c r="Z5" i="7" s="1"/>
  <c r="S5" i="7"/>
  <c r="Q5" i="7"/>
  <c r="T4" i="7"/>
  <c r="X4" i="7" s="1"/>
  <c r="Z4" i="7" s="1"/>
  <c r="S4" i="7"/>
  <c r="Q4" i="7"/>
  <c r="T3" i="7"/>
  <c r="X3" i="7" s="1"/>
  <c r="Z3" i="7" s="1"/>
  <c r="S3" i="7"/>
  <c r="Q3" i="7"/>
  <c r="T2" i="7"/>
  <c r="X2" i="7" s="1"/>
  <c r="Z2" i="7" s="1"/>
  <c r="S2" i="7"/>
  <c r="Q2" i="7"/>
  <c r="T200" i="6"/>
  <c r="X200" i="6" s="1"/>
  <c r="Z200" i="6" s="1"/>
  <c r="S200" i="6"/>
  <c r="Q200" i="6"/>
  <c r="T199" i="6"/>
  <c r="X199" i="6" s="1"/>
  <c r="Z199" i="6" s="1"/>
  <c r="S199" i="6"/>
  <c r="Q199" i="6"/>
  <c r="T198" i="6"/>
  <c r="X198" i="6" s="1"/>
  <c r="Z198" i="6" s="1"/>
  <c r="S198" i="6"/>
  <c r="Q198" i="6"/>
  <c r="T197" i="6"/>
  <c r="X197" i="6" s="1"/>
  <c r="Z197" i="6" s="1"/>
  <c r="S197" i="6"/>
  <c r="Q197" i="6"/>
  <c r="T196" i="6"/>
  <c r="S196" i="6"/>
  <c r="Q196" i="6"/>
  <c r="T195" i="6"/>
  <c r="X195" i="6" s="1"/>
  <c r="Z195" i="6" s="1"/>
  <c r="S195" i="6"/>
  <c r="Q195" i="6"/>
  <c r="T194" i="6"/>
  <c r="X194" i="6" s="1"/>
  <c r="Z194" i="6" s="1"/>
  <c r="S194" i="6"/>
  <c r="Q194" i="6"/>
  <c r="T193" i="6"/>
  <c r="X193" i="6" s="1"/>
  <c r="Z193" i="6" s="1"/>
  <c r="S193" i="6"/>
  <c r="Q193" i="6"/>
  <c r="T192" i="6"/>
  <c r="X192" i="6" s="1"/>
  <c r="Z192" i="6" s="1"/>
  <c r="S192" i="6"/>
  <c r="Q192" i="6"/>
  <c r="T191" i="6"/>
  <c r="X191" i="6" s="1"/>
  <c r="Z191" i="6" s="1"/>
  <c r="S191" i="6"/>
  <c r="Q191" i="6"/>
  <c r="T190" i="6"/>
  <c r="X190" i="6" s="1"/>
  <c r="Z190" i="6" s="1"/>
  <c r="S190" i="6"/>
  <c r="Q190" i="6"/>
  <c r="T189" i="6"/>
  <c r="X189" i="6" s="1"/>
  <c r="Z189" i="6" s="1"/>
  <c r="S189" i="6"/>
  <c r="Q189" i="6"/>
  <c r="T188" i="6"/>
  <c r="X188" i="6" s="1"/>
  <c r="Z188" i="6" s="1"/>
  <c r="S188" i="6"/>
  <c r="Q188" i="6"/>
  <c r="T187" i="6"/>
  <c r="X187" i="6" s="1"/>
  <c r="Z187" i="6" s="1"/>
  <c r="S187" i="6"/>
  <c r="Q187" i="6"/>
  <c r="T186" i="6"/>
  <c r="X186" i="6" s="1"/>
  <c r="Z186" i="6" s="1"/>
  <c r="S186" i="6"/>
  <c r="Q186" i="6"/>
  <c r="T185" i="6"/>
  <c r="X185" i="6" s="1"/>
  <c r="Z185" i="6" s="1"/>
  <c r="S185" i="6"/>
  <c r="Q185" i="6"/>
  <c r="T184" i="6"/>
  <c r="X184" i="6" s="1"/>
  <c r="Z184" i="6" s="1"/>
  <c r="S184" i="6"/>
  <c r="Q184" i="6"/>
  <c r="T183" i="6"/>
  <c r="X183" i="6" s="1"/>
  <c r="Z183" i="6" s="1"/>
  <c r="S183" i="6"/>
  <c r="Q183" i="6"/>
  <c r="T182" i="6"/>
  <c r="X182" i="6" s="1"/>
  <c r="Z182" i="6" s="1"/>
  <c r="S182" i="6"/>
  <c r="Q182" i="6"/>
  <c r="T181" i="6"/>
  <c r="X181" i="6" s="1"/>
  <c r="Z181" i="6" s="1"/>
  <c r="S181" i="6"/>
  <c r="Q181" i="6"/>
  <c r="T180" i="6"/>
  <c r="X180" i="6" s="1"/>
  <c r="Z180" i="6" s="1"/>
  <c r="S180" i="6"/>
  <c r="Q180" i="6"/>
  <c r="T179" i="6"/>
  <c r="X179" i="6" s="1"/>
  <c r="Z179" i="6" s="1"/>
  <c r="S179" i="6"/>
  <c r="Q179" i="6"/>
  <c r="T178" i="6"/>
  <c r="X178" i="6" s="1"/>
  <c r="Z178" i="6" s="1"/>
  <c r="S178" i="6"/>
  <c r="Q178" i="6"/>
  <c r="T177" i="6"/>
  <c r="X177" i="6" s="1"/>
  <c r="Z177" i="6" s="1"/>
  <c r="S177" i="6"/>
  <c r="Q177" i="6"/>
  <c r="T176" i="6"/>
  <c r="X176" i="6" s="1"/>
  <c r="Z176" i="6" s="1"/>
  <c r="S176" i="6"/>
  <c r="Q176" i="6"/>
  <c r="T175" i="6"/>
  <c r="X175" i="6" s="1"/>
  <c r="Z175" i="6" s="1"/>
  <c r="S175" i="6"/>
  <c r="Q175" i="6"/>
  <c r="T174" i="6"/>
  <c r="X174" i="6" s="1"/>
  <c r="Z174" i="6" s="1"/>
  <c r="S174" i="6"/>
  <c r="Q174" i="6"/>
  <c r="T173" i="6"/>
  <c r="X173" i="6" s="1"/>
  <c r="Z173" i="6" s="1"/>
  <c r="S173" i="6"/>
  <c r="Q173" i="6"/>
  <c r="T172" i="6"/>
  <c r="X172" i="6" s="1"/>
  <c r="Z172" i="6" s="1"/>
  <c r="S172" i="6"/>
  <c r="Q172" i="6"/>
  <c r="T171" i="6"/>
  <c r="X171" i="6" s="1"/>
  <c r="Z171" i="6" s="1"/>
  <c r="S171" i="6"/>
  <c r="Q171" i="6"/>
  <c r="T170" i="6"/>
  <c r="X170" i="6" s="1"/>
  <c r="Z170" i="6" s="1"/>
  <c r="S170" i="6"/>
  <c r="Q170" i="6"/>
  <c r="T169" i="6"/>
  <c r="X169" i="6" s="1"/>
  <c r="Z169" i="6" s="1"/>
  <c r="S169" i="6"/>
  <c r="Q169" i="6"/>
  <c r="T168" i="6"/>
  <c r="X168" i="6" s="1"/>
  <c r="Z168" i="6" s="1"/>
  <c r="S168" i="6"/>
  <c r="Q168" i="6"/>
  <c r="T167" i="6"/>
  <c r="X167" i="6" s="1"/>
  <c r="Z167" i="6" s="1"/>
  <c r="S167" i="6"/>
  <c r="Q167" i="6"/>
  <c r="T166" i="6"/>
  <c r="X166" i="6" s="1"/>
  <c r="Z166" i="6" s="1"/>
  <c r="S166" i="6"/>
  <c r="Q166" i="6"/>
  <c r="T165" i="6"/>
  <c r="X165" i="6" s="1"/>
  <c r="Z165" i="6" s="1"/>
  <c r="S165" i="6"/>
  <c r="Q165" i="6"/>
  <c r="T164" i="6"/>
  <c r="X164" i="6" s="1"/>
  <c r="Z164" i="6" s="1"/>
  <c r="S164" i="6"/>
  <c r="Q164" i="6"/>
  <c r="T163" i="6"/>
  <c r="X163" i="6" s="1"/>
  <c r="Z163" i="6" s="1"/>
  <c r="S163" i="6"/>
  <c r="Q163" i="6"/>
  <c r="T162" i="6"/>
  <c r="X162" i="6" s="1"/>
  <c r="Z162" i="6" s="1"/>
  <c r="S162" i="6"/>
  <c r="Q162" i="6"/>
  <c r="T161" i="6"/>
  <c r="X161" i="6" s="1"/>
  <c r="Z161" i="6" s="1"/>
  <c r="S161" i="6"/>
  <c r="Q161" i="6"/>
  <c r="T160" i="6"/>
  <c r="X160" i="6" s="1"/>
  <c r="Z160" i="6" s="1"/>
  <c r="S160" i="6"/>
  <c r="Q160" i="6"/>
  <c r="T159" i="6"/>
  <c r="X159" i="6" s="1"/>
  <c r="Z159" i="6" s="1"/>
  <c r="S159" i="6"/>
  <c r="Q159" i="6"/>
  <c r="T158" i="6"/>
  <c r="X158" i="6" s="1"/>
  <c r="Z158" i="6" s="1"/>
  <c r="S158" i="6"/>
  <c r="Q158" i="6"/>
  <c r="T157" i="6"/>
  <c r="X157" i="6" s="1"/>
  <c r="Z157" i="6" s="1"/>
  <c r="S157" i="6"/>
  <c r="Q157" i="6"/>
  <c r="T156" i="6"/>
  <c r="X156" i="6" s="1"/>
  <c r="Z156" i="6" s="1"/>
  <c r="S156" i="6"/>
  <c r="Q156" i="6"/>
  <c r="T155" i="6"/>
  <c r="X155" i="6" s="1"/>
  <c r="Z155" i="6" s="1"/>
  <c r="S155" i="6"/>
  <c r="Q155" i="6"/>
  <c r="T154" i="6"/>
  <c r="X154" i="6" s="1"/>
  <c r="Z154" i="6" s="1"/>
  <c r="S154" i="6"/>
  <c r="Q154" i="6"/>
  <c r="T153" i="6"/>
  <c r="X153" i="6" s="1"/>
  <c r="Z153" i="6" s="1"/>
  <c r="S153" i="6"/>
  <c r="Q153" i="6"/>
  <c r="T152" i="6"/>
  <c r="X152" i="6" s="1"/>
  <c r="Z152" i="6" s="1"/>
  <c r="S152" i="6"/>
  <c r="Q152" i="6"/>
  <c r="T151" i="6"/>
  <c r="X151" i="6" s="1"/>
  <c r="Z151" i="6" s="1"/>
  <c r="S151" i="6"/>
  <c r="Q151" i="6"/>
  <c r="T150" i="6"/>
  <c r="X150" i="6" s="1"/>
  <c r="Z150" i="6" s="1"/>
  <c r="S150" i="6"/>
  <c r="Q150" i="6"/>
  <c r="T149" i="6"/>
  <c r="X149" i="6" s="1"/>
  <c r="Z149" i="6" s="1"/>
  <c r="S149" i="6"/>
  <c r="Q149" i="6"/>
  <c r="T148" i="6"/>
  <c r="X148" i="6" s="1"/>
  <c r="Z148" i="6" s="1"/>
  <c r="S148" i="6"/>
  <c r="Q148" i="6"/>
  <c r="T147" i="6"/>
  <c r="X147" i="6" s="1"/>
  <c r="Z147" i="6" s="1"/>
  <c r="S147" i="6"/>
  <c r="Q147" i="6"/>
  <c r="T146" i="6"/>
  <c r="X146" i="6" s="1"/>
  <c r="Z146" i="6" s="1"/>
  <c r="S146" i="6"/>
  <c r="Q146" i="6"/>
  <c r="T145" i="6"/>
  <c r="X145" i="6" s="1"/>
  <c r="Z145" i="6" s="1"/>
  <c r="S145" i="6"/>
  <c r="Q145" i="6"/>
  <c r="T144" i="6"/>
  <c r="X144" i="6" s="1"/>
  <c r="Z144" i="6" s="1"/>
  <c r="S144" i="6"/>
  <c r="Q144" i="6"/>
  <c r="T143" i="6"/>
  <c r="X143" i="6" s="1"/>
  <c r="Z143" i="6" s="1"/>
  <c r="S143" i="6"/>
  <c r="Q143" i="6"/>
  <c r="T142" i="6"/>
  <c r="X142" i="6" s="1"/>
  <c r="Z142" i="6" s="1"/>
  <c r="S142" i="6"/>
  <c r="Q142" i="6"/>
  <c r="T141" i="6"/>
  <c r="X141" i="6" s="1"/>
  <c r="Z141" i="6" s="1"/>
  <c r="S141" i="6"/>
  <c r="Q141" i="6"/>
  <c r="T140" i="6"/>
  <c r="X140" i="6" s="1"/>
  <c r="Z140" i="6" s="1"/>
  <c r="S140" i="6"/>
  <c r="Q140" i="6"/>
  <c r="T139" i="6"/>
  <c r="X139" i="6" s="1"/>
  <c r="Z139" i="6" s="1"/>
  <c r="S139" i="6"/>
  <c r="Q139" i="6"/>
  <c r="T138" i="6"/>
  <c r="X138" i="6" s="1"/>
  <c r="Z138" i="6" s="1"/>
  <c r="S138" i="6"/>
  <c r="Q138" i="6"/>
  <c r="T137" i="6"/>
  <c r="X137" i="6" s="1"/>
  <c r="Z137" i="6" s="1"/>
  <c r="S137" i="6"/>
  <c r="Q137" i="6"/>
  <c r="T136" i="6"/>
  <c r="X136" i="6" s="1"/>
  <c r="Z136" i="6" s="1"/>
  <c r="S136" i="6"/>
  <c r="Q136" i="6"/>
  <c r="T135" i="6"/>
  <c r="X135" i="6" s="1"/>
  <c r="Z135" i="6" s="1"/>
  <c r="S135" i="6"/>
  <c r="Q135" i="6"/>
  <c r="T134" i="6"/>
  <c r="X134" i="6" s="1"/>
  <c r="Z134" i="6" s="1"/>
  <c r="S134" i="6"/>
  <c r="Q134" i="6"/>
  <c r="T133" i="6"/>
  <c r="X133" i="6" s="1"/>
  <c r="Z133" i="6" s="1"/>
  <c r="S133" i="6"/>
  <c r="Q133" i="6"/>
  <c r="T132" i="6"/>
  <c r="X132" i="6" s="1"/>
  <c r="Z132" i="6" s="1"/>
  <c r="S132" i="6"/>
  <c r="Q132" i="6"/>
  <c r="T131" i="6"/>
  <c r="X131" i="6" s="1"/>
  <c r="Z131" i="6" s="1"/>
  <c r="S131" i="6"/>
  <c r="Q131" i="6"/>
  <c r="T130" i="6"/>
  <c r="X130" i="6" s="1"/>
  <c r="Z130" i="6" s="1"/>
  <c r="S130" i="6"/>
  <c r="Q130" i="6"/>
  <c r="T129" i="6"/>
  <c r="X129" i="6" s="1"/>
  <c r="Z129" i="6" s="1"/>
  <c r="S129" i="6"/>
  <c r="Q129" i="6"/>
  <c r="T128" i="6"/>
  <c r="X128" i="6" s="1"/>
  <c r="Z128" i="6" s="1"/>
  <c r="S128" i="6"/>
  <c r="Q128" i="6"/>
  <c r="T127" i="6"/>
  <c r="X127" i="6" s="1"/>
  <c r="Z127" i="6" s="1"/>
  <c r="S127" i="6"/>
  <c r="Q127" i="6"/>
  <c r="T126" i="6"/>
  <c r="X126" i="6" s="1"/>
  <c r="Z126" i="6" s="1"/>
  <c r="S126" i="6"/>
  <c r="Q126" i="6"/>
  <c r="T125" i="6"/>
  <c r="X125" i="6" s="1"/>
  <c r="Z125" i="6" s="1"/>
  <c r="S125" i="6"/>
  <c r="Q125" i="6"/>
  <c r="T124" i="6"/>
  <c r="X124" i="6" s="1"/>
  <c r="Z124" i="6" s="1"/>
  <c r="S124" i="6"/>
  <c r="Q124" i="6"/>
  <c r="T123" i="6"/>
  <c r="X123" i="6" s="1"/>
  <c r="Z123" i="6" s="1"/>
  <c r="S123" i="6"/>
  <c r="Q123" i="6"/>
  <c r="T122" i="6"/>
  <c r="X122" i="6" s="1"/>
  <c r="Z122" i="6" s="1"/>
  <c r="S122" i="6"/>
  <c r="Q122" i="6"/>
  <c r="T121" i="6"/>
  <c r="X121" i="6" s="1"/>
  <c r="Z121" i="6" s="1"/>
  <c r="S121" i="6"/>
  <c r="Q121" i="6"/>
  <c r="T120" i="6"/>
  <c r="X120" i="6" s="1"/>
  <c r="Z120" i="6" s="1"/>
  <c r="S120" i="6"/>
  <c r="Q120" i="6"/>
  <c r="T119" i="6"/>
  <c r="X119" i="6" s="1"/>
  <c r="Z119" i="6" s="1"/>
  <c r="S119" i="6"/>
  <c r="Q119" i="6"/>
  <c r="T118" i="6"/>
  <c r="X118" i="6" s="1"/>
  <c r="Z118" i="6" s="1"/>
  <c r="S118" i="6"/>
  <c r="Q118" i="6"/>
  <c r="T117" i="6"/>
  <c r="X117" i="6" s="1"/>
  <c r="Z117" i="6" s="1"/>
  <c r="S117" i="6"/>
  <c r="Q117" i="6"/>
  <c r="T116" i="6"/>
  <c r="X116" i="6" s="1"/>
  <c r="Z116" i="6" s="1"/>
  <c r="S116" i="6"/>
  <c r="Q116" i="6"/>
  <c r="T115" i="6"/>
  <c r="X115" i="6" s="1"/>
  <c r="Z115" i="6" s="1"/>
  <c r="S115" i="6"/>
  <c r="Q115" i="6"/>
  <c r="T114" i="6"/>
  <c r="X114" i="6" s="1"/>
  <c r="Z114" i="6" s="1"/>
  <c r="S114" i="6"/>
  <c r="Q114" i="6"/>
  <c r="T113" i="6"/>
  <c r="X113" i="6" s="1"/>
  <c r="Z113" i="6" s="1"/>
  <c r="S113" i="6"/>
  <c r="Q113" i="6"/>
  <c r="T112" i="6"/>
  <c r="X112" i="6" s="1"/>
  <c r="Z112" i="6" s="1"/>
  <c r="S112" i="6"/>
  <c r="Q112" i="6"/>
  <c r="T111" i="6"/>
  <c r="X111" i="6" s="1"/>
  <c r="Z111" i="6" s="1"/>
  <c r="S111" i="6"/>
  <c r="Q111" i="6"/>
  <c r="T110" i="6"/>
  <c r="X110" i="6" s="1"/>
  <c r="Z110" i="6" s="1"/>
  <c r="S110" i="6"/>
  <c r="Q110" i="6"/>
  <c r="T109" i="6"/>
  <c r="X109" i="6" s="1"/>
  <c r="Z109" i="6" s="1"/>
  <c r="S109" i="6"/>
  <c r="Q109" i="6"/>
  <c r="T108" i="6"/>
  <c r="X108" i="6" s="1"/>
  <c r="Z108" i="6" s="1"/>
  <c r="S108" i="6"/>
  <c r="Q108" i="6"/>
  <c r="T107" i="6"/>
  <c r="X107" i="6" s="1"/>
  <c r="Z107" i="6" s="1"/>
  <c r="S107" i="6"/>
  <c r="Q107" i="6"/>
  <c r="T106" i="6"/>
  <c r="X106" i="6" s="1"/>
  <c r="Z106" i="6" s="1"/>
  <c r="S106" i="6"/>
  <c r="Q106" i="6"/>
  <c r="T105" i="6"/>
  <c r="X105" i="6" s="1"/>
  <c r="Z105" i="6" s="1"/>
  <c r="S105" i="6"/>
  <c r="Q105" i="6"/>
  <c r="T104" i="6"/>
  <c r="X104" i="6" s="1"/>
  <c r="Z104" i="6" s="1"/>
  <c r="S104" i="6"/>
  <c r="Q104" i="6"/>
  <c r="T103" i="6"/>
  <c r="X103" i="6" s="1"/>
  <c r="Z103" i="6" s="1"/>
  <c r="S103" i="6"/>
  <c r="Q103" i="6"/>
  <c r="T102" i="6"/>
  <c r="X102" i="6" s="1"/>
  <c r="Z102" i="6" s="1"/>
  <c r="S102" i="6"/>
  <c r="Q102" i="6"/>
  <c r="T101" i="6"/>
  <c r="X101" i="6" s="1"/>
  <c r="Z101" i="6" s="1"/>
  <c r="S101" i="6"/>
  <c r="Q101" i="6"/>
  <c r="T100" i="6"/>
  <c r="X100" i="6" s="1"/>
  <c r="Z100" i="6" s="1"/>
  <c r="S100" i="6"/>
  <c r="Q100" i="6"/>
  <c r="T99" i="6"/>
  <c r="X99" i="6" s="1"/>
  <c r="Z99" i="6" s="1"/>
  <c r="S99" i="6"/>
  <c r="Q99" i="6"/>
  <c r="T98" i="6"/>
  <c r="X98" i="6" s="1"/>
  <c r="Z98" i="6" s="1"/>
  <c r="S98" i="6"/>
  <c r="Q98" i="6"/>
  <c r="T97" i="6"/>
  <c r="X97" i="6" s="1"/>
  <c r="Z97" i="6" s="1"/>
  <c r="S97" i="6"/>
  <c r="Q97" i="6"/>
  <c r="T96" i="6"/>
  <c r="X96" i="6" s="1"/>
  <c r="Z96" i="6" s="1"/>
  <c r="S96" i="6"/>
  <c r="Q96" i="6"/>
  <c r="T95" i="6"/>
  <c r="X95" i="6" s="1"/>
  <c r="Z95" i="6" s="1"/>
  <c r="S95" i="6"/>
  <c r="Q95" i="6"/>
  <c r="T94" i="6"/>
  <c r="X94" i="6" s="1"/>
  <c r="Z94" i="6" s="1"/>
  <c r="S94" i="6"/>
  <c r="Q94" i="6"/>
  <c r="T93" i="6"/>
  <c r="X93" i="6" s="1"/>
  <c r="Z93" i="6" s="1"/>
  <c r="S93" i="6"/>
  <c r="Q93" i="6"/>
  <c r="T92" i="6"/>
  <c r="X92" i="6" s="1"/>
  <c r="Z92" i="6" s="1"/>
  <c r="S92" i="6"/>
  <c r="Q92" i="6"/>
  <c r="T91" i="6"/>
  <c r="X91" i="6" s="1"/>
  <c r="Z91" i="6" s="1"/>
  <c r="S91" i="6"/>
  <c r="Q91" i="6"/>
  <c r="T90" i="6"/>
  <c r="X90" i="6" s="1"/>
  <c r="Z90" i="6" s="1"/>
  <c r="S90" i="6"/>
  <c r="Q90" i="6"/>
  <c r="T89" i="6"/>
  <c r="X89" i="6" s="1"/>
  <c r="Z89" i="6" s="1"/>
  <c r="S89" i="6"/>
  <c r="Q89" i="6"/>
  <c r="T88" i="6"/>
  <c r="X88" i="6" s="1"/>
  <c r="Z88" i="6" s="1"/>
  <c r="S88" i="6"/>
  <c r="Q88" i="6"/>
  <c r="T87" i="6"/>
  <c r="X87" i="6" s="1"/>
  <c r="Z87" i="6" s="1"/>
  <c r="S87" i="6"/>
  <c r="Q87" i="6"/>
  <c r="T86" i="6"/>
  <c r="X86" i="6" s="1"/>
  <c r="Z86" i="6" s="1"/>
  <c r="S86" i="6"/>
  <c r="Q86" i="6"/>
  <c r="T85" i="6"/>
  <c r="X85" i="6" s="1"/>
  <c r="Z85" i="6" s="1"/>
  <c r="S85" i="6"/>
  <c r="Q85" i="6"/>
  <c r="T84" i="6"/>
  <c r="X84" i="6" s="1"/>
  <c r="Z84" i="6" s="1"/>
  <c r="S84" i="6"/>
  <c r="Q84" i="6"/>
  <c r="T83" i="6"/>
  <c r="X83" i="6" s="1"/>
  <c r="Z83" i="6" s="1"/>
  <c r="S83" i="6"/>
  <c r="Q83" i="6"/>
  <c r="T82" i="6"/>
  <c r="X82" i="6" s="1"/>
  <c r="Z82" i="6" s="1"/>
  <c r="S82" i="6"/>
  <c r="Q82" i="6"/>
  <c r="T81" i="6"/>
  <c r="X81" i="6" s="1"/>
  <c r="Z81" i="6" s="1"/>
  <c r="S81" i="6"/>
  <c r="Q81" i="6"/>
  <c r="T80" i="6"/>
  <c r="X80" i="6" s="1"/>
  <c r="Z80" i="6" s="1"/>
  <c r="S80" i="6"/>
  <c r="Q80" i="6"/>
  <c r="T79" i="6"/>
  <c r="X79" i="6" s="1"/>
  <c r="Z79" i="6" s="1"/>
  <c r="S79" i="6"/>
  <c r="Q79" i="6"/>
  <c r="T78" i="6"/>
  <c r="X78" i="6" s="1"/>
  <c r="Z78" i="6" s="1"/>
  <c r="S78" i="6"/>
  <c r="Q78" i="6"/>
  <c r="T77" i="6"/>
  <c r="X77" i="6" s="1"/>
  <c r="Z77" i="6" s="1"/>
  <c r="S77" i="6"/>
  <c r="Q77" i="6"/>
  <c r="T76" i="6"/>
  <c r="X76" i="6" s="1"/>
  <c r="Z76" i="6" s="1"/>
  <c r="S76" i="6"/>
  <c r="T75" i="6"/>
  <c r="X75" i="6" s="1"/>
  <c r="Z75" i="6" s="1"/>
  <c r="S75" i="6"/>
  <c r="Q75" i="6"/>
  <c r="T74" i="6"/>
  <c r="X74" i="6" s="1"/>
  <c r="Z74" i="6" s="1"/>
  <c r="S74" i="6"/>
  <c r="Q74" i="6"/>
  <c r="T73" i="6"/>
  <c r="X73" i="6" s="1"/>
  <c r="Z73" i="6" s="1"/>
  <c r="S73" i="6"/>
  <c r="Q73" i="6"/>
  <c r="T72" i="6"/>
  <c r="X72" i="6" s="1"/>
  <c r="Z72" i="6" s="1"/>
  <c r="S72" i="6"/>
  <c r="Q72" i="6"/>
  <c r="T71" i="6"/>
  <c r="X71" i="6" s="1"/>
  <c r="Z71" i="6" s="1"/>
  <c r="S71" i="6"/>
  <c r="Q71" i="6"/>
  <c r="T70" i="6"/>
  <c r="X70" i="6" s="1"/>
  <c r="Z70" i="6" s="1"/>
  <c r="S70" i="6"/>
  <c r="Q70" i="6"/>
  <c r="T69" i="6"/>
  <c r="X69" i="6" s="1"/>
  <c r="Z69" i="6" s="1"/>
  <c r="S69" i="6"/>
  <c r="Q69" i="6"/>
  <c r="T68" i="6"/>
  <c r="X68" i="6" s="1"/>
  <c r="Z68" i="6" s="1"/>
  <c r="S68" i="6"/>
  <c r="Q68" i="6"/>
  <c r="T67" i="6"/>
  <c r="X67" i="6" s="1"/>
  <c r="Z67" i="6" s="1"/>
  <c r="S67" i="6"/>
  <c r="Q67" i="6"/>
  <c r="T66" i="6"/>
  <c r="X66" i="6" s="1"/>
  <c r="Z66" i="6" s="1"/>
  <c r="S66" i="6"/>
  <c r="Q66" i="6"/>
  <c r="T65" i="6"/>
  <c r="X65" i="6" s="1"/>
  <c r="Z65" i="6" s="1"/>
  <c r="S65" i="6"/>
  <c r="Q65" i="6"/>
  <c r="T64" i="6"/>
  <c r="X64" i="6" s="1"/>
  <c r="Z64" i="6" s="1"/>
  <c r="S64" i="6"/>
  <c r="Q64" i="6"/>
  <c r="T63" i="6"/>
  <c r="X63" i="6" s="1"/>
  <c r="Z63" i="6" s="1"/>
  <c r="S63" i="6"/>
  <c r="Q63" i="6"/>
  <c r="T62" i="6"/>
  <c r="X62" i="6" s="1"/>
  <c r="Z62" i="6" s="1"/>
  <c r="S62" i="6"/>
  <c r="Q62" i="6"/>
  <c r="T61" i="6"/>
  <c r="X61" i="6" s="1"/>
  <c r="Z61" i="6" s="1"/>
  <c r="S61" i="6"/>
  <c r="Q61" i="6"/>
  <c r="T60" i="6"/>
  <c r="X60" i="6" s="1"/>
  <c r="Z60" i="6" s="1"/>
  <c r="S60" i="6"/>
  <c r="Q60" i="6"/>
  <c r="T59" i="6"/>
  <c r="S59" i="6"/>
  <c r="Q59" i="6"/>
  <c r="T58" i="6"/>
  <c r="X58" i="6" s="1"/>
  <c r="Z58" i="6" s="1"/>
  <c r="S58" i="6"/>
  <c r="Q58" i="6"/>
  <c r="T57" i="6"/>
  <c r="X57" i="6" s="1"/>
  <c r="Z57" i="6" s="1"/>
  <c r="S57" i="6"/>
  <c r="Q57" i="6"/>
  <c r="T56" i="6"/>
  <c r="X56" i="6" s="1"/>
  <c r="Z56" i="6" s="1"/>
  <c r="S56" i="6"/>
  <c r="Q56" i="6"/>
  <c r="T55" i="6"/>
  <c r="X55" i="6" s="1"/>
  <c r="Z55" i="6" s="1"/>
  <c r="S55" i="6"/>
  <c r="Q55" i="6"/>
  <c r="T54" i="6"/>
  <c r="X54" i="6" s="1"/>
  <c r="Z54" i="6" s="1"/>
  <c r="S54" i="6"/>
  <c r="Q54" i="6"/>
  <c r="T53" i="6"/>
  <c r="X53" i="6" s="1"/>
  <c r="Z53" i="6" s="1"/>
  <c r="S53" i="6"/>
  <c r="Q53" i="6"/>
  <c r="T52" i="6"/>
  <c r="X52" i="6" s="1"/>
  <c r="Z52" i="6" s="1"/>
  <c r="S52" i="6"/>
  <c r="Q52" i="6"/>
  <c r="T51" i="6"/>
  <c r="X51" i="6" s="1"/>
  <c r="Z51" i="6" s="1"/>
  <c r="S51" i="6"/>
  <c r="Q51" i="6"/>
  <c r="T50" i="6"/>
  <c r="X50" i="6" s="1"/>
  <c r="Z50" i="6" s="1"/>
  <c r="S50" i="6"/>
  <c r="Q50" i="6"/>
  <c r="T49" i="6"/>
  <c r="X49" i="6" s="1"/>
  <c r="Z49" i="6" s="1"/>
  <c r="S49" i="6"/>
  <c r="Q49" i="6"/>
  <c r="T48" i="6"/>
  <c r="X48" i="6" s="1"/>
  <c r="Z48" i="6" s="1"/>
  <c r="S48" i="6"/>
  <c r="Q48" i="6"/>
  <c r="T47" i="6"/>
  <c r="X47" i="6" s="1"/>
  <c r="Z47" i="6" s="1"/>
  <c r="S47" i="6"/>
  <c r="Q47" i="6"/>
  <c r="T46" i="6"/>
  <c r="X46" i="6" s="1"/>
  <c r="Z46" i="6" s="1"/>
  <c r="S46" i="6"/>
  <c r="Q46" i="6"/>
  <c r="T45" i="6"/>
  <c r="X45" i="6" s="1"/>
  <c r="Z45" i="6" s="1"/>
  <c r="S45" i="6"/>
  <c r="Q45" i="6"/>
  <c r="T44" i="6"/>
  <c r="X44" i="6" s="1"/>
  <c r="Z44" i="6" s="1"/>
  <c r="S44" i="6"/>
  <c r="Q44" i="6"/>
  <c r="T43" i="6"/>
  <c r="X43" i="6" s="1"/>
  <c r="Z43" i="6" s="1"/>
  <c r="S43" i="6"/>
  <c r="Q43" i="6"/>
  <c r="T42" i="6"/>
  <c r="X42" i="6" s="1"/>
  <c r="Z42" i="6" s="1"/>
  <c r="S42" i="6"/>
  <c r="Q42" i="6"/>
  <c r="T41" i="6"/>
  <c r="X41" i="6" s="1"/>
  <c r="Z41" i="6" s="1"/>
  <c r="S41" i="6"/>
  <c r="Q41" i="6"/>
  <c r="T40" i="6"/>
  <c r="X40" i="6" s="1"/>
  <c r="Z40" i="6" s="1"/>
  <c r="S40" i="6"/>
  <c r="Q40" i="6"/>
  <c r="T39" i="6"/>
  <c r="X39" i="6" s="1"/>
  <c r="Z39" i="6" s="1"/>
  <c r="S39" i="6"/>
  <c r="Q39" i="6"/>
  <c r="T38" i="6"/>
  <c r="X38" i="6" s="1"/>
  <c r="Z38" i="6" s="1"/>
  <c r="S38" i="6"/>
  <c r="Q38" i="6"/>
  <c r="T37" i="6"/>
  <c r="X37" i="6" s="1"/>
  <c r="Z37" i="6" s="1"/>
  <c r="S37" i="6"/>
  <c r="Q37" i="6"/>
  <c r="T36" i="6"/>
  <c r="X36" i="6" s="1"/>
  <c r="Z36" i="6" s="1"/>
  <c r="S36" i="6"/>
  <c r="Q36" i="6"/>
  <c r="T35" i="6"/>
  <c r="X35" i="6" s="1"/>
  <c r="Z35" i="6" s="1"/>
  <c r="S35" i="6"/>
  <c r="Q35" i="6"/>
  <c r="T34" i="6"/>
  <c r="X34" i="6" s="1"/>
  <c r="Z34" i="6" s="1"/>
  <c r="S34" i="6"/>
  <c r="Q34" i="6"/>
  <c r="T33" i="6"/>
  <c r="X33" i="6" s="1"/>
  <c r="Z33" i="6" s="1"/>
  <c r="S33" i="6"/>
  <c r="Q33" i="6"/>
  <c r="T32" i="6"/>
  <c r="X32" i="6" s="1"/>
  <c r="Z32" i="6" s="1"/>
  <c r="S32" i="6"/>
  <c r="Q32" i="6"/>
  <c r="T31" i="6"/>
  <c r="X31" i="6" s="1"/>
  <c r="Z31" i="6" s="1"/>
  <c r="S31" i="6"/>
  <c r="Q31" i="6"/>
  <c r="T30" i="6"/>
  <c r="X30" i="6" s="1"/>
  <c r="Z30" i="6" s="1"/>
  <c r="S30" i="6"/>
  <c r="Q30" i="6"/>
  <c r="T29" i="6"/>
  <c r="X29" i="6" s="1"/>
  <c r="Z29" i="6" s="1"/>
  <c r="S29" i="6"/>
  <c r="Q29" i="6"/>
  <c r="T28" i="6"/>
  <c r="X28" i="6" s="1"/>
  <c r="Z28" i="6" s="1"/>
  <c r="S28" i="6"/>
  <c r="Q28" i="6"/>
  <c r="T27" i="6"/>
  <c r="X27" i="6" s="1"/>
  <c r="Z27" i="6" s="1"/>
  <c r="S27" i="6"/>
  <c r="T26" i="6"/>
  <c r="X26" i="6" s="1"/>
  <c r="Z26" i="6" s="1"/>
  <c r="S26" i="6"/>
  <c r="Q26" i="6"/>
  <c r="T25" i="6"/>
  <c r="X25" i="6" s="1"/>
  <c r="Z25" i="6" s="1"/>
  <c r="S25" i="6"/>
  <c r="Q25" i="6"/>
  <c r="T24" i="6"/>
  <c r="X24" i="6" s="1"/>
  <c r="Z24" i="6" s="1"/>
  <c r="S24" i="6"/>
  <c r="Q24" i="6"/>
  <c r="T23" i="6"/>
  <c r="X23" i="6" s="1"/>
  <c r="Z23" i="6" s="1"/>
  <c r="S23" i="6"/>
  <c r="Q23" i="6"/>
  <c r="T22" i="6"/>
  <c r="S22" i="6"/>
  <c r="Q22" i="6"/>
  <c r="T21" i="6"/>
  <c r="X21" i="6" s="1"/>
  <c r="Z21" i="6" s="1"/>
  <c r="S21" i="6"/>
  <c r="Q21" i="6"/>
  <c r="T20" i="6"/>
  <c r="X20" i="6" s="1"/>
  <c r="Z20" i="6" s="1"/>
  <c r="S20" i="6"/>
  <c r="Q20" i="6"/>
  <c r="T19" i="6"/>
  <c r="X19" i="6" s="1"/>
  <c r="Z19" i="6" s="1"/>
  <c r="S19" i="6"/>
  <c r="Q19" i="6"/>
  <c r="T18" i="6"/>
  <c r="X18" i="6" s="1"/>
  <c r="Z18" i="6" s="1"/>
  <c r="S18" i="6"/>
  <c r="Q18" i="6"/>
  <c r="T17" i="6"/>
  <c r="X17" i="6" s="1"/>
  <c r="Z17" i="6" s="1"/>
  <c r="S17" i="6"/>
  <c r="Q17" i="6"/>
  <c r="T16" i="6"/>
  <c r="X16" i="6" s="1"/>
  <c r="Z16" i="6" s="1"/>
  <c r="S16" i="6"/>
  <c r="Q16" i="6"/>
  <c r="T15" i="6"/>
  <c r="X15" i="6" s="1"/>
  <c r="Z15" i="6" s="1"/>
  <c r="S15" i="6"/>
  <c r="Q15" i="6"/>
  <c r="T14" i="6"/>
  <c r="X14" i="6" s="1"/>
  <c r="Z14" i="6" s="1"/>
  <c r="S14" i="6"/>
  <c r="Q14" i="6"/>
  <c r="T13" i="6"/>
  <c r="X13" i="6" s="1"/>
  <c r="Z13" i="6" s="1"/>
  <c r="S13" i="6"/>
  <c r="Q13" i="6"/>
  <c r="T12" i="6"/>
  <c r="X12" i="6" s="1"/>
  <c r="Z12" i="6" s="1"/>
  <c r="S12" i="6"/>
  <c r="Q12" i="6"/>
  <c r="T11" i="6"/>
  <c r="X11" i="6" s="1"/>
  <c r="Z11" i="6" s="1"/>
  <c r="S11" i="6"/>
  <c r="Q11" i="6"/>
  <c r="T10" i="6"/>
  <c r="X10" i="6" s="1"/>
  <c r="Z10" i="6" s="1"/>
  <c r="S10" i="6"/>
  <c r="Q10" i="6"/>
  <c r="T9" i="6"/>
  <c r="X9" i="6" s="1"/>
  <c r="Z9" i="6" s="1"/>
  <c r="S9" i="6"/>
  <c r="Q9" i="6"/>
  <c r="T8" i="6"/>
  <c r="X8" i="6" s="1"/>
  <c r="Z8" i="6" s="1"/>
  <c r="S8" i="6"/>
  <c r="Q8" i="6"/>
  <c r="T7" i="6"/>
  <c r="X7" i="6" s="1"/>
  <c r="Z7" i="6" s="1"/>
  <c r="S7" i="6"/>
  <c r="Q7" i="6"/>
  <c r="T6" i="6"/>
  <c r="X6" i="6" s="1"/>
  <c r="Z6" i="6" s="1"/>
  <c r="S6" i="6"/>
  <c r="Q6" i="6"/>
  <c r="T5" i="6"/>
  <c r="X5" i="6" s="1"/>
  <c r="Z5" i="6" s="1"/>
  <c r="S5" i="6"/>
  <c r="Q5" i="6"/>
  <c r="T4" i="6"/>
  <c r="X4" i="6" s="1"/>
  <c r="Z4" i="6" s="1"/>
  <c r="S4" i="6"/>
  <c r="Q4" i="6"/>
  <c r="T3" i="6"/>
  <c r="X3" i="6" s="1"/>
  <c r="Z3" i="6" s="1"/>
  <c r="S3" i="6"/>
  <c r="Q3" i="6"/>
  <c r="T2" i="6"/>
  <c r="X2" i="6" s="1"/>
  <c r="Z2" i="6" s="1"/>
  <c r="S2" i="6"/>
  <c r="Q2" i="6"/>
  <c r="T200" i="5"/>
  <c r="S200" i="5"/>
  <c r="Q200" i="5"/>
  <c r="T199" i="5"/>
  <c r="S199" i="5"/>
  <c r="Q199" i="5"/>
  <c r="T198" i="5"/>
  <c r="S198" i="5"/>
  <c r="Q198" i="5"/>
  <c r="T197" i="5"/>
  <c r="S197" i="5"/>
  <c r="Q197" i="5"/>
  <c r="T196" i="5"/>
  <c r="S196" i="5"/>
  <c r="Q196" i="5"/>
  <c r="T195" i="5"/>
  <c r="S195" i="5"/>
  <c r="Q195" i="5"/>
  <c r="T194" i="5"/>
  <c r="S194" i="5"/>
  <c r="Q194" i="5"/>
  <c r="T193" i="5"/>
  <c r="S193" i="5"/>
  <c r="Q193" i="5"/>
  <c r="T192" i="5"/>
  <c r="S192" i="5"/>
  <c r="Q192" i="5"/>
  <c r="T191" i="5"/>
  <c r="S191" i="5"/>
  <c r="Q191" i="5"/>
  <c r="T190" i="5"/>
  <c r="S190" i="5"/>
  <c r="Q190" i="5"/>
  <c r="T189" i="5"/>
  <c r="S189" i="5"/>
  <c r="Q189" i="5"/>
  <c r="T188" i="5"/>
  <c r="S188" i="5"/>
  <c r="Q188" i="5"/>
  <c r="T187" i="5"/>
  <c r="S187" i="5"/>
  <c r="Q187" i="5"/>
  <c r="T186" i="5"/>
  <c r="S186" i="5"/>
  <c r="Q186" i="5"/>
  <c r="T185" i="5"/>
  <c r="S185" i="5"/>
  <c r="Q185" i="5"/>
  <c r="T184" i="5"/>
  <c r="S184" i="5"/>
  <c r="Q184" i="5"/>
  <c r="T183" i="5"/>
  <c r="S183" i="5"/>
  <c r="Q183" i="5"/>
  <c r="T182" i="5"/>
  <c r="S182" i="5"/>
  <c r="Q182" i="5"/>
  <c r="T181" i="5"/>
  <c r="S181" i="5"/>
  <c r="Q181" i="5"/>
  <c r="T180" i="5"/>
  <c r="S180" i="5"/>
  <c r="Q180" i="5"/>
  <c r="T179" i="5"/>
  <c r="S179" i="5"/>
  <c r="Q179" i="5"/>
  <c r="T178" i="5"/>
  <c r="S178" i="5"/>
  <c r="Q178" i="5"/>
  <c r="T177" i="5"/>
  <c r="S177" i="5"/>
  <c r="Q177" i="5"/>
  <c r="T176" i="5"/>
  <c r="S176" i="5"/>
  <c r="Q176" i="5"/>
  <c r="T175" i="5"/>
  <c r="S175" i="5"/>
  <c r="Q175" i="5"/>
  <c r="T174" i="5"/>
  <c r="S174" i="5"/>
  <c r="Q174" i="5"/>
  <c r="T173" i="5"/>
  <c r="S173" i="5"/>
  <c r="Q173" i="5"/>
  <c r="T172" i="5"/>
  <c r="S172" i="5"/>
  <c r="Q172" i="5"/>
  <c r="T171" i="5"/>
  <c r="S171" i="5"/>
  <c r="Q171" i="5"/>
  <c r="T170" i="5"/>
  <c r="S170" i="5"/>
  <c r="Q170" i="5"/>
  <c r="T169" i="5"/>
  <c r="S169" i="5"/>
  <c r="Q169" i="5"/>
  <c r="T168" i="5"/>
  <c r="S168" i="5"/>
  <c r="Q168" i="5"/>
  <c r="T167" i="5"/>
  <c r="S167" i="5"/>
  <c r="Q167" i="5"/>
  <c r="T166" i="5"/>
  <c r="S166" i="5"/>
  <c r="Q166" i="5"/>
  <c r="T165" i="5"/>
  <c r="S165" i="5"/>
  <c r="Q165" i="5"/>
  <c r="T164" i="5"/>
  <c r="S164" i="5"/>
  <c r="Q164" i="5"/>
  <c r="T163" i="5"/>
  <c r="S163" i="5"/>
  <c r="Q163" i="5"/>
  <c r="T162" i="5"/>
  <c r="S162" i="5"/>
  <c r="Q162" i="5"/>
  <c r="T161" i="5"/>
  <c r="S161" i="5"/>
  <c r="Q161" i="5"/>
  <c r="T160" i="5"/>
  <c r="S160" i="5"/>
  <c r="Q160" i="5"/>
  <c r="T159" i="5"/>
  <c r="S159" i="5"/>
  <c r="Q159" i="5"/>
  <c r="T158" i="5"/>
  <c r="S158" i="5"/>
  <c r="Q158" i="5"/>
  <c r="T157" i="5"/>
  <c r="S157" i="5"/>
  <c r="Q157" i="5"/>
  <c r="T156" i="5"/>
  <c r="S156" i="5"/>
  <c r="Q156" i="5"/>
  <c r="T155" i="5"/>
  <c r="S155" i="5"/>
  <c r="Q155" i="5"/>
  <c r="T154" i="5"/>
  <c r="S154" i="5"/>
  <c r="Q154" i="5"/>
  <c r="T153" i="5"/>
  <c r="S153" i="5"/>
  <c r="Q153" i="5"/>
  <c r="T152" i="5"/>
  <c r="S152" i="5"/>
  <c r="Q152" i="5"/>
  <c r="T151" i="5"/>
  <c r="S151" i="5"/>
  <c r="Q151" i="5"/>
  <c r="T150" i="5"/>
  <c r="S150" i="5"/>
  <c r="Q150" i="5"/>
  <c r="T149" i="5"/>
  <c r="S149" i="5"/>
  <c r="Q149" i="5"/>
  <c r="T148" i="5"/>
  <c r="S148" i="5"/>
  <c r="Q148" i="5"/>
  <c r="T147" i="5"/>
  <c r="S147" i="5"/>
  <c r="Q147" i="5"/>
  <c r="T146" i="5"/>
  <c r="S146" i="5"/>
  <c r="Q146" i="5"/>
  <c r="T145" i="5"/>
  <c r="S145" i="5"/>
  <c r="Q145" i="5"/>
  <c r="T144" i="5"/>
  <c r="S144" i="5"/>
  <c r="Q144" i="5"/>
  <c r="T143" i="5"/>
  <c r="S143" i="5"/>
  <c r="Q143" i="5"/>
  <c r="T142" i="5"/>
  <c r="S142" i="5"/>
  <c r="Q142" i="5"/>
  <c r="T141" i="5"/>
  <c r="S141" i="5"/>
  <c r="Q141" i="5"/>
  <c r="T140" i="5"/>
  <c r="S140" i="5"/>
  <c r="Q140" i="5"/>
  <c r="T139" i="5"/>
  <c r="S139" i="5"/>
  <c r="Q139" i="5"/>
  <c r="T138" i="5"/>
  <c r="S138" i="5"/>
  <c r="Q138" i="5"/>
  <c r="T137" i="5"/>
  <c r="S137" i="5"/>
  <c r="Q137" i="5"/>
  <c r="T136" i="5"/>
  <c r="S136" i="5"/>
  <c r="Q136" i="5"/>
  <c r="T135" i="5"/>
  <c r="S135" i="5"/>
  <c r="Q135" i="5"/>
  <c r="T134" i="5"/>
  <c r="S134" i="5"/>
  <c r="Q134" i="5"/>
  <c r="T133" i="5"/>
  <c r="S133" i="5"/>
  <c r="Q133" i="5"/>
  <c r="T132" i="5"/>
  <c r="S132" i="5"/>
  <c r="Q132" i="5"/>
  <c r="T131" i="5"/>
  <c r="S131" i="5"/>
  <c r="Q131" i="5"/>
  <c r="T130" i="5"/>
  <c r="S130" i="5"/>
  <c r="Q130" i="5"/>
  <c r="T129" i="5"/>
  <c r="S129" i="5"/>
  <c r="Q129" i="5"/>
  <c r="T128" i="5"/>
  <c r="S128" i="5"/>
  <c r="Q128" i="5"/>
  <c r="T127" i="5"/>
  <c r="S127" i="5"/>
  <c r="Q127" i="5"/>
  <c r="T126" i="5"/>
  <c r="S126" i="5"/>
  <c r="Q126" i="5"/>
  <c r="T125" i="5"/>
  <c r="S125" i="5"/>
  <c r="Q125" i="5"/>
  <c r="T124" i="5"/>
  <c r="S124" i="5"/>
  <c r="Q124" i="5"/>
  <c r="T123" i="5"/>
  <c r="S123" i="5"/>
  <c r="Q123" i="5"/>
  <c r="T122" i="5"/>
  <c r="S122" i="5"/>
  <c r="Q122" i="5"/>
  <c r="T121" i="5"/>
  <c r="S121" i="5"/>
  <c r="Q121" i="5"/>
  <c r="T120" i="5"/>
  <c r="S120" i="5"/>
  <c r="Q120" i="5"/>
  <c r="T119" i="5"/>
  <c r="S119" i="5"/>
  <c r="Q119" i="5"/>
  <c r="T118" i="5"/>
  <c r="S118" i="5"/>
  <c r="Q118" i="5"/>
  <c r="T117" i="5"/>
  <c r="S117" i="5"/>
  <c r="Q117" i="5"/>
  <c r="T116" i="5"/>
  <c r="S116" i="5"/>
  <c r="Q116" i="5"/>
  <c r="T115" i="5"/>
  <c r="S115" i="5"/>
  <c r="Q115" i="5"/>
  <c r="T114" i="5"/>
  <c r="S114" i="5"/>
  <c r="Q114" i="5"/>
  <c r="T113" i="5"/>
  <c r="S113" i="5"/>
  <c r="Q113" i="5"/>
  <c r="T112" i="5"/>
  <c r="S112" i="5"/>
  <c r="Q112" i="5"/>
  <c r="T111" i="5"/>
  <c r="S111" i="5"/>
  <c r="Q111" i="5"/>
  <c r="T110" i="5"/>
  <c r="S110" i="5"/>
  <c r="Q110" i="5"/>
  <c r="T109" i="5"/>
  <c r="S109" i="5"/>
  <c r="Q109" i="5"/>
  <c r="T108" i="5"/>
  <c r="S108" i="5"/>
  <c r="Q108" i="5"/>
  <c r="T107" i="5"/>
  <c r="S107" i="5"/>
  <c r="Q107" i="5"/>
  <c r="T106" i="5"/>
  <c r="S106" i="5"/>
  <c r="Q106" i="5"/>
  <c r="T105" i="5"/>
  <c r="S105" i="5"/>
  <c r="Q105" i="5"/>
  <c r="T104" i="5"/>
  <c r="S104" i="5"/>
  <c r="Q104" i="5"/>
  <c r="T103" i="5"/>
  <c r="S103" i="5"/>
  <c r="Q103" i="5"/>
  <c r="T102" i="5"/>
  <c r="S102" i="5"/>
  <c r="Q102" i="5"/>
  <c r="T101" i="5"/>
  <c r="S101" i="5"/>
  <c r="Q101" i="5"/>
  <c r="T100" i="5"/>
  <c r="S100" i="5"/>
  <c r="Q100" i="5"/>
  <c r="T99" i="5"/>
  <c r="S99" i="5"/>
  <c r="Q99" i="5"/>
  <c r="T98" i="5"/>
  <c r="S98" i="5"/>
  <c r="Q98" i="5"/>
  <c r="T97" i="5"/>
  <c r="S97" i="5"/>
  <c r="Q97" i="5"/>
  <c r="T96" i="5"/>
  <c r="S96" i="5"/>
  <c r="Q96" i="5"/>
  <c r="T95" i="5"/>
  <c r="S95" i="5"/>
  <c r="Q95" i="5"/>
  <c r="T94" i="5"/>
  <c r="S94" i="5"/>
  <c r="Q94" i="5"/>
  <c r="T93" i="5"/>
  <c r="S93" i="5"/>
  <c r="Q93" i="5"/>
  <c r="T92" i="5"/>
  <c r="S92" i="5"/>
  <c r="Q92" i="5"/>
  <c r="T91" i="5"/>
  <c r="S91" i="5"/>
  <c r="Q91" i="5"/>
  <c r="T90" i="5"/>
  <c r="S90" i="5"/>
  <c r="Q90" i="5"/>
  <c r="T89" i="5"/>
  <c r="S89" i="5"/>
  <c r="Q89" i="5"/>
  <c r="T88" i="5"/>
  <c r="S88" i="5"/>
  <c r="Q88" i="5"/>
  <c r="T87" i="5"/>
  <c r="S87" i="5"/>
  <c r="Q87" i="5"/>
  <c r="T86" i="5"/>
  <c r="S86" i="5"/>
  <c r="Q86" i="5"/>
  <c r="T85" i="5"/>
  <c r="S85" i="5"/>
  <c r="Q85" i="5"/>
  <c r="T84" i="5"/>
  <c r="S84" i="5"/>
  <c r="Q84" i="5"/>
  <c r="T83" i="5"/>
  <c r="S83" i="5"/>
  <c r="Q83" i="5"/>
  <c r="T82" i="5"/>
  <c r="S82" i="5"/>
  <c r="Q82" i="5"/>
  <c r="T81" i="5"/>
  <c r="S81" i="5"/>
  <c r="Q81" i="5"/>
  <c r="T80" i="5"/>
  <c r="S80" i="5"/>
  <c r="Q80" i="5"/>
  <c r="T79" i="5"/>
  <c r="S79" i="5"/>
  <c r="Q79" i="5"/>
  <c r="T78" i="5"/>
  <c r="S78" i="5"/>
  <c r="Q78" i="5"/>
  <c r="T77" i="5"/>
  <c r="S77" i="5"/>
  <c r="Q77" i="5"/>
  <c r="T76" i="5"/>
  <c r="S76" i="5"/>
  <c r="Q76" i="5"/>
  <c r="T75" i="5"/>
  <c r="S75" i="5"/>
  <c r="Q75" i="5"/>
  <c r="T74" i="5"/>
  <c r="S74" i="5"/>
  <c r="Q74" i="5"/>
  <c r="T73" i="5"/>
  <c r="S73" i="5"/>
  <c r="Q73" i="5"/>
  <c r="T72" i="5"/>
  <c r="S72" i="5"/>
  <c r="Q72" i="5"/>
  <c r="T71" i="5"/>
  <c r="S71" i="5"/>
  <c r="Q71" i="5"/>
  <c r="T70" i="5"/>
  <c r="S70" i="5"/>
  <c r="Q70" i="5"/>
  <c r="T69" i="5"/>
  <c r="S69" i="5"/>
  <c r="Q69" i="5"/>
  <c r="T68" i="5"/>
  <c r="S68" i="5"/>
  <c r="Q68" i="5"/>
  <c r="T67" i="5"/>
  <c r="S67" i="5"/>
  <c r="Q67" i="5"/>
  <c r="T66" i="5"/>
  <c r="S66" i="5"/>
  <c r="Q66" i="5"/>
  <c r="T65" i="5"/>
  <c r="S65" i="5"/>
  <c r="Q65" i="5"/>
  <c r="T64" i="5"/>
  <c r="S64" i="5"/>
  <c r="Q64" i="5"/>
  <c r="T63" i="5"/>
  <c r="S63" i="5"/>
  <c r="Q63" i="5"/>
  <c r="T62" i="5"/>
  <c r="S62" i="5"/>
  <c r="Q62" i="5"/>
  <c r="T61" i="5"/>
  <c r="S61" i="5"/>
  <c r="Q61" i="5"/>
  <c r="T60" i="5"/>
  <c r="S60" i="5"/>
  <c r="Q60" i="5"/>
  <c r="T59" i="5"/>
  <c r="S59" i="5"/>
  <c r="Q59" i="5"/>
  <c r="T58" i="5"/>
  <c r="S58" i="5"/>
  <c r="Q58" i="5"/>
  <c r="T57" i="5"/>
  <c r="S57" i="5"/>
  <c r="Q57" i="5"/>
  <c r="T56" i="5"/>
  <c r="S56" i="5"/>
  <c r="Q56" i="5"/>
  <c r="T55" i="5"/>
  <c r="S55" i="5"/>
  <c r="Q55" i="5"/>
  <c r="T54" i="5"/>
  <c r="S54" i="5"/>
  <c r="Q54" i="5"/>
  <c r="T53" i="5"/>
  <c r="S53" i="5"/>
  <c r="Q53" i="5"/>
  <c r="T52" i="5"/>
  <c r="S52" i="5"/>
  <c r="Q52" i="5"/>
  <c r="T51" i="5"/>
  <c r="S51" i="5"/>
  <c r="Q51" i="5"/>
  <c r="T50" i="5"/>
  <c r="S50" i="5"/>
  <c r="Q50" i="5"/>
  <c r="T49" i="5"/>
  <c r="S49" i="5"/>
  <c r="Q49" i="5"/>
  <c r="T48" i="5"/>
  <c r="S48" i="5"/>
  <c r="Q48" i="5"/>
  <c r="T47" i="5"/>
  <c r="S47" i="5"/>
  <c r="Q47" i="5"/>
  <c r="T46" i="5"/>
  <c r="S46" i="5"/>
  <c r="Q46" i="5"/>
  <c r="T45" i="5"/>
  <c r="S45" i="5"/>
  <c r="Q45" i="5"/>
  <c r="T44" i="5"/>
  <c r="S44" i="5"/>
  <c r="Q44" i="5"/>
  <c r="T43" i="5"/>
  <c r="S43" i="5"/>
  <c r="Q43" i="5"/>
  <c r="T42" i="5"/>
  <c r="S42" i="5"/>
  <c r="Q42" i="5"/>
  <c r="T41" i="5"/>
  <c r="S41" i="5"/>
  <c r="Q41" i="5"/>
  <c r="T40" i="5"/>
  <c r="S40" i="5"/>
  <c r="Q40" i="5"/>
  <c r="T39" i="5"/>
  <c r="S39" i="5"/>
  <c r="Q39" i="5"/>
  <c r="T38" i="5"/>
  <c r="S38" i="5"/>
  <c r="Q38" i="5"/>
  <c r="T37" i="5"/>
  <c r="S37" i="5"/>
  <c r="Q37" i="5"/>
  <c r="T36" i="5"/>
  <c r="S36" i="5"/>
  <c r="Q36" i="5"/>
  <c r="T35" i="5"/>
  <c r="S35" i="5"/>
  <c r="Q35" i="5"/>
  <c r="T34" i="5"/>
  <c r="S34" i="5"/>
  <c r="Q34" i="5"/>
  <c r="T33" i="5"/>
  <c r="S33" i="5"/>
  <c r="Q33" i="5"/>
  <c r="T32" i="5"/>
  <c r="S32" i="5"/>
  <c r="Q32" i="5"/>
  <c r="T31" i="5"/>
  <c r="S31" i="5"/>
  <c r="Q31" i="5"/>
  <c r="T30" i="5"/>
  <c r="S30" i="5"/>
  <c r="Q30" i="5"/>
  <c r="T29" i="5"/>
  <c r="S29" i="5"/>
  <c r="Q29" i="5"/>
  <c r="T28" i="5"/>
  <c r="S28" i="5"/>
  <c r="Q28" i="5"/>
  <c r="T27" i="5"/>
  <c r="S27" i="5"/>
  <c r="Q27" i="5"/>
  <c r="T26" i="5"/>
  <c r="S26" i="5"/>
  <c r="Q26" i="5"/>
  <c r="T25" i="5"/>
  <c r="S25" i="5"/>
  <c r="Q25" i="5"/>
  <c r="T24" i="5"/>
  <c r="S24" i="5"/>
  <c r="Q24" i="5"/>
  <c r="T23" i="5"/>
  <c r="S23" i="5"/>
  <c r="Q23" i="5"/>
  <c r="T22" i="5"/>
  <c r="S22" i="5"/>
  <c r="Q22" i="5"/>
  <c r="T21" i="5"/>
  <c r="S21" i="5"/>
  <c r="Q21" i="5"/>
  <c r="T20" i="5"/>
  <c r="S20" i="5"/>
  <c r="Q20" i="5"/>
  <c r="T19" i="5"/>
  <c r="S19" i="5"/>
  <c r="Q19" i="5"/>
  <c r="T18" i="5"/>
  <c r="S18" i="5"/>
  <c r="Q18" i="5"/>
  <c r="T17" i="5"/>
  <c r="S17" i="5"/>
  <c r="Q17" i="5"/>
  <c r="T16" i="5"/>
  <c r="S16" i="5"/>
  <c r="Q16" i="5"/>
  <c r="T15" i="5"/>
  <c r="S15" i="5"/>
  <c r="Q15" i="5"/>
  <c r="T14" i="5"/>
  <c r="S14" i="5"/>
  <c r="Q14" i="5"/>
  <c r="T13" i="5"/>
  <c r="S13" i="5"/>
  <c r="Q13" i="5"/>
  <c r="T12" i="5"/>
  <c r="S12" i="5"/>
  <c r="Q12" i="5"/>
  <c r="T11" i="5"/>
  <c r="S11" i="5"/>
  <c r="Q11" i="5"/>
  <c r="T10" i="5"/>
  <c r="S10" i="5"/>
  <c r="Q10" i="5"/>
  <c r="T9" i="5"/>
  <c r="S9" i="5"/>
  <c r="Q9" i="5"/>
  <c r="T8" i="5"/>
  <c r="S8" i="5"/>
  <c r="Q8" i="5"/>
  <c r="T7" i="5"/>
  <c r="S7" i="5"/>
  <c r="Q7" i="5"/>
  <c r="T6" i="5"/>
  <c r="S6" i="5"/>
  <c r="Q6" i="5"/>
  <c r="T5" i="5"/>
  <c r="S5" i="5"/>
  <c r="Q5" i="5"/>
  <c r="T4" i="5"/>
  <c r="S4" i="5"/>
  <c r="Q4" i="5"/>
  <c r="T3" i="5"/>
  <c r="S3" i="5"/>
  <c r="Q3" i="5"/>
  <c r="T2" i="5"/>
  <c r="S2" i="5"/>
  <c r="Q2" i="5"/>
  <c r="AL267" i="12"/>
  <c r="AI267" i="12"/>
  <c r="AH267" i="12"/>
  <c r="AK267" i="12" s="1"/>
  <c r="AL266" i="12"/>
  <c r="AN266" i="12" s="1"/>
  <c r="AI266" i="12"/>
  <c r="AH266" i="12"/>
  <c r="AK266" i="12" s="1"/>
  <c r="AL265" i="12"/>
  <c r="AI265" i="12"/>
  <c r="AH265" i="12"/>
  <c r="AK265" i="12" s="1"/>
  <c r="AL264" i="12"/>
  <c r="AI264" i="12"/>
  <c r="AH264" i="12"/>
  <c r="AK264" i="12" s="1"/>
  <c r="AL263" i="12"/>
  <c r="AN263" i="12" s="1"/>
  <c r="AI263" i="12"/>
  <c r="AH263" i="12"/>
  <c r="AK263" i="12" s="1"/>
  <c r="AL262" i="12"/>
  <c r="AN262" i="12" s="1"/>
  <c r="AI262" i="12"/>
  <c r="AH262" i="12"/>
  <c r="AK262" i="12" s="1"/>
  <c r="AL261" i="12"/>
  <c r="AN261" i="12" s="1"/>
  <c r="AI261" i="12"/>
  <c r="AH261" i="12"/>
  <c r="AK261" i="12" s="1"/>
  <c r="AL260" i="12"/>
  <c r="AN260" i="12" s="1"/>
  <c r="AI260" i="12"/>
  <c r="AH260" i="12"/>
  <c r="AK260" i="12" s="1"/>
  <c r="AL259" i="12"/>
  <c r="AN259" i="12" s="1"/>
  <c r="AI259" i="12"/>
  <c r="AH259" i="12"/>
  <c r="AL258" i="12"/>
  <c r="AN258" i="12" s="1"/>
  <c r="AI258" i="12"/>
  <c r="AH258" i="12"/>
  <c r="AL257" i="12"/>
  <c r="AN257" i="12" s="1"/>
  <c r="AI257" i="12"/>
  <c r="AH257" i="12"/>
  <c r="AL256" i="12"/>
  <c r="AN256" i="12" s="1"/>
  <c r="AI256" i="12"/>
  <c r="AH256" i="12"/>
  <c r="AL255" i="12"/>
  <c r="AN255" i="12" s="1"/>
  <c r="AI255" i="12"/>
  <c r="AH255" i="12"/>
  <c r="AL254" i="12"/>
  <c r="AN254" i="12" s="1"/>
  <c r="AI254" i="12"/>
  <c r="AH254" i="12"/>
  <c r="AL253" i="12"/>
  <c r="AN253" i="12" s="1"/>
  <c r="AI253" i="12"/>
  <c r="AH253" i="12"/>
  <c r="AL252" i="12"/>
  <c r="AN252" i="12" s="1"/>
  <c r="AH252" i="12"/>
  <c r="AL251" i="12"/>
  <c r="AN251" i="12" s="1"/>
  <c r="AH251" i="12"/>
  <c r="AL250" i="12"/>
  <c r="AN250" i="12" s="1"/>
  <c r="AI250" i="12"/>
  <c r="AH250" i="12"/>
  <c r="AL249" i="12"/>
  <c r="AN249" i="12" s="1"/>
  <c r="AI249" i="12"/>
  <c r="AH249" i="12"/>
  <c r="AL248" i="12"/>
  <c r="AN248" i="12" s="1"/>
  <c r="AI248" i="12"/>
  <c r="AH248" i="12"/>
  <c r="AL247" i="12"/>
  <c r="AN247" i="12" s="1"/>
  <c r="AI247" i="12"/>
  <c r="AH247" i="12"/>
  <c r="AL246" i="12"/>
  <c r="AN246" i="12" s="1"/>
  <c r="AI246" i="12"/>
  <c r="AH246" i="12"/>
  <c r="AL245" i="12"/>
  <c r="AN245" i="12" s="1"/>
  <c r="AI245" i="12"/>
  <c r="AH245" i="12"/>
  <c r="AL244" i="12"/>
  <c r="AN244" i="12" s="1"/>
  <c r="AI244" i="12"/>
  <c r="AH244" i="12"/>
  <c r="AL243" i="12"/>
  <c r="AN243" i="12" s="1"/>
  <c r="AI243" i="12"/>
  <c r="AH243" i="12"/>
  <c r="AL242" i="12"/>
  <c r="AN242" i="12" s="1"/>
  <c r="AH242" i="12"/>
  <c r="AL241" i="12"/>
  <c r="AN241" i="12" s="1"/>
  <c r="AH241" i="12"/>
  <c r="AL240" i="12"/>
  <c r="AN240" i="12" s="1"/>
  <c r="AH240" i="12"/>
  <c r="AL239" i="12"/>
  <c r="AN239" i="12" s="1"/>
  <c r="AI239" i="12"/>
  <c r="AH239" i="12"/>
  <c r="AL238" i="12"/>
  <c r="AN238" i="12" s="1"/>
  <c r="AI238" i="12"/>
  <c r="AH238" i="12"/>
  <c r="AL237" i="12"/>
  <c r="AN237" i="12" s="1"/>
  <c r="AI237" i="12"/>
  <c r="AH237" i="12"/>
  <c r="AL236" i="12"/>
  <c r="AN236" i="12" s="1"/>
  <c r="AI236" i="12"/>
  <c r="AH236" i="12"/>
  <c r="AL235" i="12"/>
  <c r="AN235" i="12" s="1"/>
  <c r="AI235" i="12"/>
  <c r="AH235" i="12"/>
  <c r="AL234" i="12"/>
  <c r="AN234" i="12" s="1"/>
  <c r="AI234" i="12"/>
  <c r="AH234" i="12"/>
  <c r="AL233" i="12"/>
  <c r="AN233" i="12" s="1"/>
  <c r="AI233" i="12"/>
  <c r="AH233" i="12"/>
  <c r="AL232" i="12"/>
  <c r="AN232" i="12" s="1"/>
  <c r="AI232" i="12"/>
  <c r="AH232" i="12"/>
  <c r="AL231" i="12"/>
  <c r="AN231" i="12" s="1"/>
  <c r="AI231" i="12"/>
  <c r="AH231" i="12"/>
  <c r="AL230" i="12"/>
  <c r="AN230" i="12" s="1"/>
  <c r="AI230" i="12"/>
  <c r="AH230" i="12"/>
  <c r="AL229" i="12"/>
  <c r="AN229" i="12" s="1"/>
  <c r="AI229" i="12"/>
  <c r="AH229" i="12"/>
  <c r="AL228" i="12"/>
  <c r="AN228" i="12" s="1"/>
  <c r="AI228" i="12"/>
  <c r="AH228" i="12"/>
  <c r="AL227" i="12"/>
  <c r="AN227" i="12" s="1"/>
  <c r="AI227" i="12"/>
  <c r="AH227" i="12"/>
  <c r="AL226" i="12"/>
  <c r="AN226" i="12" s="1"/>
  <c r="AI226" i="12"/>
  <c r="AH226" i="12"/>
  <c r="AL225" i="12"/>
  <c r="AN225" i="12" s="1"/>
  <c r="AI225" i="12"/>
  <c r="AH225" i="12"/>
  <c r="AL224" i="12"/>
  <c r="AN224" i="12" s="1"/>
  <c r="AI224" i="12"/>
  <c r="AH224" i="12"/>
  <c r="AL223" i="12"/>
  <c r="AN223" i="12" s="1"/>
  <c r="AI223" i="12"/>
  <c r="AH223" i="12"/>
  <c r="AL222" i="12"/>
  <c r="AN222" i="12" s="1"/>
  <c r="AI222" i="12"/>
  <c r="AH222" i="12"/>
  <c r="AK222" i="12" s="1"/>
  <c r="AL221" i="12"/>
  <c r="AI221" i="12"/>
  <c r="AH221" i="12"/>
  <c r="AK221" i="12" s="1"/>
  <c r="AL220" i="12"/>
  <c r="AN220" i="12" s="1"/>
  <c r="AI220" i="12"/>
  <c r="AH220" i="12"/>
  <c r="AK220" i="12" s="1"/>
  <c r="AL219" i="12"/>
  <c r="AI219" i="12"/>
  <c r="AH219" i="12"/>
  <c r="AL218" i="12"/>
  <c r="AN218" i="12" s="1"/>
  <c r="AI218" i="12"/>
  <c r="AH218" i="12"/>
  <c r="AK218" i="12" s="1"/>
  <c r="AL217" i="12"/>
  <c r="AN217" i="12" s="1"/>
  <c r="AI217" i="12"/>
  <c r="AH217" i="12"/>
  <c r="AK217" i="12" s="1"/>
  <c r="AL216" i="12"/>
  <c r="AN216" i="12" s="1"/>
  <c r="AI216" i="12"/>
  <c r="AH216" i="12"/>
  <c r="AK216" i="12" s="1"/>
  <c r="AL215" i="12"/>
  <c r="AI215" i="12"/>
  <c r="AH215" i="12"/>
  <c r="AK215" i="12" s="1"/>
  <c r="AL214" i="12"/>
  <c r="AI214" i="12"/>
  <c r="AH214" i="12"/>
  <c r="AK214" i="12" s="1"/>
  <c r="AL213" i="12"/>
  <c r="AI213" i="12"/>
  <c r="AH213" i="12"/>
  <c r="AK213" i="12" s="1"/>
  <c r="AL212" i="12"/>
  <c r="AN212" i="12" s="1"/>
  <c r="AI212" i="12"/>
  <c r="AH212" i="12"/>
  <c r="AK212" i="12" s="1"/>
  <c r="AL211" i="12"/>
  <c r="AI211" i="12"/>
  <c r="AH211" i="12"/>
  <c r="AK211" i="12" s="1"/>
  <c r="AL210" i="12"/>
  <c r="AN210" i="12" s="1"/>
  <c r="AI210" i="12"/>
  <c r="AH210" i="12"/>
  <c r="AK210" i="12" s="1"/>
  <c r="AL209" i="12"/>
  <c r="AN209" i="12" s="1"/>
  <c r="AI209" i="12"/>
  <c r="AH209" i="12"/>
  <c r="AK209" i="12" s="1"/>
  <c r="AL208" i="12"/>
  <c r="AN208" i="12" s="1"/>
  <c r="AI208" i="12"/>
  <c r="AH208" i="12"/>
  <c r="AK208" i="12" s="1"/>
  <c r="AL207" i="12"/>
  <c r="AI207" i="12"/>
  <c r="AH207" i="12"/>
  <c r="AB207" i="12"/>
  <c r="AL206" i="12"/>
  <c r="AI206" i="12"/>
  <c r="AH206" i="12"/>
  <c r="AK206" i="12" s="1"/>
  <c r="AP205" i="12"/>
  <c r="AN205" i="12"/>
  <c r="AI205" i="12"/>
  <c r="AH205" i="12"/>
  <c r="AK205" i="12" s="1"/>
  <c r="AL204" i="12"/>
  <c r="AN204" i="12" s="1"/>
  <c r="AI204" i="12"/>
  <c r="AH204" i="12"/>
  <c r="AK204" i="12" s="1"/>
  <c r="AL203" i="12"/>
  <c r="AN203" i="12" s="1"/>
  <c r="AI203" i="12"/>
  <c r="AH203" i="12"/>
  <c r="AK203" i="12" s="1"/>
  <c r="AH200" i="12"/>
  <c r="AG200" i="12"/>
  <c r="W200" i="12"/>
  <c r="V200" i="12"/>
  <c r="K200" i="12"/>
  <c r="AH199" i="12"/>
  <c r="W199" i="12"/>
  <c r="V199" i="12"/>
  <c r="AH198" i="12"/>
  <c r="W198" i="12"/>
  <c r="V198" i="12"/>
  <c r="AH197" i="12"/>
  <c r="W197" i="12"/>
  <c r="V197" i="12"/>
  <c r="AH196" i="12"/>
  <c r="W196" i="12"/>
  <c r="V196" i="12"/>
  <c r="AH195" i="12"/>
  <c r="W195" i="12"/>
  <c r="V195" i="12"/>
  <c r="AH194" i="12"/>
  <c r="W194" i="12"/>
  <c r="V194" i="12"/>
  <c r="AH193" i="12"/>
  <c r="W193" i="12"/>
  <c r="V193" i="12"/>
  <c r="AH192" i="12"/>
  <c r="W192" i="12"/>
  <c r="V192" i="12"/>
  <c r="AH191" i="12"/>
  <c r="W191" i="12"/>
  <c r="V191" i="12"/>
  <c r="AH190" i="12"/>
  <c r="W190" i="12"/>
  <c r="V190" i="12"/>
  <c r="AH189" i="12"/>
  <c r="W189" i="12"/>
  <c r="V189" i="12"/>
  <c r="AH188" i="12"/>
  <c r="W188" i="12"/>
  <c r="V188" i="12"/>
  <c r="AH187" i="12"/>
  <c r="W187" i="12"/>
  <c r="V187" i="12"/>
  <c r="AH186" i="12"/>
  <c r="W186" i="12"/>
  <c r="V186" i="12"/>
  <c r="AH185" i="12"/>
  <c r="W185" i="12"/>
  <c r="V185" i="12"/>
  <c r="AH184" i="12"/>
  <c r="W184" i="12"/>
  <c r="V184" i="12"/>
  <c r="AH183" i="12"/>
  <c r="W183" i="12"/>
  <c r="V183" i="12"/>
  <c r="AH182" i="12"/>
  <c r="W182" i="12"/>
  <c r="V182" i="12"/>
  <c r="AH181" i="12"/>
  <c r="W181" i="12"/>
  <c r="V181" i="12"/>
  <c r="AH180" i="12"/>
  <c r="W180" i="12"/>
  <c r="V180" i="12"/>
  <c r="AH179" i="12"/>
  <c r="W179" i="12"/>
  <c r="V179" i="12"/>
  <c r="AH178" i="12"/>
  <c r="W178" i="12"/>
  <c r="V178" i="12"/>
  <c r="AH177" i="12"/>
  <c r="W177" i="12"/>
  <c r="V177" i="12"/>
  <c r="AH176" i="12"/>
  <c r="W176" i="12"/>
  <c r="V176" i="12"/>
  <c r="AH175" i="12"/>
  <c r="W175" i="12"/>
  <c r="V175" i="12"/>
  <c r="AH174" i="12"/>
  <c r="W174" i="12"/>
  <c r="V174" i="12"/>
  <c r="AH173" i="12"/>
  <c r="W173" i="12"/>
  <c r="V173" i="12"/>
  <c r="AH172" i="12"/>
  <c r="W172" i="12"/>
  <c r="V172" i="12"/>
  <c r="AH171" i="12"/>
  <c r="W171" i="12"/>
  <c r="V171" i="12"/>
  <c r="AH170" i="12"/>
  <c r="W170" i="12"/>
  <c r="V170" i="12"/>
  <c r="AH169" i="12"/>
  <c r="W169" i="12"/>
  <c r="V169" i="12"/>
  <c r="AH168" i="12"/>
  <c r="W168" i="12"/>
  <c r="V168" i="12"/>
  <c r="AH167" i="12"/>
  <c r="W167" i="12"/>
  <c r="V167" i="12"/>
  <c r="AH166" i="12"/>
  <c r="W166" i="12"/>
  <c r="V166" i="12"/>
  <c r="AH165" i="12"/>
  <c r="W165" i="12"/>
  <c r="V165" i="12"/>
  <c r="AH164" i="12"/>
  <c r="W164" i="12"/>
  <c r="V164" i="12"/>
  <c r="AH163" i="12"/>
  <c r="W163" i="12"/>
  <c r="V163" i="12"/>
  <c r="AH162" i="12"/>
  <c r="W162" i="12"/>
  <c r="V162" i="12"/>
  <c r="AH161" i="12"/>
  <c r="W161" i="12"/>
  <c r="V161" i="12"/>
  <c r="AH160" i="12"/>
  <c r="W160" i="12"/>
  <c r="V160" i="12"/>
  <c r="AH159" i="12"/>
  <c r="W159" i="12"/>
  <c r="V159" i="12"/>
  <c r="AH158" i="12"/>
  <c r="W158" i="12"/>
  <c r="V158" i="12"/>
  <c r="AH157" i="12"/>
  <c r="W157" i="12"/>
  <c r="V157" i="12"/>
  <c r="AH156" i="12"/>
  <c r="W156" i="12"/>
  <c r="V156" i="12"/>
  <c r="AH155" i="12"/>
  <c r="W155" i="12"/>
  <c r="V155" i="12"/>
  <c r="AH154" i="12"/>
  <c r="W154" i="12"/>
  <c r="V154" i="12"/>
  <c r="AH153" i="12"/>
  <c r="W153" i="12"/>
  <c r="V153" i="12"/>
  <c r="AH152" i="12"/>
  <c r="W152" i="12"/>
  <c r="V152" i="12"/>
  <c r="AH151" i="12"/>
  <c r="W151" i="12"/>
  <c r="V151" i="12"/>
  <c r="AH150" i="12"/>
  <c r="W150" i="12"/>
  <c r="V150" i="12"/>
  <c r="AH149" i="12"/>
  <c r="W149" i="12"/>
  <c r="V149" i="12"/>
  <c r="AH148" i="12"/>
  <c r="W148" i="12"/>
  <c r="V148" i="12"/>
  <c r="AH147" i="12"/>
  <c r="W147" i="12"/>
  <c r="V147" i="12"/>
  <c r="AH146" i="12"/>
  <c r="W146" i="12"/>
  <c r="V146" i="12"/>
  <c r="AH145" i="12"/>
  <c r="W145" i="12"/>
  <c r="V145" i="12"/>
  <c r="AH144" i="12"/>
  <c r="W144" i="12"/>
  <c r="V144" i="12"/>
  <c r="AH143" i="12"/>
  <c r="W143" i="12"/>
  <c r="V143" i="12"/>
  <c r="AH142" i="12"/>
  <c r="W142" i="12"/>
  <c r="V142" i="12"/>
  <c r="AH141" i="12"/>
  <c r="W141" i="12"/>
  <c r="V141" i="12"/>
  <c r="AH140" i="12"/>
  <c r="W140" i="12"/>
  <c r="V140" i="12"/>
  <c r="AH139" i="12"/>
  <c r="W139" i="12"/>
  <c r="V139" i="12"/>
  <c r="AH138" i="12"/>
  <c r="W138" i="12"/>
  <c r="V138" i="12"/>
  <c r="AH137" i="12"/>
  <c r="W137" i="12"/>
  <c r="V137" i="12"/>
  <c r="AH136" i="12"/>
  <c r="W136" i="12"/>
  <c r="V136" i="12"/>
  <c r="AH135" i="12"/>
  <c r="W135" i="12"/>
  <c r="V135" i="12"/>
  <c r="AH134" i="12"/>
  <c r="W134" i="12"/>
  <c r="V134" i="12"/>
  <c r="AH133" i="12"/>
  <c r="W133" i="12"/>
  <c r="V133" i="12"/>
  <c r="AH132" i="12"/>
  <c r="W132" i="12"/>
  <c r="V132" i="12"/>
  <c r="AH131" i="12"/>
  <c r="W131" i="12"/>
  <c r="V131" i="12"/>
  <c r="AH130" i="12"/>
  <c r="W130" i="12"/>
  <c r="V130" i="12"/>
  <c r="AH129" i="12"/>
  <c r="W129" i="12"/>
  <c r="V129" i="12"/>
  <c r="AH128" i="12"/>
  <c r="W128" i="12"/>
  <c r="V128" i="12"/>
  <c r="AH127" i="12"/>
  <c r="W127" i="12"/>
  <c r="V127" i="12"/>
  <c r="AH126" i="12"/>
  <c r="W126" i="12"/>
  <c r="V126" i="12"/>
  <c r="AH125" i="12"/>
  <c r="W125" i="12"/>
  <c r="V125" i="12"/>
  <c r="AH124" i="12"/>
  <c r="W124" i="12"/>
  <c r="V124" i="12"/>
  <c r="AH123" i="12"/>
  <c r="W123" i="12"/>
  <c r="V123" i="12"/>
  <c r="AH122" i="12"/>
  <c r="W122" i="12"/>
  <c r="V122" i="12"/>
  <c r="AH121" i="12"/>
  <c r="W121" i="12"/>
  <c r="V121" i="12"/>
  <c r="AH120" i="12"/>
  <c r="W120" i="12"/>
  <c r="V120" i="12"/>
  <c r="AH119" i="12"/>
  <c r="W119" i="12"/>
  <c r="V119" i="12"/>
  <c r="AH118" i="12"/>
  <c r="W118" i="12"/>
  <c r="V118" i="12"/>
  <c r="AH117" i="12"/>
  <c r="W117" i="12"/>
  <c r="V117" i="12"/>
  <c r="AH116" i="12"/>
  <c r="W116" i="12"/>
  <c r="V116" i="12"/>
  <c r="AH115" i="12"/>
  <c r="W115" i="12"/>
  <c r="V115" i="12"/>
  <c r="AH114" i="12"/>
  <c r="W114" i="12"/>
  <c r="V114" i="12"/>
  <c r="AH113" i="12"/>
  <c r="W113" i="12"/>
  <c r="V113" i="12"/>
  <c r="AH112" i="12"/>
  <c r="W112" i="12"/>
  <c r="V112" i="12"/>
  <c r="AH111" i="12"/>
  <c r="W111" i="12"/>
  <c r="V111" i="12"/>
  <c r="AH110" i="12"/>
  <c r="W110" i="12"/>
  <c r="V110" i="12"/>
  <c r="AH109" i="12"/>
  <c r="W109" i="12"/>
  <c r="V109" i="12"/>
  <c r="AH108" i="12"/>
  <c r="W108" i="12"/>
  <c r="V108" i="12"/>
  <c r="AH107" i="12"/>
  <c r="W107" i="12"/>
  <c r="V107" i="12"/>
  <c r="AH106" i="12"/>
  <c r="W106" i="12"/>
  <c r="V106" i="12"/>
  <c r="AH105" i="12"/>
  <c r="W105" i="12"/>
  <c r="V105" i="12"/>
  <c r="AH104" i="12"/>
  <c r="W104" i="12"/>
  <c r="V104" i="12"/>
  <c r="AH103" i="12"/>
  <c r="W103" i="12"/>
  <c r="V103" i="12"/>
  <c r="AH102" i="12"/>
  <c r="W102" i="12"/>
  <c r="V102" i="12"/>
  <c r="AH101" i="12"/>
  <c r="W101" i="12"/>
  <c r="V101" i="12"/>
  <c r="AH100" i="12"/>
  <c r="W100" i="12"/>
  <c r="V100" i="12"/>
  <c r="AH99" i="12"/>
  <c r="W99" i="12"/>
  <c r="V99" i="12"/>
  <c r="AH98" i="12"/>
  <c r="W98" i="12"/>
  <c r="V98" i="12"/>
  <c r="AH97" i="12"/>
  <c r="W97" i="12"/>
  <c r="V97" i="12"/>
  <c r="AH96" i="12"/>
  <c r="W96" i="12"/>
  <c r="V96" i="12"/>
  <c r="AH95" i="12"/>
  <c r="W95" i="12"/>
  <c r="V95" i="12"/>
  <c r="AH94" i="12"/>
  <c r="W94" i="12"/>
  <c r="V94" i="12"/>
  <c r="AH93" i="12"/>
  <c r="W93" i="12"/>
  <c r="V93" i="12"/>
  <c r="AH92" i="12"/>
  <c r="W92" i="12"/>
  <c r="V92" i="12"/>
  <c r="AH91" i="12"/>
  <c r="W91" i="12"/>
  <c r="V91" i="12"/>
  <c r="AH90" i="12"/>
  <c r="W90" i="12"/>
  <c r="V90" i="12"/>
  <c r="AH89" i="12"/>
  <c r="W89" i="12"/>
  <c r="V89" i="12"/>
  <c r="AH88" i="12"/>
  <c r="W88" i="12"/>
  <c r="V88" i="12"/>
  <c r="AH87" i="12"/>
  <c r="V87" i="12"/>
  <c r="W87" i="12" s="1"/>
  <c r="K87" i="12"/>
  <c r="AH86" i="12"/>
  <c r="W86" i="12"/>
  <c r="V86" i="12"/>
  <c r="AG86" i="12" s="1"/>
  <c r="K86" i="12"/>
  <c r="AH85" i="12"/>
  <c r="AG85" i="12"/>
  <c r="V85" i="12"/>
  <c r="W85" i="12" s="1"/>
  <c r="K85" i="12"/>
  <c r="AH84" i="12"/>
  <c r="AG84" i="12"/>
  <c r="V84" i="12"/>
  <c r="W84" i="12" s="1"/>
  <c r="K84" i="12"/>
  <c r="AH83" i="12"/>
  <c r="V83" i="12"/>
  <c r="W83" i="12" s="1"/>
  <c r="K83" i="12"/>
  <c r="AH82" i="12"/>
  <c r="W82" i="12"/>
  <c r="V82" i="12"/>
  <c r="AG82" i="12" s="1"/>
  <c r="K82" i="12"/>
  <c r="AH81" i="12"/>
  <c r="AG81" i="12"/>
  <c r="V81" i="12"/>
  <c r="W81" i="12" s="1"/>
  <c r="K81" i="12"/>
  <c r="AH80" i="12"/>
  <c r="AG80" i="12"/>
  <c r="V80" i="12"/>
  <c r="W80" i="12" s="1"/>
  <c r="K80" i="12"/>
  <c r="AH79" i="12"/>
  <c r="V79" i="12"/>
  <c r="W79" i="12" s="1"/>
  <c r="K79" i="12"/>
  <c r="AH78" i="12"/>
  <c r="W78" i="12"/>
  <c r="V78" i="12"/>
  <c r="AG78" i="12" s="1"/>
  <c r="K78" i="12"/>
  <c r="AH77" i="12"/>
  <c r="AG77" i="12"/>
  <c r="V77" i="12"/>
  <c r="W77" i="12" s="1"/>
  <c r="K77" i="12"/>
  <c r="AH76" i="12"/>
  <c r="AG76" i="12"/>
  <c r="V76" i="12"/>
  <c r="W76" i="12" s="1"/>
  <c r="K76" i="12"/>
  <c r="AH75" i="12"/>
  <c r="V75" i="12"/>
  <c r="W75" i="12" s="1"/>
  <c r="K75" i="12"/>
  <c r="AH74" i="12"/>
  <c r="W74" i="12"/>
  <c r="V74" i="12"/>
  <c r="AG74" i="12" s="1"/>
  <c r="K74" i="12"/>
  <c r="AH73" i="12"/>
  <c r="AG73" i="12"/>
  <c r="V73" i="12"/>
  <c r="W73" i="12" s="1"/>
  <c r="K73" i="12"/>
  <c r="AH72" i="12"/>
  <c r="AG72" i="12"/>
  <c r="V72" i="12"/>
  <c r="W72" i="12" s="1"/>
  <c r="K72" i="12"/>
  <c r="AH71" i="12"/>
  <c r="V71" i="12"/>
  <c r="W71" i="12" s="1"/>
  <c r="K71" i="12"/>
  <c r="AH70" i="12"/>
  <c r="W70" i="12"/>
  <c r="V70" i="12"/>
  <c r="AG70" i="12" s="1"/>
  <c r="K70" i="12"/>
  <c r="AH69" i="12"/>
  <c r="AG69" i="12"/>
  <c r="V69" i="12"/>
  <c r="W69" i="12" s="1"/>
  <c r="K69" i="12"/>
  <c r="AH68" i="12"/>
  <c r="AG68" i="12"/>
  <c r="V68" i="12"/>
  <c r="W68" i="12" s="1"/>
  <c r="K68" i="12"/>
  <c r="AH67" i="12"/>
  <c r="V67" i="12"/>
  <c r="W67" i="12" s="1"/>
  <c r="K67" i="12"/>
  <c r="AH66" i="12"/>
  <c r="W66" i="12"/>
  <c r="V66" i="12"/>
  <c r="AG66" i="12" s="1"/>
  <c r="K66" i="12"/>
  <c r="AH65" i="12"/>
  <c r="AG65" i="12"/>
  <c r="V65" i="12"/>
  <c r="W65" i="12" s="1"/>
  <c r="K65" i="12"/>
  <c r="AH64" i="12"/>
  <c r="AG64" i="12"/>
  <c r="V64" i="12"/>
  <c r="W64" i="12" s="1"/>
  <c r="K64" i="12"/>
  <c r="AH63" i="12"/>
  <c r="V63" i="12"/>
  <c r="W63" i="12" s="1"/>
  <c r="K63" i="12"/>
  <c r="AH62" i="12"/>
  <c r="W62" i="12"/>
  <c r="V62" i="12"/>
  <c r="AG62" i="12" s="1"/>
  <c r="K62" i="12"/>
  <c r="AH61" i="12"/>
  <c r="AG61" i="12"/>
  <c r="V61" i="12"/>
  <c r="W61" i="12" s="1"/>
  <c r="K61" i="12"/>
  <c r="AH60" i="12"/>
  <c r="AG60" i="12"/>
  <c r="V60" i="12"/>
  <c r="W60" i="12" s="1"/>
  <c r="K60" i="12"/>
  <c r="AH59" i="12"/>
  <c r="V59" i="12"/>
  <c r="W59" i="12" s="1"/>
  <c r="K59" i="12"/>
  <c r="AH58" i="12"/>
  <c r="W58" i="12"/>
  <c r="V58" i="12"/>
  <c r="AG58" i="12" s="1"/>
  <c r="K58" i="12"/>
  <c r="AH57" i="12"/>
  <c r="AG57" i="12"/>
  <c r="V57" i="12"/>
  <c r="W57" i="12" s="1"/>
  <c r="K57" i="12"/>
  <c r="AH56" i="12"/>
  <c r="AG56" i="12"/>
  <c r="V56" i="12"/>
  <c r="W56" i="12" s="1"/>
  <c r="K56" i="12"/>
  <c r="AH55" i="12"/>
  <c r="V55" i="12"/>
  <c r="W55" i="12" s="1"/>
  <c r="K55" i="12"/>
  <c r="AH54" i="12"/>
  <c r="W54" i="12"/>
  <c r="V54" i="12"/>
  <c r="AG54" i="12" s="1"/>
  <c r="K54" i="12"/>
  <c r="AH53" i="12"/>
  <c r="AG53" i="12"/>
  <c r="V53" i="12"/>
  <c r="W53" i="12" s="1"/>
  <c r="K53" i="12"/>
  <c r="AH52" i="12"/>
  <c r="AG52" i="12"/>
  <c r="V52" i="12"/>
  <c r="W52" i="12" s="1"/>
  <c r="K52" i="12"/>
  <c r="AH51" i="12"/>
  <c r="V51" i="12"/>
  <c r="W51" i="12" s="1"/>
  <c r="K51" i="12"/>
  <c r="AH50" i="12"/>
  <c r="V50" i="12"/>
  <c r="AG50" i="12" s="1"/>
  <c r="K50" i="12"/>
  <c r="AH49" i="12"/>
  <c r="V49" i="12"/>
  <c r="W49" i="12" s="1"/>
  <c r="K49" i="12"/>
  <c r="AH48" i="12"/>
  <c r="V48" i="12"/>
  <c r="W48" i="12" s="1"/>
  <c r="K48" i="12"/>
  <c r="AH47" i="12"/>
  <c r="V47" i="12"/>
  <c r="W47" i="12" s="1"/>
  <c r="K47" i="12"/>
  <c r="AH46" i="12"/>
  <c r="V46" i="12"/>
  <c r="AG46" i="12" s="1"/>
  <c r="K46" i="12"/>
  <c r="AH45" i="12"/>
  <c r="V45" i="12"/>
  <c r="W45" i="12" s="1"/>
  <c r="K45" i="12"/>
  <c r="AH44" i="12"/>
  <c r="V44" i="12"/>
  <c r="W44" i="12" s="1"/>
  <c r="K44" i="12"/>
  <c r="AH43" i="12"/>
  <c r="V43" i="12"/>
  <c r="W43" i="12" s="1"/>
  <c r="K43" i="12"/>
  <c r="AH42" i="12"/>
  <c r="W42" i="12"/>
  <c r="V42" i="12"/>
  <c r="AG42" i="12" s="1"/>
  <c r="K42" i="12"/>
  <c r="AH41" i="12"/>
  <c r="AG41" i="12"/>
  <c r="V41" i="12"/>
  <c r="W41" i="12" s="1"/>
  <c r="K41" i="12"/>
  <c r="AH40" i="12"/>
  <c r="AG40" i="12"/>
  <c r="V40" i="12"/>
  <c r="W40" i="12" s="1"/>
  <c r="K40" i="12"/>
  <c r="AH39" i="12"/>
  <c r="V39" i="12"/>
  <c r="W39" i="12" s="1"/>
  <c r="K39" i="12"/>
  <c r="AH38" i="12"/>
  <c r="V38" i="12"/>
  <c r="AG38" i="12" s="1"/>
  <c r="K38" i="12"/>
  <c r="AH37" i="12"/>
  <c r="AG37" i="12"/>
  <c r="V37" i="12"/>
  <c r="W37" i="12" s="1"/>
  <c r="K37" i="12"/>
  <c r="AH36" i="12"/>
  <c r="V36" i="12"/>
  <c r="W36" i="12" s="1"/>
  <c r="K36" i="12"/>
  <c r="AH35" i="12"/>
  <c r="V35" i="12"/>
  <c r="W35" i="12" s="1"/>
  <c r="K35" i="12"/>
  <c r="AH34" i="12"/>
  <c r="W34" i="12"/>
  <c r="V34" i="12"/>
  <c r="AG34" i="12" s="1"/>
  <c r="K34" i="12"/>
  <c r="AH33" i="12"/>
  <c r="V33" i="12"/>
  <c r="W33" i="12" s="1"/>
  <c r="K33" i="12"/>
  <c r="AH32" i="12"/>
  <c r="V32" i="12"/>
  <c r="W32" i="12" s="1"/>
  <c r="K32" i="12"/>
  <c r="AH31" i="12"/>
  <c r="V31" i="12"/>
  <c r="W31" i="12" s="1"/>
  <c r="K31" i="12"/>
  <c r="AH30" i="12"/>
  <c r="V30" i="12"/>
  <c r="AG30" i="12" s="1"/>
  <c r="K30" i="12"/>
  <c r="AH29" i="12"/>
  <c r="V29" i="12"/>
  <c r="W29" i="12" s="1"/>
  <c r="K29" i="12"/>
  <c r="AH28" i="12"/>
  <c r="V28" i="12"/>
  <c r="W28" i="12" s="1"/>
  <c r="K28" i="12"/>
  <c r="AH27" i="12"/>
  <c r="V27" i="12"/>
  <c r="W27" i="12" s="1"/>
  <c r="K27" i="12"/>
  <c r="AH26" i="12"/>
  <c r="V26" i="12"/>
  <c r="AG26" i="12" s="1"/>
  <c r="K26" i="12"/>
  <c r="AH25" i="12"/>
  <c r="AG25" i="12"/>
  <c r="V25" i="12"/>
  <c r="W25" i="12" s="1"/>
  <c r="K25" i="12"/>
  <c r="AH24" i="12"/>
  <c r="AG24" i="12"/>
  <c r="V24" i="12"/>
  <c r="W24" i="12" s="1"/>
  <c r="K24" i="12"/>
  <c r="AH23" i="12"/>
  <c r="V23" i="12"/>
  <c r="W23" i="12" s="1"/>
  <c r="K23" i="12"/>
  <c r="AH22" i="12"/>
  <c r="W22" i="12"/>
  <c r="V22" i="12"/>
  <c r="AG22" i="12" s="1"/>
  <c r="K22" i="12"/>
  <c r="AH21" i="12"/>
  <c r="V21" i="12"/>
  <c r="W21" i="12" s="1"/>
  <c r="K21" i="12"/>
  <c r="AH20" i="12"/>
  <c r="AG20" i="12"/>
  <c r="V20" i="12"/>
  <c r="W20" i="12" s="1"/>
  <c r="K20" i="12"/>
  <c r="AH19" i="12"/>
  <c r="V19" i="12"/>
  <c r="W19" i="12" s="1"/>
  <c r="K19" i="12"/>
  <c r="AH18" i="12"/>
  <c r="V18" i="12"/>
  <c r="AG18" i="12" s="1"/>
  <c r="K18" i="12"/>
  <c r="AH17" i="12"/>
  <c r="V17" i="12"/>
  <c r="W17" i="12" s="1"/>
  <c r="K17" i="12"/>
  <c r="AH16" i="12"/>
  <c r="V16" i="12"/>
  <c r="W16" i="12" s="1"/>
  <c r="K16" i="12"/>
  <c r="AH15" i="12"/>
  <c r="V15" i="12"/>
  <c r="W15" i="12" s="1"/>
  <c r="K15" i="12"/>
  <c r="AH14" i="12"/>
  <c r="V14" i="12"/>
  <c r="AG14" i="12" s="1"/>
  <c r="K14" i="12"/>
  <c r="AH13" i="12"/>
  <c r="V13" i="12"/>
  <c r="W13" i="12" s="1"/>
  <c r="AH12" i="12"/>
  <c r="AG12" i="12"/>
  <c r="V12" i="12"/>
  <c r="W12" i="12" s="1"/>
  <c r="K12" i="12"/>
  <c r="AH11" i="12"/>
  <c r="V11" i="12"/>
  <c r="W11" i="12" s="1"/>
  <c r="K11" i="12"/>
  <c r="AH10" i="12"/>
  <c r="V10" i="12"/>
  <c r="AG10" i="12" s="1"/>
  <c r="K10" i="12"/>
  <c r="AH9" i="12"/>
  <c r="V9" i="12"/>
  <c r="W9" i="12" s="1"/>
  <c r="K9" i="12"/>
  <c r="AH8" i="12"/>
  <c r="V8" i="12"/>
  <c r="W8" i="12" s="1"/>
  <c r="K8" i="12"/>
  <c r="AH7" i="12"/>
  <c r="V7" i="12"/>
  <c r="W7" i="12" s="1"/>
  <c r="K7" i="12"/>
  <c r="AH6" i="12"/>
  <c r="V6" i="12"/>
  <c r="AG6" i="12" s="1"/>
  <c r="K6" i="12"/>
  <c r="AH5" i="12"/>
  <c r="V5" i="12"/>
  <c r="W5" i="12" s="1"/>
  <c r="K5" i="12"/>
  <c r="AH4" i="12"/>
  <c r="V4" i="12"/>
  <c r="AG4" i="12" s="1"/>
  <c r="K4" i="12"/>
  <c r="AH3" i="12"/>
  <c r="V3" i="12"/>
  <c r="W3" i="12" s="1"/>
  <c r="K3" i="12"/>
  <c r="AH2" i="12"/>
  <c r="V2" i="12"/>
  <c r="AG2" i="12" s="1"/>
  <c r="K2" i="12"/>
  <c r="AL267" i="11"/>
  <c r="AN267" i="11" s="1"/>
  <c r="AI267" i="11"/>
  <c r="AH267" i="11"/>
  <c r="AK267" i="11" s="1"/>
  <c r="AL266" i="11"/>
  <c r="AI266" i="11"/>
  <c r="AH266" i="11"/>
  <c r="AK266" i="11" s="1"/>
  <c r="AL265" i="11"/>
  <c r="AM265" i="11" s="1"/>
  <c r="AP265" i="11" s="1"/>
  <c r="AI265" i="11"/>
  <c r="AH265" i="11"/>
  <c r="AK265" i="11" s="1"/>
  <c r="AL264" i="11"/>
  <c r="AN264" i="11" s="1"/>
  <c r="AI264" i="11"/>
  <c r="AH264" i="11"/>
  <c r="AK264" i="11" s="1"/>
  <c r="AL263" i="11"/>
  <c r="AN263" i="11" s="1"/>
  <c r="AI263" i="11"/>
  <c r="AH263" i="11"/>
  <c r="AK263" i="11" s="1"/>
  <c r="AL262" i="11"/>
  <c r="AN262" i="11" s="1"/>
  <c r="AI262" i="11"/>
  <c r="AH262" i="11"/>
  <c r="AK262" i="11" s="1"/>
  <c r="AL261" i="11"/>
  <c r="AN261" i="11" s="1"/>
  <c r="AI261" i="11"/>
  <c r="AH261" i="11"/>
  <c r="AK261" i="11" s="1"/>
  <c r="AL260" i="11"/>
  <c r="AN260" i="11" s="1"/>
  <c r="AI260" i="11"/>
  <c r="AH260" i="11"/>
  <c r="AK260" i="11" s="1"/>
  <c r="AL259" i="11"/>
  <c r="AN259" i="11" s="1"/>
  <c r="AI259" i="11"/>
  <c r="AH259" i="11"/>
  <c r="AK259" i="11" s="1"/>
  <c r="AL258" i="11"/>
  <c r="AI258" i="11"/>
  <c r="AH258" i="11"/>
  <c r="AK258" i="11" s="1"/>
  <c r="AL257" i="11"/>
  <c r="AN257" i="11" s="1"/>
  <c r="AI257" i="11"/>
  <c r="AH257" i="11"/>
  <c r="AK257" i="11" s="1"/>
  <c r="AL256" i="11"/>
  <c r="AI256" i="11"/>
  <c r="AH256" i="11"/>
  <c r="AK256" i="11" s="1"/>
  <c r="AL255" i="11"/>
  <c r="AN255" i="11" s="1"/>
  <c r="AI255" i="11"/>
  <c r="AH255" i="11"/>
  <c r="AK255" i="11" s="1"/>
  <c r="AL254" i="11"/>
  <c r="AN254" i="11" s="1"/>
  <c r="AI254" i="11"/>
  <c r="AH254" i="11"/>
  <c r="AK254" i="11" s="1"/>
  <c r="AL253" i="11"/>
  <c r="AN253" i="11" s="1"/>
  <c r="AI253" i="11"/>
  <c r="AH253" i="11"/>
  <c r="AK253" i="11" s="1"/>
  <c r="AL252" i="11"/>
  <c r="AN252" i="11" s="1"/>
  <c r="AI252" i="11"/>
  <c r="AH252" i="11"/>
  <c r="AK252" i="11" s="1"/>
  <c r="AL251" i="11"/>
  <c r="AN251" i="11" s="1"/>
  <c r="AH251" i="11"/>
  <c r="AK251" i="11" s="1"/>
  <c r="AL250" i="11"/>
  <c r="AI250" i="11"/>
  <c r="AH250" i="11"/>
  <c r="AK250" i="11" s="1"/>
  <c r="AL249" i="11"/>
  <c r="AN249" i="11" s="1"/>
  <c r="AI249" i="11"/>
  <c r="AH249" i="11"/>
  <c r="AK249" i="11" s="1"/>
  <c r="AL248" i="11"/>
  <c r="AI248" i="11"/>
  <c r="AH248" i="11"/>
  <c r="AK248" i="11" s="1"/>
  <c r="AL247" i="11"/>
  <c r="AN247" i="11" s="1"/>
  <c r="AI247" i="11"/>
  <c r="AH247" i="11"/>
  <c r="AK247" i="11" s="1"/>
  <c r="AL246" i="11"/>
  <c r="AN246" i="11" s="1"/>
  <c r="AI246" i="11"/>
  <c r="AH246" i="11"/>
  <c r="AK246" i="11" s="1"/>
  <c r="AL245" i="11"/>
  <c r="AN245" i="11" s="1"/>
  <c r="AI245" i="11"/>
  <c r="AH245" i="11"/>
  <c r="AK245" i="11" s="1"/>
  <c r="AL244" i="11"/>
  <c r="AN244" i="11" s="1"/>
  <c r="AI244" i="11"/>
  <c r="AH244" i="11"/>
  <c r="AK244" i="11" s="1"/>
  <c r="AL243" i="11"/>
  <c r="AN243" i="11" s="1"/>
  <c r="AI243" i="11"/>
  <c r="AH243" i="11"/>
  <c r="AK243" i="11" s="1"/>
  <c r="AL242" i="11"/>
  <c r="AH242" i="11"/>
  <c r="AK242" i="11" s="1"/>
  <c r="AL241" i="11"/>
  <c r="AN241" i="11" s="1"/>
  <c r="AH241" i="11"/>
  <c r="AK241" i="11" s="1"/>
  <c r="AL240" i="11"/>
  <c r="AI240" i="11"/>
  <c r="AH240" i="11"/>
  <c r="AK240" i="11" s="1"/>
  <c r="AL239" i="11"/>
  <c r="AN239" i="11" s="1"/>
  <c r="AI239" i="11"/>
  <c r="AH239" i="11"/>
  <c r="AK239" i="11" s="1"/>
  <c r="AL238" i="11"/>
  <c r="AN238" i="11" s="1"/>
  <c r="AI238" i="11"/>
  <c r="AH238" i="11"/>
  <c r="AK238" i="11" s="1"/>
  <c r="AL237" i="11"/>
  <c r="AN237" i="11" s="1"/>
  <c r="AI237" i="11"/>
  <c r="AH237" i="11"/>
  <c r="AK237" i="11" s="1"/>
  <c r="AL236" i="11"/>
  <c r="AN236" i="11" s="1"/>
  <c r="AI236" i="11"/>
  <c r="AH236" i="11"/>
  <c r="AK236" i="11" s="1"/>
  <c r="AL235" i="11"/>
  <c r="AN235" i="11" s="1"/>
  <c r="AI235" i="11"/>
  <c r="AH235" i="11"/>
  <c r="AK235" i="11" s="1"/>
  <c r="AL234" i="11"/>
  <c r="AI234" i="11"/>
  <c r="AH234" i="11"/>
  <c r="AK234" i="11" s="1"/>
  <c r="AL233" i="11"/>
  <c r="AN233" i="11" s="1"/>
  <c r="AI233" i="11"/>
  <c r="AH233" i="11"/>
  <c r="AK233" i="11" s="1"/>
  <c r="AL232" i="11"/>
  <c r="AI232" i="11"/>
  <c r="AH232" i="11"/>
  <c r="AK232" i="11" s="1"/>
  <c r="AL231" i="11"/>
  <c r="AN231" i="11" s="1"/>
  <c r="AI231" i="11"/>
  <c r="AH231" i="11"/>
  <c r="AK231" i="11" s="1"/>
  <c r="AL230" i="11"/>
  <c r="AN230" i="11" s="1"/>
  <c r="AI230" i="11"/>
  <c r="AH230" i="11"/>
  <c r="AK230" i="11" s="1"/>
  <c r="AL229" i="11"/>
  <c r="AN229" i="11" s="1"/>
  <c r="AI229" i="11"/>
  <c r="AH229" i="11"/>
  <c r="AK229" i="11" s="1"/>
  <c r="AL228" i="11"/>
  <c r="AN228" i="11" s="1"/>
  <c r="AI228" i="11"/>
  <c r="AH228" i="11"/>
  <c r="AK228" i="11" s="1"/>
  <c r="AL227" i="11"/>
  <c r="AN227" i="11" s="1"/>
  <c r="AI227" i="11"/>
  <c r="AH227" i="11"/>
  <c r="AK227" i="11" s="1"/>
  <c r="AL226" i="11"/>
  <c r="AI226" i="11"/>
  <c r="AH226" i="11"/>
  <c r="AK226" i="11" s="1"/>
  <c r="AL225" i="11"/>
  <c r="AN225" i="11" s="1"/>
  <c r="AI225" i="11"/>
  <c r="AH225" i="11"/>
  <c r="AK225" i="11" s="1"/>
  <c r="AL224" i="11"/>
  <c r="AI224" i="11"/>
  <c r="AH224" i="11"/>
  <c r="AK224" i="11" s="1"/>
  <c r="AL223" i="11"/>
  <c r="AN223" i="11" s="1"/>
  <c r="AI223" i="11"/>
  <c r="AH223" i="11"/>
  <c r="AK223" i="11" s="1"/>
  <c r="AL222" i="11"/>
  <c r="AN222" i="11" s="1"/>
  <c r="AI222" i="11"/>
  <c r="AH222" i="11"/>
  <c r="AK222" i="11" s="1"/>
  <c r="AL221" i="11"/>
  <c r="AN221" i="11" s="1"/>
  <c r="AI221" i="11"/>
  <c r="AH221" i="11"/>
  <c r="AK221" i="11" s="1"/>
  <c r="AL220" i="11"/>
  <c r="AN220" i="11" s="1"/>
  <c r="AI220" i="11"/>
  <c r="AH220" i="11"/>
  <c r="AK220" i="11" s="1"/>
  <c r="AL219" i="11"/>
  <c r="AN219" i="11" s="1"/>
  <c r="AI219" i="11"/>
  <c r="AH219" i="11"/>
  <c r="AK219" i="11" s="1"/>
  <c r="AL218" i="11"/>
  <c r="AN218" i="11" s="1"/>
  <c r="AI218" i="11"/>
  <c r="AH218" i="11"/>
  <c r="AK218" i="11" s="1"/>
  <c r="AL217" i="11"/>
  <c r="AN217" i="11" s="1"/>
  <c r="AI217" i="11"/>
  <c r="AH217" i="11"/>
  <c r="AK217" i="11" s="1"/>
  <c r="AL216" i="11"/>
  <c r="AN216" i="11" s="1"/>
  <c r="AI216" i="11"/>
  <c r="AH216" i="11"/>
  <c r="AK216" i="11" s="1"/>
  <c r="AL215" i="11"/>
  <c r="AN215" i="11" s="1"/>
  <c r="AI215" i="11"/>
  <c r="AH215" i="11"/>
  <c r="AK215" i="11" s="1"/>
  <c r="AL214" i="11"/>
  <c r="AN214" i="11" s="1"/>
  <c r="AI214" i="11"/>
  <c r="AH214" i="11"/>
  <c r="AK214" i="11" s="1"/>
  <c r="AL213" i="11"/>
  <c r="AN213" i="11" s="1"/>
  <c r="AI213" i="11"/>
  <c r="AH213" i="11"/>
  <c r="AK213" i="11" s="1"/>
  <c r="AL212" i="11"/>
  <c r="AN212" i="11" s="1"/>
  <c r="AI212" i="11"/>
  <c r="AH212" i="11"/>
  <c r="AK212" i="11" s="1"/>
  <c r="AL211" i="11"/>
  <c r="AN211" i="11" s="1"/>
  <c r="AI211" i="11"/>
  <c r="AH211" i="11"/>
  <c r="AK211" i="11" s="1"/>
  <c r="AL210" i="11"/>
  <c r="AN210" i="11" s="1"/>
  <c r="AI210" i="11"/>
  <c r="AH210" i="11"/>
  <c r="AK210" i="11" s="1"/>
  <c r="AL209" i="11"/>
  <c r="AN209" i="11" s="1"/>
  <c r="AI209" i="11"/>
  <c r="AH209" i="11"/>
  <c r="AK209" i="11" s="1"/>
  <c r="AL208" i="11"/>
  <c r="AN208" i="11" s="1"/>
  <c r="AI208" i="11"/>
  <c r="AH208" i="11"/>
  <c r="AK208" i="11" s="1"/>
  <c r="AL207" i="11"/>
  <c r="AN207" i="11" s="1"/>
  <c r="AI207" i="11"/>
  <c r="AH207" i="11"/>
  <c r="AK207" i="11" s="1"/>
  <c r="AB207" i="11"/>
  <c r="AL206" i="11"/>
  <c r="AN206" i="11" s="1"/>
  <c r="AI206" i="11"/>
  <c r="AH206" i="11"/>
  <c r="AK206" i="11" s="1"/>
  <c r="AP205" i="11"/>
  <c r="AN205" i="11"/>
  <c r="AI205" i="11"/>
  <c r="AH205" i="11"/>
  <c r="AK205" i="11" s="1"/>
  <c r="AL204" i="11"/>
  <c r="AN204" i="11" s="1"/>
  <c r="AI204" i="11"/>
  <c r="AH204" i="11"/>
  <c r="AK204" i="11" s="1"/>
  <c r="AL203" i="11"/>
  <c r="AN203" i="11" s="1"/>
  <c r="AI203" i="11"/>
  <c r="AH203" i="11"/>
  <c r="AK203" i="11" s="1"/>
  <c r="AH200" i="11"/>
  <c r="W200" i="11"/>
  <c r="V200" i="11"/>
  <c r="AG200" i="11" s="1"/>
  <c r="K200" i="11"/>
  <c r="AH199" i="11"/>
  <c r="V199" i="11"/>
  <c r="W199" i="11" s="1"/>
  <c r="AH198" i="11"/>
  <c r="W198" i="11"/>
  <c r="V198" i="11"/>
  <c r="AH197" i="11"/>
  <c r="W197" i="11"/>
  <c r="V197" i="11"/>
  <c r="AH196" i="11"/>
  <c r="W196" i="11"/>
  <c r="V196" i="11"/>
  <c r="AH195" i="11"/>
  <c r="W195" i="11"/>
  <c r="V195" i="11"/>
  <c r="AH194" i="11"/>
  <c r="W194" i="11"/>
  <c r="V194" i="11"/>
  <c r="AH193" i="11"/>
  <c r="W193" i="11"/>
  <c r="V193" i="11"/>
  <c r="AH192" i="11"/>
  <c r="W192" i="11"/>
  <c r="V192" i="11"/>
  <c r="AH191" i="11"/>
  <c r="W191" i="11"/>
  <c r="V191" i="11"/>
  <c r="AH190" i="11"/>
  <c r="W190" i="11"/>
  <c r="V190" i="11"/>
  <c r="AH189" i="11"/>
  <c r="W189" i="11"/>
  <c r="V189" i="11"/>
  <c r="AH188" i="11"/>
  <c r="W188" i="11"/>
  <c r="V188" i="11"/>
  <c r="AH187" i="11"/>
  <c r="W187" i="11"/>
  <c r="V187" i="11"/>
  <c r="AH186" i="11"/>
  <c r="W186" i="11"/>
  <c r="V186" i="11"/>
  <c r="AH185" i="11"/>
  <c r="W185" i="11"/>
  <c r="V185" i="11"/>
  <c r="AH184" i="11"/>
  <c r="W184" i="11"/>
  <c r="V184" i="11"/>
  <c r="AH183" i="11"/>
  <c r="W183" i="11"/>
  <c r="V183" i="11"/>
  <c r="AH182" i="11"/>
  <c r="W182" i="11"/>
  <c r="V182" i="11"/>
  <c r="AH181" i="11"/>
  <c r="W181" i="11"/>
  <c r="V181" i="11"/>
  <c r="AH180" i="11"/>
  <c r="W180" i="11"/>
  <c r="V180" i="11"/>
  <c r="AH179" i="11"/>
  <c r="W179" i="11"/>
  <c r="V179" i="11"/>
  <c r="AH178" i="11"/>
  <c r="W178" i="11"/>
  <c r="V178" i="11"/>
  <c r="AH177" i="11"/>
  <c r="W177" i="11"/>
  <c r="V177" i="11"/>
  <c r="AH176" i="11"/>
  <c r="W176" i="11"/>
  <c r="V176" i="11"/>
  <c r="AH175" i="11"/>
  <c r="W175" i="11"/>
  <c r="V175" i="11"/>
  <c r="AH174" i="11"/>
  <c r="W174" i="11"/>
  <c r="V174" i="11"/>
  <c r="AH173" i="11"/>
  <c r="W173" i="11"/>
  <c r="V173" i="11"/>
  <c r="AH172" i="11"/>
  <c r="W172" i="11"/>
  <c r="V172" i="11"/>
  <c r="AH171" i="11"/>
  <c r="W171" i="11"/>
  <c r="V171" i="11"/>
  <c r="AH170" i="11"/>
  <c r="W170" i="11"/>
  <c r="V170" i="11"/>
  <c r="AH169" i="11"/>
  <c r="W169" i="11"/>
  <c r="V169" i="11"/>
  <c r="AH168" i="11"/>
  <c r="W168" i="11"/>
  <c r="V168" i="11"/>
  <c r="AH167" i="11"/>
  <c r="W167" i="11"/>
  <c r="V167" i="11"/>
  <c r="AH166" i="11"/>
  <c r="W166" i="11"/>
  <c r="V166" i="11"/>
  <c r="AH165" i="11"/>
  <c r="W165" i="11"/>
  <c r="V165" i="11"/>
  <c r="AH164" i="11"/>
  <c r="W164" i="11"/>
  <c r="V164" i="11"/>
  <c r="AH163" i="11"/>
  <c r="W163" i="11"/>
  <c r="V163" i="11"/>
  <c r="AH162" i="11"/>
  <c r="W162" i="11"/>
  <c r="V162" i="11"/>
  <c r="AH161" i="11"/>
  <c r="W161" i="11"/>
  <c r="V161" i="11"/>
  <c r="AH160" i="11"/>
  <c r="W160" i="11"/>
  <c r="V160" i="11"/>
  <c r="AH159" i="11"/>
  <c r="W159" i="11"/>
  <c r="V159" i="11"/>
  <c r="AH158" i="11"/>
  <c r="W158" i="11"/>
  <c r="V158" i="11"/>
  <c r="AH157" i="11"/>
  <c r="W157" i="11"/>
  <c r="V157" i="11"/>
  <c r="AH156" i="11"/>
  <c r="W156" i="11"/>
  <c r="V156" i="11"/>
  <c r="AH155" i="11"/>
  <c r="W155" i="11"/>
  <c r="V155" i="11"/>
  <c r="AH154" i="11"/>
  <c r="W154" i="11"/>
  <c r="V154" i="11"/>
  <c r="AH153" i="11"/>
  <c r="W153" i="11"/>
  <c r="V153" i="11"/>
  <c r="AH152" i="11"/>
  <c r="W152" i="11"/>
  <c r="V152" i="11"/>
  <c r="AH151" i="11"/>
  <c r="W151" i="11"/>
  <c r="V151" i="11"/>
  <c r="AH150" i="11"/>
  <c r="W150" i="11"/>
  <c r="V150" i="11"/>
  <c r="AH149" i="11"/>
  <c r="W149" i="11"/>
  <c r="V149" i="11"/>
  <c r="AH148" i="11"/>
  <c r="W148" i="11"/>
  <c r="V148" i="11"/>
  <c r="AH147" i="11"/>
  <c r="W147" i="11"/>
  <c r="V147" i="11"/>
  <c r="AH146" i="11"/>
  <c r="W146" i="11"/>
  <c r="V146" i="11"/>
  <c r="AH145" i="11"/>
  <c r="W145" i="11"/>
  <c r="V145" i="11"/>
  <c r="AH144" i="11"/>
  <c r="W144" i="11"/>
  <c r="V144" i="11"/>
  <c r="AH143" i="11"/>
  <c r="W143" i="11"/>
  <c r="V143" i="11"/>
  <c r="AH142" i="11"/>
  <c r="W142" i="11"/>
  <c r="V142" i="11"/>
  <c r="AH141" i="11"/>
  <c r="W141" i="11"/>
  <c r="V141" i="11"/>
  <c r="AH140" i="11"/>
  <c r="W140" i="11"/>
  <c r="V140" i="11"/>
  <c r="AH139" i="11"/>
  <c r="W139" i="11"/>
  <c r="V139" i="11"/>
  <c r="AH138" i="11"/>
  <c r="W138" i="11"/>
  <c r="V138" i="11"/>
  <c r="AH137" i="11"/>
  <c r="W137" i="11"/>
  <c r="V137" i="11"/>
  <c r="AH136" i="11"/>
  <c r="W136" i="11"/>
  <c r="V136" i="11"/>
  <c r="AH135" i="11"/>
  <c r="W135" i="11"/>
  <c r="V135" i="11"/>
  <c r="AH134" i="11"/>
  <c r="W134" i="11"/>
  <c r="V134" i="11"/>
  <c r="AH133" i="11"/>
  <c r="W133" i="11"/>
  <c r="V133" i="11"/>
  <c r="AH132" i="11"/>
  <c r="W132" i="11"/>
  <c r="V132" i="11"/>
  <c r="AH131" i="11"/>
  <c r="W131" i="11"/>
  <c r="V131" i="11"/>
  <c r="AH130" i="11"/>
  <c r="W130" i="11"/>
  <c r="V130" i="11"/>
  <c r="AH129" i="11"/>
  <c r="W129" i="11"/>
  <c r="V129" i="11"/>
  <c r="AH128" i="11"/>
  <c r="W128" i="11"/>
  <c r="V128" i="11"/>
  <c r="AH127" i="11"/>
  <c r="W127" i="11"/>
  <c r="V127" i="11"/>
  <c r="AH126" i="11"/>
  <c r="W126" i="11"/>
  <c r="V126" i="11"/>
  <c r="AH125" i="11"/>
  <c r="W125" i="11"/>
  <c r="V125" i="11"/>
  <c r="AH124" i="11"/>
  <c r="W124" i="11"/>
  <c r="V124" i="11"/>
  <c r="AH123" i="11"/>
  <c r="W123" i="11"/>
  <c r="V123" i="11"/>
  <c r="X123" i="11"/>
  <c r="Z123" i="11" s="1"/>
  <c r="AH122" i="11"/>
  <c r="W122" i="11"/>
  <c r="V122" i="11"/>
  <c r="AH121" i="11"/>
  <c r="W121" i="11"/>
  <c r="V121" i="11"/>
  <c r="AH120" i="11"/>
  <c r="W120" i="11"/>
  <c r="V120" i="11"/>
  <c r="AH119" i="11"/>
  <c r="W119" i="11"/>
  <c r="V119" i="11"/>
  <c r="AH118" i="11"/>
  <c r="W118" i="11"/>
  <c r="V118" i="11"/>
  <c r="AH117" i="11"/>
  <c r="W117" i="11"/>
  <c r="V117" i="11"/>
  <c r="AH116" i="11"/>
  <c r="W116" i="11"/>
  <c r="V116" i="11"/>
  <c r="AH115" i="11"/>
  <c r="W115" i="11"/>
  <c r="V115" i="11"/>
  <c r="AH114" i="11"/>
  <c r="W114" i="11"/>
  <c r="V114" i="11"/>
  <c r="AH113" i="11"/>
  <c r="W113" i="11"/>
  <c r="V113" i="11"/>
  <c r="AH112" i="11"/>
  <c r="W112" i="11"/>
  <c r="V112" i="11"/>
  <c r="AH111" i="11"/>
  <c r="W111" i="11"/>
  <c r="V111" i="11"/>
  <c r="AH110" i="11"/>
  <c r="W110" i="11"/>
  <c r="V110" i="11"/>
  <c r="AH109" i="11"/>
  <c r="W109" i="11"/>
  <c r="V109" i="11"/>
  <c r="AH108" i="11"/>
  <c r="W108" i="11"/>
  <c r="V108" i="11"/>
  <c r="AH107" i="11"/>
  <c r="W107" i="11"/>
  <c r="V107" i="11"/>
  <c r="AH106" i="11"/>
  <c r="W106" i="11"/>
  <c r="V106" i="11"/>
  <c r="AH105" i="11"/>
  <c r="W105" i="11"/>
  <c r="V105" i="11"/>
  <c r="AH104" i="11"/>
  <c r="W104" i="11"/>
  <c r="V104" i="11"/>
  <c r="AH103" i="11"/>
  <c r="W103" i="11"/>
  <c r="V103" i="11"/>
  <c r="AH102" i="11"/>
  <c r="W102" i="11"/>
  <c r="V102" i="11"/>
  <c r="AH101" i="11"/>
  <c r="W101" i="11"/>
  <c r="V101" i="11"/>
  <c r="AH100" i="11"/>
  <c r="W100" i="11"/>
  <c r="V100" i="11"/>
  <c r="AH99" i="11"/>
  <c r="W99" i="11"/>
  <c r="V99" i="11"/>
  <c r="AH98" i="11"/>
  <c r="W98" i="11"/>
  <c r="V98" i="11"/>
  <c r="AH97" i="11"/>
  <c r="W97" i="11"/>
  <c r="V97" i="11"/>
  <c r="AH96" i="11"/>
  <c r="W96" i="11"/>
  <c r="V96" i="11"/>
  <c r="AH95" i="11"/>
  <c r="W95" i="11"/>
  <c r="V95" i="11"/>
  <c r="AH94" i="11"/>
  <c r="W94" i="11"/>
  <c r="V94" i="11"/>
  <c r="AH93" i="11"/>
  <c r="W93" i="11"/>
  <c r="V93" i="11"/>
  <c r="AH92" i="11"/>
  <c r="W92" i="11"/>
  <c r="V92" i="11"/>
  <c r="AH91" i="11"/>
  <c r="W91" i="11"/>
  <c r="V91" i="11"/>
  <c r="AH90" i="11"/>
  <c r="W90" i="11"/>
  <c r="V90" i="11"/>
  <c r="AH89" i="11"/>
  <c r="W89" i="11"/>
  <c r="V89" i="11"/>
  <c r="AH88" i="11"/>
  <c r="W88" i="11"/>
  <c r="V88" i="11"/>
  <c r="AH87" i="11"/>
  <c r="AG87" i="11"/>
  <c r="V87" i="11"/>
  <c r="W87" i="11" s="1"/>
  <c r="K87" i="11"/>
  <c r="AH86" i="11"/>
  <c r="AG86" i="11"/>
  <c r="V86" i="11"/>
  <c r="W86" i="11" s="1"/>
  <c r="K86" i="11"/>
  <c r="AH85" i="11"/>
  <c r="AG85" i="11"/>
  <c r="V85" i="11"/>
  <c r="W85" i="11" s="1"/>
  <c r="K85" i="11"/>
  <c r="AH84" i="11"/>
  <c r="V84" i="11"/>
  <c r="AG84" i="11" s="1"/>
  <c r="K84" i="11"/>
  <c r="AH83" i="11"/>
  <c r="AG83" i="11"/>
  <c r="V83" i="11"/>
  <c r="W83" i="11" s="1"/>
  <c r="K83" i="11"/>
  <c r="AH82" i="11"/>
  <c r="V82" i="11"/>
  <c r="W82" i="11" s="1"/>
  <c r="K82" i="11"/>
  <c r="AH81" i="11"/>
  <c r="V81" i="11"/>
  <c r="W81" i="11" s="1"/>
  <c r="K81" i="11"/>
  <c r="AH80" i="11"/>
  <c r="V80" i="11"/>
  <c r="AG80" i="11" s="1"/>
  <c r="K80" i="11"/>
  <c r="AH79" i="11"/>
  <c r="AG79" i="11"/>
  <c r="V79" i="11"/>
  <c r="W79" i="11" s="1"/>
  <c r="K79" i="11"/>
  <c r="AH78" i="11"/>
  <c r="V78" i="11"/>
  <c r="W78" i="11" s="1"/>
  <c r="K78" i="11"/>
  <c r="AH77" i="11"/>
  <c r="V77" i="11"/>
  <c r="W77" i="11" s="1"/>
  <c r="K77" i="11"/>
  <c r="AH76" i="11"/>
  <c r="V76" i="11"/>
  <c r="AG76" i="11" s="1"/>
  <c r="K76" i="11"/>
  <c r="AH75" i="11"/>
  <c r="AG75" i="11"/>
  <c r="V75" i="11"/>
  <c r="W75" i="11" s="1"/>
  <c r="K75" i="11"/>
  <c r="AH74" i="11"/>
  <c r="AG74" i="11"/>
  <c r="V74" i="11"/>
  <c r="W74" i="11" s="1"/>
  <c r="K74" i="11"/>
  <c r="AH73" i="11"/>
  <c r="AG73" i="11"/>
  <c r="V73" i="11"/>
  <c r="W73" i="11" s="1"/>
  <c r="K73" i="11"/>
  <c r="AH72" i="11"/>
  <c r="W72" i="11"/>
  <c r="V72" i="11"/>
  <c r="AG72" i="11" s="1"/>
  <c r="K72" i="11"/>
  <c r="AH71" i="11"/>
  <c r="AG71" i="11"/>
  <c r="V71" i="11"/>
  <c r="W71" i="11" s="1"/>
  <c r="K71" i="11"/>
  <c r="AH70" i="11"/>
  <c r="W70" i="11"/>
  <c r="V70" i="11"/>
  <c r="AG70" i="11" s="1"/>
  <c r="K70" i="11"/>
  <c r="AH69" i="11"/>
  <c r="AG69" i="11"/>
  <c r="W69" i="11"/>
  <c r="V69" i="11"/>
  <c r="K69" i="11"/>
  <c r="AH68" i="11"/>
  <c r="W68" i="11"/>
  <c r="V68" i="11"/>
  <c r="AG68" i="11" s="1"/>
  <c r="K68" i="11"/>
  <c r="AH67" i="11"/>
  <c r="AG67" i="11"/>
  <c r="V67" i="11"/>
  <c r="W67" i="11" s="1"/>
  <c r="X67" i="11"/>
  <c r="Z67" i="11" s="1"/>
  <c r="K67" i="11"/>
  <c r="AH66" i="11"/>
  <c r="W66" i="11"/>
  <c r="V66" i="11"/>
  <c r="AG66" i="11" s="1"/>
  <c r="K66" i="11"/>
  <c r="AH65" i="11"/>
  <c r="AG65" i="11"/>
  <c r="W65" i="11"/>
  <c r="V65" i="11"/>
  <c r="K65" i="11"/>
  <c r="AH64" i="11"/>
  <c r="W64" i="11"/>
  <c r="V64" i="11"/>
  <c r="AG64" i="11" s="1"/>
  <c r="K64" i="11"/>
  <c r="AH63" i="11"/>
  <c r="AG63" i="11"/>
  <c r="V63" i="11"/>
  <c r="W63" i="11" s="1"/>
  <c r="K63" i="11"/>
  <c r="AH62" i="11"/>
  <c r="W62" i="11"/>
  <c r="V62" i="11"/>
  <c r="AG62" i="11" s="1"/>
  <c r="K62" i="11"/>
  <c r="AH61" i="11"/>
  <c r="AG61" i="11"/>
  <c r="W61" i="11"/>
  <c r="V61" i="11"/>
  <c r="K61" i="11"/>
  <c r="AH60" i="11"/>
  <c r="W60" i="11"/>
  <c r="V60" i="11"/>
  <c r="AG60" i="11" s="1"/>
  <c r="K60" i="11"/>
  <c r="AH59" i="11"/>
  <c r="AG59" i="11"/>
  <c r="V59" i="11"/>
  <c r="W59" i="11" s="1"/>
  <c r="X59" i="11"/>
  <c r="Z59" i="11" s="1"/>
  <c r="K59" i="11"/>
  <c r="AH58" i="11"/>
  <c r="W58" i="11"/>
  <c r="V58" i="11"/>
  <c r="AG58" i="11" s="1"/>
  <c r="K58" i="11"/>
  <c r="AH57" i="11"/>
  <c r="AG57" i="11"/>
  <c r="W57" i="11"/>
  <c r="V57" i="11"/>
  <c r="K57" i="11"/>
  <c r="AH56" i="11"/>
  <c r="W56" i="11"/>
  <c r="V56" i="11"/>
  <c r="AG56" i="11" s="1"/>
  <c r="K56" i="11"/>
  <c r="AH55" i="11"/>
  <c r="AG55" i="11"/>
  <c r="W55" i="11"/>
  <c r="V55" i="11"/>
  <c r="K55" i="11"/>
  <c r="AH54" i="11"/>
  <c r="W54" i="11"/>
  <c r="V54" i="11"/>
  <c r="AG54" i="11" s="1"/>
  <c r="K54" i="11"/>
  <c r="AH53" i="11"/>
  <c r="AG53" i="11"/>
  <c r="W53" i="11"/>
  <c r="V53" i="11"/>
  <c r="K53" i="11"/>
  <c r="AH52" i="11"/>
  <c r="W52" i="11"/>
  <c r="V52" i="11"/>
  <c r="AG52" i="11" s="1"/>
  <c r="K52" i="11"/>
  <c r="AH51" i="11"/>
  <c r="AG51" i="11"/>
  <c r="W51" i="11"/>
  <c r="V51" i="11"/>
  <c r="K51" i="11"/>
  <c r="AH50" i="11"/>
  <c r="W50" i="11"/>
  <c r="V50" i="11"/>
  <c r="AG50" i="11" s="1"/>
  <c r="K50" i="11"/>
  <c r="AH49" i="11"/>
  <c r="AG49" i="11"/>
  <c r="W49" i="11"/>
  <c r="V49" i="11"/>
  <c r="K49" i="11"/>
  <c r="AH48" i="11"/>
  <c r="W48" i="11"/>
  <c r="V48" i="11"/>
  <c r="AG48" i="11" s="1"/>
  <c r="K48" i="11"/>
  <c r="AH47" i="11"/>
  <c r="AG47" i="11"/>
  <c r="W47" i="11"/>
  <c r="V47" i="11"/>
  <c r="K47" i="11"/>
  <c r="AH46" i="11"/>
  <c r="W46" i="11"/>
  <c r="V46" i="11"/>
  <c r="AG46" i="11" s="1"/>
  <c r="K46" i="11"/>
  <c r="AH45" i="11"/>
  <c r="AG45" i="11"/>
  <c r="W45" i="11"/>
  <c r="V45" i="11"/>
  <c r="K45" i="11"/>
  <c r="AH44" i="11"/>
  <c r="W44" i="11"/>
  <c r="V44" i="11"/>
  <c r="AG44" i="11" s="1"/>
  <c r="K44" i="11"/>
  <c r="AH43" i="11"/>
  <c r="AG43" i="11"/>
  <c r="W43" i="11"/>
  <c r="V43" i="11"/>
  <c r="X43" i="11"/>
  <c r="Z43" i="11" s="1"/>
  <c r="K43" i="11"/>
  <c r="AH42" i="11"/>
  <c r="W42" i="11"/>
  <c r="V42" i="11"/>
  <c r="AG42" i="11" s="1"/>
  <c r="K42" i="11"/>
  <c r="AH41" i="11"/>
  <c r="AG41" i="11"/>
  <c r="W41" i="11"/>
  <c r="V41" i="11"/>
  <c r="K41" i="11"/>
  <c r="AH40" i="11"/>
  <c r="W40" i="11"/>
  <c r="V40" i="11"/>
  <c r="AG40" i="11" s="1"/>
  <c r="K40" i="11"/>
  <c r="AH39" i="11"/>
  <c r="AG39" i="11"/>
  <c r="W39" i="11"/>
  <c r="V39" i="11"/>
  <c r="X39" i="11"/>
  <c r="Z39" i="11" s="1"/>
  <c r="K39" i="11"/>
  <c r="AH38" i="11"/>
  <c r="W38" i="11"/>
  <c r="V38" i="11"/>
  <c r="AG38" i="11" s="1"/>
  <c r="K38" i="11"/>
  <c r="AH37" i="11"/>
  <c r="AG37" i="11"/>
  <c r="W37" i="11"/>
  <c r="V37" i="11"/>
  <c r="K37" i="11"/>
  <c r="AH36" i="11"/>
  <c r="W36" i="11"/>
  <c r="V36" i="11"/>
  <c r="AG36" i="11" s="1"/>
  <c r="K36" i="11"/>
  <c r="AH35" i="11"/>
  <c r="AG35" i="11"/>
  <c r="W35" i="11"/>
  <c r="V35" i="11"/>
  <c r="K35" i="11"/>
  <c r="AH34" i="11"/>
  <c r="W34" i="11"/>
  <c r="V34" i="11"/>
  <c r="AG34" i="11" s="1"/>
  <c r="K34" i="11"/>
  <c r="AH33" i="11"/>
  <c r="AG33" i="11"/>
  <c r="W33" i="11"/>
  <c r="V33" i="11"/>
  <c r="K33" i="11"/>
  <c r="AH32" i="11"/>
  <c r="W32" i="11"/>
  <c r="V32" i="11"/>
  <c r="AG32" i="11" s="1"/>
  <c r="K32" i="11"/>
  <c r="AH31" i="11"/>
  <c r="AG31" i="11"/>
  <c r="W31" i="11"/>
  <c r="V31" i="11"/>
  <c r="K31" i="11"/>
  <c r="AH30" i="11"/>
  <c r="W30" i="11"/>
  <c r="V30" i="11"/>
  <c r="AG30" i="11" s="1"/>
  <c r="K30" i="11"/>
  <c r="AH29" i="11"/>
  <c r="AG29" i="11"/>
  <c r="W29" i="11"/>
  <c r="V29" i="11"/>
  <c r="K29" i="11"/>
  <c r="AH28" i="11"/>
  <c r="W28" i="11"/>
  <c r="V28" i="11"/>
  <c r="AG28" i="11" s="1"/>
  <c r="K28" i="11"/>
  <c r="AH27" i="11"/>
  <c r="AG27" i="11"/>
  <c r="W27" i="11"/>
  <c r="V27" i="11"/>
  <c r="K27" i="11"/>
  <c r="AH26" i="11"/>
  <c r="W26" i="11"/>
  <c r="V26" i="11"/>
  <c r="AG26" i="11" s="1"/>
  <c r="K26" i="11"/>
  <c r="AH25" i="11"/>
  <c r="AG25" i="11"/>
  <c r="W25" i="11"/>
  <c r="V25" i="11"/>
  <c r="K25" i="11"/>
  <c r="AH24" i="11"/>
  <c r="V24" i="11"/>
  <c r="AG24" i="11" s="1"/>
  <c r="K24" i="11"/>
  <c r="AH23" i="11"/>
  <c r="AG23" i="11"/>
  <c r="AH22" i="11"/>
  <c r="AH21" i="11"/>
  <c r="AH20" i="11"/>
  <c r="V20" i="11"/>
  <c r="AG20" i="11" s="1"/>
  <c r="K20" i="11"/>
  <c r="AH19" i="11"/>
  <c r="W19" i="11"/>
  <c r="V19" i="11"/>
  <c r="AG19" i="11" s="1"/>
  <c r="K19" i="11"/>
  <c r="AH18" i="11"/>
  <c r="W18" i="11"/>
  <c r="V18" i="11"/>
  <c r="AG18" i="11" s="1"/>
  <c r="K18" i="11"/>
  <c r="AH17" i="11"/>
  <c r="AG17" i="11"/>
  <c r="V17" i="11"/>
  <c r="W17" i="11" s="1"/>
  <c r="K17" i="11"/>
  <c r="AH16" i="11"/>
  <c r="W16" i="11"/>
  <c r="V16" i="11"/>
  <c r="AG16" i="11" s="1"/>
  <c r="K16" i="11"/>
  <c r="AH15" i="11"/>
  <c r="AG15" i="11"/>
  <c r="W15" i="11"/>
  <c r="V15" i="11"/>
  <c r="K15" i="11"/>
  <c r="AH14" i="11"/>
  <c r="V14" i="11"/>
  <c r="AG14" i="11" s="1"/>
  <c r="K14" i="11"/>
  <c r="AH13" i="11"/>
  <c r="V13" i="11"/>
  <c r="AG13" i="11" s="1"/>
  <c r="K13" i="11"/>
  <c r="AH12" i="11"/>
  <c r="V12" i="11"/>
  <c r="AG12" i="11" s="1"/>
  <c r="K12" i="11"/>
  <c r="AH11" i="11"/>
  <c r="AG11" i="11"/>
  <c r="W11" i="11"/>
  <c r="V11" i="11"/>
  <c r="K11" i="11"/>
  <c r="AH10" i="11"/>
  <c r="W10" i="11"/>
  <c r="V10" i="11"/>
  <c r="AG10" i="11" s="1"/>
  <c r="K10" i="11"/>
  <c r="AH9" i="11"/>
  <c r="V9" i="11"/>
  <c r="AG9" i="11" s="1"/>
  <c r="K9" i="11"/>
  <c r="AH8" i="11"/>
  <c r="V8" i="11"/>
  <c r="AG8" i="11" s="1"/>
  <c r="K8" i="11"/>
  <c r="AH7" i="11"/>
  <c r="V7" i="11"/>
  <c r="AG7" i="11" s="1"/>
  <c r="K7" i="11"/>
  <c r="AH6" i="11"/>
  <c r="V6" i="11"/>
  <c r="AG6" i="11" s="1"/>
  <c r="K6" i="11"/>
  <c r="AH5" i="11"/>
  <c r="W5" i="11"/>
  <c r="V5" i="11"/>
  <c r="AG5" i="11" s="1"/>
  <c r="K5" i="11"/>
  <c r="AH4" i="11"/>
  <c r="V4" i="11"/>
  <c r="AG4" i="11" s="1"/>
  <c r="K4" i="11"/>
  <c r="AH3" i="11"/>
  <c r="V3" i="11"/>
  <c r="AG3" i="11" s="1"/>
  <c r="K3" i="11"/>
  <c r="AH2" i="11"/>
  <c r="V2" i="11"/>
  <c r="AG2" i="11" s="1"/>
  <c r="K2" i="11"/>
  <c r="AL267" i="10"/>
  <c r="AI267" i="10"/>
  <c r="AH267" i="10"/>
  <c r="AK267" i="10" s="1"/>
  <c r="AL266" i="10"/>
  <c r="AN266" i="10" s="1"/>
  <c r="AI266" i="10"/>
  <c r="AH266" i="10"/>
  <c r="AK266" i="10" s="1"/>
  <c r="AL265" i="10"/>
  <c r="AI265" i="10"/>
  <c r="AH265" i="10"/>
  <c r="AK265" i="10" s="1"/>
  <c r="AL264" i="10"/>
  <c r="AI264" i="10"/>
  <c r="AH264" i="10"/>
  <c r="AK264" i="10" s="1"/>
  <c r="AL263" i="10"/>
  <c r="AN263" i="10" s="1"/>
  <c r="AI263" i="10"/>
  <c r="AH263" i="10"/>
  <c r="AK263" i="10" s="1"/>
  <c r="AL262" i="10"/>
  <c r="AN262" i="10" s="1"/>
  <c r="AI262" i="10"/>
  <c r="AH262" i="10"/>
  <c r="AK262" i="10" s="1"/>
  <c r="AL261" i="10"/>
  <c r="AN261" i="10" s="1"/>
  <c r="AI261" i="10"/>
  <c r="AH261" i="10"/>
  <c r="AK261" i="10" s="1"/>
  <c r="AL260" i="10"/>
  <c r="AN260" i="10" s="1"/>
  <c r="AI260" i="10"/>
  <c r="AH260" i="10"/>
  <c r="AL259" i="10"/>
  <c r="AN259" i="10" s="1"/>
  <c r="AI259" i="10"/>
  <c r="AH259" i="10"/>
  <c r="AL258" i="10"/>
  <c r="AN258" i="10" s="1"/>
  <c r="AI258" i="10"/>
  <c r="AH258" i="10"/>
  <c r="AL257" i="10"/>
  <c r="AN257" i="10" s="1"/>
  <c r="AI257" i="10"/>
  <c r="AH257" i="10"/>
  <c r="AL256" i="10"/>
  <c r="AN256" i="10" s="1"/>
  <c r="AI256" i="10"/>
  <c r="AH256" i="10"/>
  <c r="AL255" i="10"/>
  <c r="AN255" i="10" s="1"/>
  <c r="AI255" i="10"/>
  <c r="AH255" i="10"/>
  <c r="AL254" i="10"/>
  <c r="AN254" i="10" s="1"/>
  <c r="AI254" i="10"/>
  <c r="AH254" i="10"/>
  <c r="AL253" i="10"/>
  <c r="AN253" i="10" s="1"/>
  <c r="AI253" i="10"/>
  <c r="AH253" i="10"/>
  <c r="AL252" i="10"/>
  <c r="AN252" i="10" s="1"/>
  <c r="AH252" i="10"/>
  <c r="AL251" i="10"/>
  <c r="AN251" i="10" s="1"/>
  <c r="AH251" i="10"/>
  <c r="AL250" i="10"/>
  <c r="AN250" i="10" s="1"/>
  <c r="AI250" i="10"/>
  <c r="AH250" i="10"/>
  <c r="AL249" i="10"/>
  <c r="AN249" i="10" s="1"/>
  <c r="AI249" i="10"/>
  <c r="AH249" i="10"/>
  <c r="AL248" i="10"/>
  <c r="AN248" i="10" s="1"/>
  <c r="AI248" i="10"/>
  <c r="AH248" i="10"/>
  <c r="AL247" i="10"/>
  <c r="AN247" i="10" s="1"/>
  <c r="AI247" i="10"/>
  <c r="AH247" i="10"/>
  <c r="AL246" i="10"/>
  <c r="AN246" i="10" s="1"/>
  <c r="AI246" i="10"/>
  <c r="AH246" i="10"/>
  <c r="AL245" i="10"/>
  <c r="AN245" i="10" s="1"/>
  <c r="AI245" i="10"/>
  <c r="AH245" i="10"/>
  <c r="AL244" i="10"/>
  <c r="AN244" i="10" s="1"/>
  <c r="AI244" i="10"/>
  <c r="AH244" i="10"/>
  <c r="AL243" i="10"/>
  <c r="AN243" i="10" s="1"/>
  <c r="AI243" i="10"/>
  <c r="AH243" i="10"/>
  <c r="AL242" i="10"/>
  <c r="AN242" i="10" s="1"/>
  <c r="AH242" i="10"/>
  <c r="AL241" i="10"/>
  <c r="AN241" i="10" s="1"/>
  <c r="AH241" i="10"/>
  <c r="AL240" i="10"/>
  <c r="AN240" i="10" s="1"/>
  <c r="AH240" i="10"/>
  <c r="AL239" i="10"/>
  <c r="AN239" i="10" s="1"/>
  <c r="AI239" i="10"/>
  <c r="AH239" i="10"/>
  <c r="AL238" i="10"/>
  <c r="AN238" i="10" s="1"/>
  <c r="AI238" i="10"/>
  <c r="AH238" i="10"/>
  <c r="AL237" i="10"/>
  <c r="AN237" i="10" s="1"/>
  <c r="AI237" i="10"/>
  <c r="AH237" i="10"/>
  <c r="AL236" i="10"/>
  <c r="AN236" i="10" s="1"/>
  <c r="AI236" i="10"/>
  <c r="AH236" i="10"/>
  <c r="AL235" i="10"/>
  <c r="AN235" i="10" s="1"/>
  <c r="AI235" i="10"/>
  <c r="AH235" i="10"/>
  <c r="AK235" i="10" s="1"/>
  <c r="AL234" i="10"/>
  <c r="AN234" i="10" s="1"/>
  <c r="AI234" i="10"/>
  <c r="AH234" i="10"/>
  <c r="AK234" i="10" s="1"/>
  <c r="AL233" i="10"/>
  <c r="AI233" i="10"/>
  <c r="AH233" i="10"/>
  <c r="AK233" i="10" s="1"/>
  <c r="AL232" i="10"/>
  <c r="AN232" i="10" s="1"/>
  <c r="AI232" i="10"/>
  <c r="AH232" i="10"/>
  <c r="AK232" i="10" s="1"/>
  <c r="AL231" i="10"/>
  <c r="AN231" i="10" s="1"/>
  <c r="AI231" i="10"/>
  <c r="AH231" i="10"/>
  <c r="AK231" i="10" s="1"/>
  <c r="AL230" i="10"/>
  <c r="AN230" i="10" s="1"/>
  <c r="AI230" i="10"/>
  <c r="AH230" i="10"/>
  <c r="AK230" i="10" s="1"/>
  <c r="AL229" i="10"/>
  <c r="AN229" i="10" s="1"/>
  <c r="AI229" i="10"/>
  <c r="AH229" i="10"/>
  <c r="AK229" i="10" s="1"/>
  <c r="AL228" i="10"/>
  <c r="AN228" i="10" s="1"/>
  <c r="AI228" i="10"/>
  <c r="AH228" i="10"/>
  <c r="AK228" i="10" s="1"/>
  <c r="AL227" i="10"/>
  <c r="AI227" i="10"/>
  <c r="AH227" i="10"/>
  <c r="AK227" i="10" s="1"/>
  <c r="AL226" i="10"/>
  <c r="AN226" i="10" s="1"/>
  <c r="AI226" i="10"/>
  <c r="AH226" i="10"/>
  <c r="AK226" i="10" s="1"/>
  <c r="AL225" i="10"/>
  <c r="AI225" i="10"/>
  <c r="AH225" i="10"/>
  <c r="AK225" i="10" s="1"/>
  <c r="AL224" i="10"/>
  <c r="AN224" i="10" s="1"/>
  <c r="AI224" i="10"/>
  <c r="AH224" i="10"/>
  <c r="AK224" i="10" s="1"/>
  <c r="AL223" i="10"/>
  <c r="AI223" i="10"/>
  <c r="AH223" i="10"/>
  <c r="AK223" i="10" s="1"/>
  <c r="AL222" i="10"/>
  <c r="AI222" i="10"/>
  <c r="AH222" i="10"/>
  <c r="AK222" i="10" s="1"/>
  <c r="AL221" i="10"/>
  <c r="AI221" i="10"/>
  <c r="AH221" i="10"/>
  <c r="AK221" i="10" s="1"/>
  <c r="AL220" i="10"/>
  <c r="AI220" i="10"/>
  <c r="AH220" i="10"/>
  <c r="AK220" i="10" s="1"/>
  <c r="AL219" i="10"/>
  <c r="AI219" i="10"/>
  <c r="AH219" i="10"/>
  <c r="AK219" i="10" s="1"/>
  <c r="AL218" i="10"/>
  <c r="AI218" i="10"/>
  <c r="AH218" i="10"/>
  <c r="AK218" i="10" s="1"/>
  <c r="AL217" i="10"/>
  <c r="AI217" i="10"/>
  <c r="AH217" i="10"/>
  <c r="AK217" i="10" s="1"/>
  <c r="AL216" i="10"/>
  <c r="AI216" i="10"/>
  <c r="AH216" i="10"/>
  <c r="AK216" i="10" s="1"/>
  <c r="AL215" i="10"/>
  <c r="AI215" i="10"/>
  <c r="AH215" i="10"/>
  <c r="AK215" i="10" s="1"/>
  <c r="AL214" i="10"/>
  <c r="AI214" i="10"/>
  <c r="AH214" i="10"/>
  <c r="AK214" i="10" s="1"/>
  <c r="AL213" i="10"/>
  <c r="AI213" i="10"/>
  <c r="AH213" i="10"/>
  <c r="AK213" i="10" s="1"/>
  <c r="AL212" i="10"/>
  <c r="AI212" i="10"/>
  <c r="AH212" i="10"/>
  <c r="AK212" i="10" s="1"/>
  <c r="AL211" i="10"/>
  <c r="AI211" i="10"/>
  <c r="AH211" i="10"/>
  <c r="AK211" i="10" s="1"/>
  <c r="AL210" i="10"/>
  <c r="AI210" i="10"/>
  <c r="AH210" i="10"/>
  <c r="AK210" i="10" s="1"/>
  <c r="AL209" i="10"/>
  <c r="AI209" i="10"/>
  <c r="AH209" i="10"/>
  <c r="AK209" i="10" s="1"/>
  <c r="AL208" i="10"/>
  <c r="AI208" i="10"/>
  <c r="AH208" i="10"/>
  <c r="AK208" i="10" s="1"/>
  <c r="AL207" i="10"/>
  <c r="AI207" i="10"/>
  <c r="AH207" i="10"/>
  <c r="AK207" i="10" s="1"/>
  <c r="AB207" i="10"/>
  <c r="AL206" i="10"/>
  <c r="AN206" i="10" s="1"/>
  <c r="AI206" i="10"/>
  <c r="AH206" i="10"/>
  <c r="AK206" i="10" s="1"/>
  <c r="AP205" i="10"/>
  <c r="AN205" i="10"/>
  <c r="AI205" i="10"/>
  <c r="AH205" i="10"/>
  <c r="AK205" i="10" s="1"/>
  <c r="AL204" i="10"/>
  <c r="AN204" i="10" s="1"/>
  <c r="AI204" i="10"/>
  <c r="AH204" i="10"/>
  <c r="AK204" i="10" s="1"/>
  <c r="AL203" i="10"/>
  <c r="AN203" i="10" s="1"/>
  <c r="AI203" i="10"/>
  <c r="AH203" i="10"/>
  <c r="AK203" i="10" s="1"/>
  <c r="AH200" i="10"/>
  <c r="W200" i="10"/>
  <c r="V200" i="10"/>
  <c r="AG200" i="10" s="1"/>
  <c r="K200" i="10"/>
  <c r="AH199" i="10"/>
  <c r="V199" i="10"/>
  <c r="W199" i="10" s="1"/>
  <c r="AH198" i="10"/>
  <c r="V198" i="10"/>
  <c r="W198" i="10" s="1"/>
  <c r="AH197" i="10"/>
  <c r="W197" i="10"/>
  <c r="V197" i="10"/>
  <c r="AH196" i="10"/>
  <c r="W196" i="10"/>
  <c r="V196" i="10"/>
  <c r="AH195" i="10"/>
  <c r="W195" i="10"/>
  <c r="V195" i="10"/>
  <c r="AH194" i="10"/>
  <c r="W194" i="10"/>
  <c r="V194" i="10"/>
  <c r="AH193" i="10"/>
  <c r="W193" i="10"/>
  <c r="V193" i="10"/>
  <c r="AH192" i="10"/>
  <c r="W192" i="10"/>
  <c r="V192" i="10"/>
  <c r="AH191" i="10"/>
  <c r="W191" i="10"/>
  <c r="V191" i="10"/>
  <c r="AH190" i="10"/>
  <c r="W190" i="10"/>
  <c r="V190" i="10"/>
  <c r="AH189" i="10"/>
  <c r="W189" i="10"/>
  <c r="V189" i="10"/>
  <c r="AH188" i="10"/>
  <c r="W188" i="10"/>
  <c r="V188" i="10"/>
  <c r="AH187" i="10"/>
  <c r="W187" i="10"/>
  <c r="V187" i="10"/>
  <c r="AH186" i="10"/>
  <c r="W186" i="10"/>
  <c r="V186" i="10"/>
  <c r="AH185" i="10"/>
  <c r="W185" i="10"/>
  <c r="V185" i="10"/>
  <c r="AH184" i="10"/>
  <c r="W184" i="10"/>
  <c r="V184" i="10"/>
  <c r="AH183" i="10"/>
  <c r="W183" i="10"/>
  <c r="V183" i="10"/>
  <c r="AH182" i="10"/>
  <c r="W182" i="10"/>
  <c r="V182" i="10"/>
  <c r="AH181" i="10"/>
  <c r="W181" i="10"/>
  <c r="V181" i="10"/>
  <c r="AH180" i="10"/>
  <c r="W180" i="10"/>
  <c r="V180" i="10"/>
  <c r="AH179" i="10"/>
  <c r="W179" i="10"/>
  <c r="V179" i="10"/>
  <c r="AH178" i="10"/>
  <c r="W178" i="10"/>
  <c r="V178" i="10"/>
  <c r="AH177" i="10"/>
  <c r="W177" i="10"/>
  <c r="V177" i="10"/>
  <c r="AH176" i="10"/>
  <c r="W176" i="10"/>
  <c r="V176" i="10"/>
  <c r="AH175" i="10"/>
  <c r="W175" i="10"/>
  <c r="V175" i="10"/>
  <c r="AH174" i="10"/>
  <c r="W174" i="10"/>
  <c r="V174" i="10"/>
  <c r="AH173" i="10"/>
  <c r="W173" i="10"/>
  <c r="V173" i="10"/>
  <c r="AH172" i="10"/>
  <c r="W172" i="10"/>
  <c r="V172" i="10"/>
  <c r="AH171" i="10"/>
  <c r="W171" i="10"/>
  <c r="V171" i="10"/>
  <c r="AH170" i="10"/>
  <c r="W170" i="10"/>
  <c r="V170" i="10"/>
  <c r="X170" i="10"/>
  <c r="Z170" i="10" s="1"/>
  <c r="AH169" i="10"/>
  <c r="W169" i="10"/>
  <c r="V169" i="10"/>
  <c r="AH168" i="10"/>
  <c r="W168" i="10"/>
  <c r="V168" i="10"/>
  <c r="AH167" i="10"/>
  <c r="W167" i="10"/>
  <c r="V167" i="10"/>
  <c r="AH166" i="10"/>
  <c r="W166" i="10"/>
  <c r="V166" i="10"/>
  <c r="AH165" i="10"/>
  <c r="W165" i="10"/>
  <c r="V165" i="10"/>
  <c r="AH164" i="10"/>
  <c r="W164" i="10"/>
  <c r="V164" i="10"/>
  <c r="AH163" i="10"/>
  <c r="W163" i="10"/>
  <c r="V163" i="10"/>
  <c r="AH162" i="10"/>
  <c r="W162" i="10"/>
  <c r="V162" i="10"/>
  <c r="AH161" i="10"/>
  <c r="W161" i="10"/>
  <c r="V161" i="10"/>
  <c r="AH160" i="10"/>
  <c r="W160" i="10"/>
  <c r="V160" i="10"/>
  <c r="AH159" i="10"/>
  <c r="W159" i="10"/>
  <c r="V159" i="10"/>
  <c r="AH158" i="10"/>
  <c r="W158" i="10"/>
  <c r="V158" i="10"/>
  <c r="AH157" i="10"/>
  <c r="W157" i="10"/>
  <c r="V157" i="10"/>
  <c r="AH156" i="10"/>
  <c r="W156" i="10"/>
  <c r="V156" i="10"/>
  <c r="AH155" i="10"/>
  <c r="W155" i="10"/>
  <c r="V155" i="10"/>
  <c r="AH154" i="10"/>
  <c r="W154" i="10"/>
  <c r="V154" i="10"/>
  <c r="AH153" i="10"/>
  <c r="W153" i="10"/>
  <c r="V153" i="10"/>
  <c r="AH152" i="10"/>
  <c r="W152" i="10"/>
  <c r="V152" i="10"/>
  <c r="AH151" i="10"/>
  <c r="W151" i="10"/>
  <c r="V151" i="10"/>
  <c r="AH150" i="10"/>
  <c r="W150" i="10"/>
  <c r="V150" i="10"/>
  <c r="AH149" i="10"/>
  <c r="W149" i="10"/>
  <c r="V149" i="10"/>
  <c r="AH148" i="10"/>
  <c r="W148" i="10"/>
  <c r="V148" i="10"/>
  <c r="AH147" i="10"/>
  <c r="W147" i="10"/>
  <c r="V147" i="10"/>
  <c r="AH146" i="10"/>
  <c r="W146" i="10"/>
  <c r="V146" i="10"/>
  <c r="AH145" i="10"/>
  <c r="W145" i="10"/>
  <c r="V145" i="10"/>
  <c r="AH144" i="10"/>
  <c r="W144" i="10"/>
  <c r="V144" i="10"/>
  <c r="AH143" i="10"/>
  <c r="W143" i="10"/>
  <c r="V143" i="10"/>
  <c r="AH142" i="10"/>
  <c r="W142" i="10"/>
  <c r="V142" i="10"/>
  <c r="AH141" i="10"/>
  <c r="W141" i="10"/>
  <c r="V141" i="10"/>
  <c r="AH140" i="10"/>
  <c r="W140" i="10"/>
  <c r="V140" i="10"/>
  <c r="AH139" i="10"/>
  <c r="W139" i="10"/>
  <c r="V139" i="10"/>
  <c r="AH138" i="10"/>
  <c r="W138" i="10"/>
  <c r="V138" i="10"/>
  <c r="AH137" i="10"/>
  <c r="W137" i="10"/>
  <c r="V137" i="10"/>
  <c r="AH136" i="10"/>
  <c r="W136" i="10"/>
  <c r="V136" i="10"/>
  <c r="AH135" i="10"/>
  <c r="W135" i="10"/>
  <c r="V135" i="10"/>
  <c r="AH134" i="10"/>
  <c r="W134" i="10"/>
  <c r="V134" i="10"/>
  <c r="AH133" i="10"/>
  <c r="W133" i="10"/>
  <c r="V133" i="10"/>
  <c r="AH132" i="10"/>
  <c r="W132" i="10"/>
  <c r="V132" i="10"/>
  <c r="AH131" i="10"/>
  <c r="W131" i="10"/>
  <c r="V131" i="10"/>
  <c r="AH130" i="10"/>
  <c r="W130" i="10"/>
  <c r="V130" i="10"/>
  <c r="AH129" i="10"/>
  <c r="W129" i="10"/>
  <c r="V129" i="10"/>
  <c r="AH128" i="10"/>
  <c r="W128" i="10"/>
  <c r="V128" i="10"/>
  <c r="AH127" i="10"/>
  <c r="W127" i="10"/>
  <c r="V127" i="10"/>
  <c r="AH126" i="10"/>
  <c r="W126" i="10"/>
  <c r="V126" i="10"/>
  <c r="AH125" i="10"/>
  <c r="W125" i="10"/>
  <c r="V125" i="10"/>
  <c r="AH124" i="10"/>
  <c r="W124" i="10"/>
  <c r="V124" i="10"/>
  <c r="AH123" i="10"/>
  <c r="W123" i="10"/>
  <c r="V123" i="10"/>
  <c r="AH122" i="10"/>
  <c r="W122" i="10"/>
  <c r="V122" i="10"/>
  <c r="AH121" i="10"/>
  <c r="W121" i="10"/>
  <c r="V121" i="10"/>
  <c r="AH120" i="10"/>
  <c r="W120" i="10"/>
  <c r="V120" i="10"/>
  <c r="AH119" i="10"/>
  <c r="W119" i="10"/>
  <c r="V119" i="10"/>
  <c r="AH118" i="10"/>
  <c r="W118" i="10"/>
  <c r="V118" i="10"/>
  <c r="AH117" i="10"/>
  <c r="W117" i="10"/>
  <c r="V117" i="10"/>
  <c r="AH116" i="10"/>
  <c r="W116" i="10"/>
  <c r="V116" i="10"/>
  <c r="AH115" i="10"/>
  <c r="W115" i="10"/>
  <c r="V115" i="10"/>
  <c r="AH114" i="10"/>
  <c r="W114" i="10"/>
  <c r="V114" i="10"/>
  <c r="AH113" i="10"/>
  <c r="W113" i="10"/>
  <c r="V113" i="10"/>
  <c r="AH112" i="10"/>
  <c r="W112" i="10"/>
  <c r="V112" i="10"/>
  <c r="AH111" i="10"/>
  <c r="W111" i="10"/>
  <c r="V111" i="10"/>
  <c r="AH110" i="10"/>
  <c r="W110" i="10"/>
  <c r="V110" i="10"/>
  <c r="AH109" i="10"/>
  <c r="W109" i="10"/>
  <c r="V109" i="10"/>
  <c r="AH108" i="10"/>
  <c r="W108" i="10"/>
  <c r="V108" i="10"/>
  <c r="AH107" i="10"/>
  <c r="W107" i="10"/>
  <c r="V107" i="10"/>
  <c r="AH106" i="10"/>
  <c r="W106" i="10"/>
  <c r="V106" i="10"/>
  <c r="AH105" i="10"/>
  <c r="W105" i="10"/>
  <c r="V105" i="10"/>
  <c r="AH104" i="10"/>
  <c r="W104" i="10"/>
  <c r="V104" i="10"/>
  <c r="AH103" i="10"/>
  <c r="W103" i="10"/>
  <c r="V103" i="10"/>
  <c r="AH102" i="10"/>
  <c r="W102" i="10"/>
  <c r="V102" i="10"/>
  <c r="AH101" i="10"/>
  <c r="W101" i="10"/>
  <c r="V101" i="10"/>
  <c r="AH100" i="10"/>
  <c r="W100" i="10"/>
  <c r="V100" i="10"/>
  <c r="AH99" i="10"/>
  <c r="W99" i="10"/>
  <c r="V99" i="10"/>
  <c r="AH98" i="10"/>
  <c r="W98" i="10"/>
  <c r="V98" i="10"/>
  <c r="AH97" i="10"/>
  <c r="W97" i="10"/>
  <c r="V97" i="10"/>
  <c r="AH96" i="10"/>
  <c r="W96" i="10"/>
  <c r="V96" i="10"/>
  <c r="AH95" i="10"/>
  <c r="W95" i="10"/>
  <c r="V95" i="10"/>
  <c r="AH94" i="10"/>
  <c r="W94" i="10"/>
  <c r="V94" i="10"/>
  <c r="X94" i="10"/>
  <c r="Z94" i="10" s="1"/>
  <c r="AH93" i="10"/>
  <c r="W93" i="10"/>
  <c r="V93" i="10"/>
  <c r="AH92" i="10"/>
  <c r="W92" i="10"/>
  <c r="V92" i="10"/>
  <c r="AH91" i="10"/>
  <c r="W91" i="10"/>
  <c r="V91" i="10"/>
  <c r="AH90" i="10"/>
  <c r="W90" i="10"/>
  <c r="V90" i="10"/>
  <c r="X90" i="10"/>
  <c r="Z90" i="10" s="1"/>
  <c r="AH89" i="10"/>
  <c r="W89" i="10"/>
  <c r="V89" i="10"/>
  <c r="AH88" i="10"/>
  <c r="W88" i="10"/>
  <c r="V88" i="10"/>
  <c r="AH87" i="10"/>
  <c r="AG87" i="10"/>
  <c r="V87" i="10"/>
  <c r="W87" i="10" s="1"/>
  <c r="K87" i="10"/>
  <c r="AH86" i="10"/>
  <c r="W86" i="10"/>
  <c r="V86" i="10"/>
  <c r="AG86" i="10" s="1"/>
  <c r="K86" i="10"/>
  <c r="AH85" i="10"/>
  <c r="AG85" i="10"/>
  <c r="V85" i="10"/>
  <c r="W85" i="10" s="1"/>
  <c r="K85" i="10"/>
  <c r="AH84" i="10"/>
  <c r="W84" i="10"/>
  <c r="V84" i="10"/>
  <c r="AG84" i="10" s="1"/>
  <c r="K84" i="10"/>
  <c r="AH83" i="10"/>
  <c r="AG83" i="10"/>
  <c r="V83" i="10"/>
  <c r="W83" i="10" s="1"/>
  <c r="K83" i="10"/>
  <c r="AH82" i="10"/>
  <c r="X82" i="10"/>
  <c r="Z82" i="10" s="1"/>
  <c r="W82" i="10"/>
  <c r="V82" i="10"/>
  <c r="AG82" i="10" s="1"/>
  <c r="K82" i="10"/>
  <c r="AH81" i="10"/>
  <c r="AG81" i="10"/>
  <c r="V81" i="10"/>
  <c r="W81" i="10" s="1"/>
  <c r="K81" i="10"/>
  <c r="AH80" i="10"/>
  <c r="W80" i="10"/>
  <c r="V80" i="10"/>
  <c r="AG80" i="10" s="1"/>
  <c r="K80" i="10"/>
  <c r="AH79" i="10"/>
  <c r="AG79" i="10"/>
  <c r="V79" i="10"/>
  <c r="W79" i="10" s="1"/>
  <c r="K79" i="10"/>
  <c r="AH78" i="10"/>
  <c r="W78" i="10"/>
  <c r="V78" i="10"/>
  <c r="AG78" i="10" s="1"/>
  <c r="K78" i="10"/>
  <c r="AH77" i="10"/>
  <c r="AG77" i="10"/>
  <c r="V77" i="10"/>
  <c r="W77" i="10" s="1"/>
  <c r="K77" i="10"/>
  <c r="AH76" i="10"/>
  <c r="W76" i="10"/>
  <c r="V76" i="10"/>
  <c r="AG76" i="10" s="1"/>
  <c r="K76" i="10"/>
  <c r="AH75" i="10"/>
  <c r="AG75" i="10"/>
  <c r="V75" i="10"/>
  <c r="W75" i="10" s="1"/>
  <c r="K75" i="10"/>
  <c r="AH74" i="10"/>
  <c r="W74" i="10"/>
  <c r="V74" i="10"/>
  <c r="AG74" i="10" s="1"/>
  <c r="K74" i="10"/>
  <c r="AH73" i="10"/>
  <c r="AG73" i="10"/>
  <c r="V73" i="10"/>
  <c r="W73" i="10" s="1"/>
  <c r="K73" i="10"/>
  <c r="AH72" i="10"/>
  <c r="W72" i="10"/>
  <c r="V72" i="10"/>
  <c r="AG72" i="10" s="1"/>
  <c r="K72" i="10"/>
  <c r="AH71" i="10"/>
  <c r="V71" i="10"/>
  <c r="W71" i="10" s="1"/>
  <c r="K71" i="10"/>
  <c r="AH70" i="10"/>
  <c r="W70" i="10"/>
  <c r="V70" i="10"/>
  <c r="AG70" i="10" s="1"/>
  <c r="K70" i="10"/>
  <c r="AH69" i="10"/>
  <c r="AG69" i="10"/>
  <c r="W69" i="10"/>
  <c r="V69" i="10"/>
  <c r="K69" i="10"/>
  <c r="AH68" i="10"/>
  <c r="W68" i="10"/>
  <c r="V68" i="10"/>
  <c r="AG68" i="10" s="1"/>
  <c r="K68" i="10"/>
  <c r="AH67" i="10"/>
  <c r="AG67" i="10"/>
  <c r="V67" i="10"/>
  <c r="W67" i="10" s="1"/>
  <c r="K67" i="10"/>
  <c r="AH66" i="10"/>
  <c r="W66" i="10"/>
  <c r="V66" i="10"/>
  <c r="AG66" i="10" s="1"/>
  <c r="K66" i="10"/>
  <c r="AH65" i="10"/>
  <c r="AG65" i="10"/>
  <c r="W65" i="10"/>
  <c r="V65" i="10"/>
  <c r="K65" i="10"/>
  <c r="AH64" i="10"/>
  <c r="W64" i="10"/>
  <c r="V64" i="10"/>
  <c r="AG64" i="10" s="1"/>
  <c r="K64" i="10"/>
  <c r="AH63" i="10"/>
  <c r="V63" i="10"/>
  <c r="W63" i="10" s="1"/>
  <c r="K63" i="10"/>
  <c r="AH62" i="10"/>
  <c r="V62" i="10"/>
  <c r="AG62" i="10" s="1"/>
  <c r="K62" i="10"/>
  <c r="AH61" i="10"/>
  <c r="V61" i="10"/>
  <c r="W61" i="10" s="1"/>
  <c r="K61" i="10"/>
  <c r="AH60" i="10"/>
  <c r="AG60" i="10"/>
  <c r="W60" i="10"/>
  <c r="V60" i="10"/>
  <c r="K60" i="10"/>
  <c r="AH59" i="10"/>
  <c r="V59" i="10"/>
  <c r="W59" i="10" s="1"/>
  <c r="K59" i="10"/>
  <c r="AH58" i="10"/>
  <c r="X58" i="10"/>
  <c r="Z58" i="10" s="1"/>
  <c r="V58" i="10"/>
  <c r="AG58" i="10" s="1"/>
  <c r="K58" i="10"/>
  <c r="AH57" i="10"/>
  <c r="V57" i="10"/>
  <c r="W57" i="10" s="1"/>
  <c r="K57" i="10"/>
  <c r="AH56" i="10"/>
  <c r="AG56" i="10"/>
  <c r="W56" i="10"/>
  <c r="V56" i="10"/>
  <c r="K56" i="10"/>
  <c r="AH55" i="10"/>
  <c r="V55" i="10"/>
  <c r="W55" i="10" s="1"/>
  <c r="K55" i="10"/>
  <c r="AH54" i="10"/>
  <c r="V54" i="10"/>
  <c r="W54" i="10" s="1"/>
  <c r="K54" i="10"/>
  <c r="AH53" i="10"/>
  <c r="V53" i="10"/>
  <c r="W53" i="10" s="1"/>
  <c r="K53" i="10"/>
  <c r="AH52" i="10"/>
  <c r="AG52" i="10"/>
  <c r="W52" i="10"/>
  <c r="V52" i="10"/>
  <c r="K52" i="10"/>
  <c r="AH51" i="10"/>
  <c r="V51" i="10"/>
  <c r="W51" i="10" s="1"/>
  <c r="K51" i="10"/>
  <c r="AH50" i="10"/>
  <c r="V50" i="10"/>
  <c r="AG50" i="10" s="1"/>
  <c r="K50" i="10"/>
  <c r="AH49" i="10"/>
  <c r="V49" i="10"/>
  <c r="W49" i="10" s="1"/>
  <c r="K49" i="10"/>
  <c r="AH48" i="10"/>
  <c r="AG48" i="10"/>
  <c r="W48" i="10"/>
  <c r="V48" i="10"/>
  <c r="K48" i="10"/>
  <c r="AH47" i="10"/>
  <c r="V47" i="10"/>
  <c r="W47" i="10" s="1"/>
  <c r="K47" i="10"/>
  <c r="AH46" i="10"/>
  <c r="V46" i="10"/>
  <c r="W46" i="10" s="1"/>
  <c r="K46" i="10"/>
  <c r="AH45" i="10"/>
  <c r="V45" i="10"/>
  <c r="W45" i="10" s="1"/>
  <c r="K45" i="10"/>
  <c r="AH44" i="10"/>
  <c r="V44" i="10"/>
  <c r="AG44" i="10" s="1"/>
  <c r="K44" i="10"/>
  <c r="AH43" i="10"/>
  <c r="W43" i="10"/>
  <c r="V43" i="10"/>
  <c r="AG43" i="10" s="1"/>
  <c r="K43" i="10"/>
  <c r="AH42" i="10"/>
  <c r="W42" i="10"/>
  <c r="V42" i="10"/>
  <c r="AG42" i="10" s="1"/>
  <c r="K42" i="10"/>
  <c r="AH41" i="10"/>
  <c r="W41" i="10"/>
  <c r="V41" i="10"/>
  <c r="AG41" i="10" s="1"/>
  <c r="K41" i="10"/>
  <c r="AH40" i="10"/>
  <c r="AG40" i="10"/>
  <c r="V40" i="10"/>
  <c r="W40" i="10" s="1"/>
  <c r="K40" i="10"/>
  <c r="AH39" i="10"/>
  <c r="V39" i="10"/>
  <c r="AG39" i="10" s="1"/>
  <c r="K39" i="10"/>
  <c r="AH38" i="10"/>
  <c r="V38" i="10"/>
  <c r="AG38" i="10" s="1"/>
  <c r="K38" i="10"/>
  <c r="AH37" i="10"/>
  <c r="V37" i="10"/>
  <c r="AG37" i="10" s="1"/>
  <c r="K37" i="10"/>
  <c r="AH36" i="10"/>
  <c r="V36" i="10"/>
  <c r="AG36" i="10" s="1"/>
  <c r="K36" i="10"/>
  <c r="AH35" i="10"/>
  <c r="V35" i="10"/>
  <c r="AG35" i="10" s="1"/>
  <c r="K35" i="10"/>
  <c r="AH34" i="10"/>
  <c r="W34" i="10"/>
  <c r="V34" i="10"/>
  <c r="AG34" i="10" s="1"/>
  <c r="K34" i="10"/>
  <c r="AH33" i="10"/>
  <c r="AH32" i="10"/>
  <c r="AH31" i="10"/>
  <c r="AH30" i="10"/>
  <c r="V30" i="10"/>
  <c r="W30" i="10" s="1"/>
  <c r="K30" i="10"/>
  <c r="AH29" i="10"/>
  <c r="V29" i="10"/>
  <c r="AG29" i="10" s="1"/>
  <c r="K29" i="10"/>
  <c r="AH28" i="10"/>
  <c r="V28" i="10"/>
  <c r="AG28" i="10" s="1"/>
  <c r="K28" i="10"/>
  <c r="AH27" i="10"/>
  <c r="W27" i="10"/>
  <c r="V27" i="10"/>
  <c r="AG27" i="10" s="1"/>
  <c r="K27" i="10"/>
  <c r="AH26" i="10"/>
  <c r="V26" i="10"/>
  <c r="AG26" i="10" s="1"/>
  <c r="K26" i="10"/>
  <c r="AH25" i="10"/>
  <c r="V25" i="10"/>
  <c r="AG25" i="10" s="1"/>
  <c r="K25" i="10"/>
  <c r="AH24" i="10"/>
  <c r="AG24" i="10"/>
  <c r="V24" i="10"/>
  <c r="W24" i="10" s="1"/>
  <c r="K24" i="10"/>
  <c r="AH23" i="10"/>
  <c r="V23" i="10"/>
  <c r="AG23" i="10" s="1"/>
  <c r="K23" i="10"/>
  <c r="AH22" i="10"/>
  <c r="V22" i="10"/>
  <c r="AG22" i="10" s="1"/>
  <c r="K22" i="10"/>
  <c r="AH21" i="10"/>
  <c r="V21" i="10"/>
  <c r="AG21" i="10" s="1"/>
  <c r="K21" i="10"/>
  <c r="AH20" i="10"/>
  <c r="V20" i="10"/>
  <c r="AG20" i="10" s="1"/>
  <c r="K20" i="10"/>
  <c r="AH19" i="10"/>
  <c r="V19" i="10"/>
  <c r="K19" i="10"/>
  <c r="AH18" i="10"/>
  <c r="W18" i="10"/>
  <c r="V18" i="10"/>
  <c r="K18" i="10"/>
  <c r="AH17" i="10"/>
  <c r="W17" i="10"/>
  <c r="V17" i="10"/>
  <c r="AG17" i="10" s="1"/>
  <c r="K17" i="10"/>
  <c r="AH16" i="10"/>
  <c r="W16" i="10"/>
  <c r="V16" i="10"/>
  <c r="AG16" i="10" s="1"/>
  <c r="K16" i="10"/>
  <c r="AH15" i="10"/>
  <c r="W15" i="10"/>
  <c r="V15" i="10"/>
  <c r="AG15" i="10" s="1"/>
  <c r="K15" i="10"/>
  <c r="AH14" i="10"/>
  <c r="V14" i="10"/>
  <c r="AG14" i="10" s="1"/>
  <c r="K14" i="10"/>
  <c r="AH13" i="10"/>
  <c r="V13" i="10"/>
  <c r="AG13" i="10" s="1"/>
  <c r="K13" i="10"/>
  <c r="AH12" i="10"/>
  <c r="AG12" i="10"/>
  <c r="W12" i="10"/>
  <c r="V12" i="10"/>
  <c r="K12" i="10"/>
  <c r="AH11" i="10"/>
  <c r="W11" i="10"/>
  <c r="V11" i="10"/>
  <c r="AG11" i="10" s="1"/>
  <c r="K11" i="10"/>
  <c r="AH10" i="10"/>
  <c r="V10" i="10"/>
  <c r="K10" i="10"/>
  <c r="AH9" i="10"/>
  <c r="W9" i="10"/>
  <c r="V9" i="10"/>
  <c r="AG9" i="10" s="1"/>
  <c r="K9" i="10"/>
  <c r="AH8" i="10"/>
  <c r="V8" i="10"/>
  <c r="AG8" i="10" s="1"/>
  <c r="K8" i="10"/>
  <c r="AH7" i="10"/>
  <c r="W7" i="10"/>
  <c r="V7" i="10"/>
  <c r="AG7" i="10" s="1"/>
  <c r="K7" i="10"/>
  <c r="AH6" i="10"/>
  <c r="AG6" i="10"/>
  <c r="W6" i="10"/>
  <c r="V6" i="10"/>
  <c r="K6" i="10"/>
  <c r="AH5" i="10"/>
  <c r="V5" i="10"/>
  <c r="AG5" i="10" s="1"/>
  <c r="K5" i="10"/>
  <c r="AH4" i="10"/>
  <c r="AG4" i="10"/>
  <c r="W4" i="10"/>
  <c r="V4" i="10"/>
  <c r="K4" i="10"/>
  <c r="AH3" i="10"/>
  <c r="V3" i="10"/>
  <c r="AG3" i="10" s="1"/>
  <c r="K3" i="10"/>
  <c r="AH2" i="10"/>
  <c r="W2" i="10"/>
  <c r="V2" i="10"/>
  <c r="AI240" i="10" s="1"/>
  <c r="K2" i="10"/>
  <c r="AL267" i="9"/>
  <c r="AI267" i="9"/>
  <c r="AH267" i="9"/>
  <c r="AK267" i="9" s="1"/>
  <c r="AL266" i="9"/>
  <c r="AN266" i="9" s="1"/>
  <c r="AI266" i="9"/>
  <c r="AH266" i="9"/>
  <c r="AK266" i="9" s="1"/>
  <c r="AL265" i="9"/>
  <c r="AI265" i="9"/>
  <c r="AH265" i="9"/>
  <c r="AK265" i="9" s="1"/>
  <c r="AL264" i="9"/>
  <c r="AN264" i="9" s="1"/>
  <c r="AI264" i="9"/>
  <c r="AH264" i="9"/>
  <c r="AK264" i="9" s="1"/>
  <c r="AL263" i="9"/>
  <c r="AN263" i="9" s="1"/>
  <c r="AI263" i="9"/>
  <c r="AH263" i="9"/>
  <c r="AK263" i="9" s="1"/>
  <c r="AL262" i="9"/>
  <c r="AN262" i="9" s="1"/>
  <c r="AI262" i="9"/>
  <c r="AH262" i="9"/>
  <c r="AK262" i="9" s="1"/>
  <c r="AL261" i="9"/>
  <c r="AN261" i="9" s="1"/>
  <c r="AI261" i="9"/>
  <c r="AH261" i="9"/>
  <c r="AL260" i="9"/>
  <c r="AN260" i="9" s="1"/>
  <c r="AI260" i="9"/>
  <c r="AH260" i="9"/>
  <c r="AL259" i="9"/>
  <c r="AN259" i="9" s="1"/>
  <c r="AI259" i="9"/>
  <c r="AH259" i="9"/>
  <c r="AL258" i="9"/>
  <c r="AN258" i="9" s="1"/>
  <c r="AI258" i="9"/>
  <c r="AH258" i="9"/>
  <c r="AL257" i="9"/>
  <c r="AN257" i="9" s="1"/>
  <c r="AI257" i="9"/>
  <c r="AH257" i="9"/>
  <c r="AL256" i="9"/>
  <c r="AN256" i="9" s="1"/>
  <c r="AI256" i="9"/>
  <c r="AH256" i="9"/>
  <c r="AL255" i="9"/>
  <c r="AN255" i="9" s="1"/>
  <c r="AI255" i="9"/>
  <c r="AH255" i="9"/>
  <c r="AL254" i="9"/>
  <c r="AN254" i="9" s="1"/>
  <c r="AI254" i="9"/>
  <c r="AH254" i="9"/>
  <c r="AL253" i="9"/>
  <c r="AN253" i="9" s="1"/>
  <c r="AI253" i="9"/>
  <c r="AH253" i="9"/>
  <c r="AL252" i="9"/>
  <c r="AN252" i="9" s="1"/>
  <c r="AH252" i="9"/>
  <c r="AL251" i="9"/>
  <c r="AN251" i="9" s="1"/>
  <c r="AH251" i="9"/>
  <c r="AL250" i="9"/>
  <c r="AN250" i="9" s="1"/>
  <c r="AI250" i="9"/>
  <c r="AH250" i="9"/>
  <c r="AL249" i="9"/>
  <c r="AN249" i="9" s="1"/>
  <c r="AI249" i="9"/>
  <c r="AH249" i="9"/>
  <c r="AL248" i="9"/>
  <c r="AN248" i="9" s="1"/>
  <c r="AI248" i="9"/>
  <c r="AH248" i="9"/>
  <c r="AL247" i="9"/>
  <c r="AN247" i="9" s="1"/>
  <c r="AI247" i="9"/>
  <c r="AH247" i="9"/>
  <c r="AL246" i="9"/>
  <c r="AN246" i="9" s="1"/>
  <c r="AI246" i="9"/>
  <c r="AH246" i="9"/>
  <c r="AL245" i="9"/>
  <c r="AN245" i="9" s="1"/>
  <c r="AI245" i="9"/>
  <c r="AH245" i="9"/>
  <c r="AL244" i="9"/>
  <c r="AN244" i="9" s="1"/>
  <c r="AI244" i="9"/>
  <c r="AH244" i="9"/>
  <c r="AL243" i="9"/>
  <c r="AN243" i="9" s="1"/>
  <c r="AI243" i="9"/>
  <c r="AH243" i="9"/>
  <c r="AL242" i="9"/>
  <c r="AN242" i="9" s="1"/>
  <c r="AH242" i="9"/>
  <c r="AL241" i="9"/>
  <c r="AN241" i="9" s="1"/>
  <c r="AH241" i="9"/>
  <c r="AL240" i="9"/>
  <c r="AN240" i="9" s="1"/>
  <c r="AH240" i="9"/>
  <c r="AL239" i="9"/>
  <c r="AN239" i="9" s="1"/>
  <c r="AI239" i="9"/>
  <c r="AH239" i="9"/>
  <c r="AK239" i="9" s="1"/>
  <c r="AL238" i="9"/>
  <c r="AN238" i="9" s="1"/>
  <c r="AI238" i="9"/>
  <c r="AH238" i="9"/>
  <c r="AL237" i="9"/>
  <c r="AN237" i="9" s="1"/>
  <c r="AI237" i="9"/>
  <c r="AH237" i="9"/>
  <c r="AL236" i="9"/>
  <c r="AN236" i="9" s="1"/>
  <c r="AI236" i="9"/>
  <c r="AH236" i="9"/>
  <c r="AL235" i="9"/>
  <c r="AN235" i="9" s="1"/>
  <c r="AI235" i="9"/>
  <c r="AH235" i="9"/>
  <c r="AL234" i="9"/>
  <c r="AN234" i="9" s="1"/>
  <c r="AI234" i="9"/>
  <c r="AH234" i="9"/>
  <c r="AL233" i="9"/>
  <c r="AN233" i="9" s="1"/>
  <c r="AI233" i="9"/>
  <c r="AH233" i="9"/>
  <c r="AL232" i="9"/>
  <c r="AN232" i="9" s="1"/>
  <c r="AI232" i="9"/>
  <c r="AH232" i="9"/>
  <c r="AL231" i="9"/>
  <c r="AN231" i="9" s="1"/>
  <c r="AI231" i="9"/>
  <c r="AH231" i="9"/>
  <c r="AK231" i="9" s="1"/>
  <c r="AL230" i="9"/>
  <c r="AN230" i="9" s="1"/>
  <c r="AI230" i="9"/>
  <c r="AH230" i="9"/>
  <c r="AL229" i="9"/>
  <c r="AN229" i="9" s="1"/>
  <c r="AI229" i="9"/>
  <c r="AH229" i="9"/>
  <c r="AL228" i="9"/>
  <c r="AN228" i="9" s="1"/>
  <c r="AI228" i="9"/>
  <c r="AH228" i="9"/>
  <c r="AL227" i="9"/>
  <c r="AN227" i="9" s="1"/>
  <c r="AI227" i="9"/>
  <c r="AH227" i="9"/>
  <c r="AL226" i="9"/>
  <c r="AN226" i="9" s="1"/>
  <c r="AI226" i="9"/>
  <c r="AH226" i="9"/>
  <c r="AL225" i="9"/>
  <c r="AN225" i="9" s="1"/>
  <c r="AI225" i="9"/>
  <c r="AH225" i="9"/>
  <c r="AL224" i="9"/>
  <c r="AN224" i="9" s="1"/>
  <c r="AI224" i="9"/>
  <c r="AH224" i="9"/>
  <c r="AL223" i="9"/>
  <c r="AN223" i="9" s="1"/>
  <c r="AI223" i="9"/>
  <c r="AH223" i="9"/>
  <c r="AK223" i="9" s="1"/>
  <c r="AL222" i="9"/>
  <c r="AN222" i="9" s="1"/>
  <c r="AI222" i="9"/>
  <c r="AH222" i="9"/>
  <c r="AK222" i="9" s="1"/>
  <c r="AL221" i="9"/>
  <c r="AN221" i="9" s="1"/>
  <c r="AI221" i="9"/>
  <c r="AH221" i="9"/>
  <c r="AK221" i="9" s="1"/>
  <c r="AL220" i="9"/>
  <c r="AN220" i="9" s="1"/>
  <c r="AI220" i="9"/>
  <c r="AH220" i="9"/>
  <c r="AK220" i="9" s="1"/>
  <c r="AL219" i="9"/>
  <c r="AN219" i="9" s="1"/>
  <c r="AI219" i="9"/>
  <c r="AH219" i="9"/>
  <c r="AK219" i="9" s="1"/>
  <c r="AL218" i="9"/>
  <c r="AN218" i="9" s="1"/>
  <c r="AI218" i="9"/>
  <c r="AH218" i="9"/>
  <c r="AK218" i="9" s="1"/>
  <c r="AL217" i="9"/>
  <c r="AN217" i="9" s="1"/>
  <c r="AI217" i="9"/>
  <c r="AH217" i="9"/>
  <c r="AK217" i="9" s="1"/>
  <c r="AL216" i="9"/>
  <c r="AN216" i="9" s="1"/>
  <c r="AI216" i="9"/>
  <c r="AH216" i="9"/>
  <c r="AK216" i="9" s="1"/>
  <c r="AL215" i="9"/>
  <c r="AN215" i="9" s="1"/>
  <c r="AI215" i="9"/>
  <c r="AH215" i="9"/>
  <c r="AK215" i="9" s="1"/>
  <c r="AL214" i="9"/>
  <c r="AN214" i="9" s="1"/>
  <c r="AI214" i="9"/>
  <c r="AH214" i="9"/>
  <c r="AK214" i="9" s="1"/>
  <c r="AL213" i="9"/>
  <c r="AN213" i="9" s="1"/>
  <c r="AI213" i="9"/>
  <c r="AH213" i="9"/>
  <c r="AK213" i="9" s="1"/>
  <c r="AL212" i="9"/>
  <c r="AN212" i="9" s="1"/>
  <c r="AI212" i="9"/>
  <c r="AH212" i="9"/>
  <c r="AK212" i="9" s="1"/>
  <c r="AL211" i="9"/>
  <c r="AN211" i="9" s="1"/>
  <c r="AI211" i="9"/>
  <c r="AH211" i="9"/>
  <c r="AK211" i="9" s="1"/>
  <c r="AL210" i="9"/>
  <c r="AN210" i="9" s="1"/>
  <c r="AI210" i="9"/>
  <c r="AH210" i="9"/>
  <c r="AK210" i="9" s="1"/>
  <c r="AL209" i="9"/>
  <c r="AN209" i="9" s="1"/>
  <c r="AI209" i="9"/>
  <c r="AH209" i="9"/>
  <c r="AK209" i="9" s="1"/>
  <c r="AL208" i="9"/>
  <c r="AN208" i="9" s="1"/>
  <c r="AI208" i="9"/>
  <c r="AH208" i="9"/>
  <c r="AK208" i="9" s="1"/>
  <c r="AL207" i="9"/>
  <c r="AN207" i="9" s="1"/>
  <c r="AI207" i="9"/>
  <c r="AH207" i="9"/>
  <c r="AK207" i="9" s="1"/>
  <c r="AB207" i="9"/>
  <c r="AL206" i="9"/>
  <c r="AN206" i="9" s="1"/>
  <c r="AI206" i="9"/>
  <c r="AH206" i="9"/>
  <c r="AK206" i="9" s="1"/>
  <c r="AP205" i="9"/>
  <c r="AN205" i="9"/>
  <c r="AI205" i="9"/>
  <c r="AH205" i="9"/>
  <c r="AL204" i="9"/>
  <c r="AN204" i="9" s="1"/>
  <c r="AI204" i="9"/>
  <c r="AH204" i="9"/>
  <c r="AL203" i="9"/>
  <c r="AN203" i="9" s="1"/>
  <c r="AI203" i="9"/>
  <c r="AH203" i="9"/>
  <c r="W200" i="9"/>
  <c r="V200" i="9"/>
  <c r="AG200" i="9" s="1"/>
  <c r="K200" i="9"/>
  <c r="V199" i="9"/>
  <c r="W199" i="9" s="1"/>
  <c r="V198" i="9"/>
  <c r="W198" i="9" s="1"/>
  <c r="W197" i="9"/>
  <c r="V197" i="9"/>
  <c r="W196" i="9"/>
  <c r="V196" i="9"/>
  <c r="W195" i="9"/>
  <c r="V195" i="9"/>
  <c r="W194" i="9"/>
  <c r="V194" i="9"/>
  <c r="W193" i="9"/>
  <c r="V193" i="9"/>
  <c r="W192" i="9"/>
  <c r="V192" i="9"/>
  <c r="W191" i="9"/>
  <c r="V191" i="9"/>
  <c r="W190" i="9"/>
  <c r="V190" i="9"/>
  <c r="W189" i="9"/>
  <c r="V189" i="9"/>
  <c r="W188" i="9"/>
  <c r="V188" i="9"/>
  <c r="W187" i="9"/>
  <c r="V187" i="9"/>
  <c r="W186" i="9"/>
  <c r="V186" i="9"/>
  <c r="W185" i="9"/>
  <c r="V185" i="9"/>
  <c r="W184" i="9"/>
  <c r="V184" i="9"/>
  <c r="W183" i="9"/>
  <c r="V183" i="9"/>
  <c r="W182" i="9"/>
  <c r="V182" i="9"/>
  <c r="W181" i="9"/>
  <c r="V181" i="9"/>
  <c r="W180" i="9"/>
  <c r="V180" i="9"/>
  <c r="W179" i="9"/>
  <c r="V179" i="9"/>
  <c r="W178" i="9"/>
  <c r="V178" i="9"/>
  <c r="W177" i="9"/>
  <c r="V177" i="9"/>
  <c r="W176" i="9"/>
  <c r="V176" i="9"/>
  <c r="W175" i="9"/>
  <c r="V175" i="9"/>
  <c r="W174" i="9"/>
  <c r="V174" i="9"/>
  <c r="W173" i="9"/>
  <c r="V173" i="9"/>
  <c r="W172" i="9"/>
  <c r="V172" i="9"/>
  <c r="W171" i="9"/>
  <c r="V171" i="9"/>
  <c r="W170" i="9"/>
  <c r="V170" i="9"/>
  <c r="W169" i="9"/>
  <c r="V169" i="9"/>
  <c r="W168" i="9"/>
  <c r="V168" i="9"/>
  <c r="W167" i="9"/>
  <c r="V167" i="9"/>
  <c r="W166" i="9"/>
  <c r="V166" i="9"/>
  <c r="W165" i="9"/>
  <c r="V165" i="9"/>
  <c r="W164" i="9"/>
  <c r="V164" i="9"/>
  <c r="W163" i="9"/>
  <c r="V163" i="9"/>
  <c r="W162" i="9"/>
  <c r="V162" i="9"/>
  <c r="W161" i="9"/>
  <c r="V161" i="9"/>
  <c r="W160" i="9"/>
  <c r="V160" i="9"/>
  <c r="W159" i="9"/>
  <c r="V159" i="9"/>
  <c r="W158" i="9"/>
  <c r="V158" i="9"/>
  <c r="W157" i="9"/>
  <c r="V157" i="9"/>
  <c r="W156" i="9"/>
  <c r="V156" i="9"/>
  <c r="W155" i="9"/>
  <c r="V155" i="9"/>
  <c r="W154" i="9"/>
  <c r="V154" i="9"/>
  <c r="W153" i="9"/>
  <c r="V153" i="9"/>
  <c r="W152" i="9"/>
  <c r="V152" i="9"/>
  <c r="X151" i="9"/>
  <c r="Z151" i="9" s="1"/>
  <c r="W151" i="9"/>
  <c r="V151" i="9"/>
  <c r="W150" i="9"/>
  <c r="V150" i="9"/>
  <c r="W149" i="9"/>
  <c r="V149" i="9"/>
  <c r="W148" i="9"/>
  <c r="V148" i="9"/>
  <c r="W147" i="9"/>
  <c r="V147" i="9"/>
  <c r="W146" i="9"/>
  <c r="V146" i="9"/>
  <c r="W145" i="9"/>
  <c r="V145" i="9"/>
  <c r="W144" i="9"/>
  <c r="V144" i="9"/>
  <c r="W143" i="9"/>
  <c r="V143" i="9"/>
  <c r="W142" i="9"/>
  <c r="V142" i="9"/>
  <c r="W141" i="9"/>
  <c r="V141" i="9"/>
  <c r="W140" i="9"/>
  <c r="V140" i="9"/>
  <c r="W139" i="9"/>
  <c r="V139" i="9"/>
  <c r="W138" i="9"/>
  <c r="V138" i="9"/>
  <c r="W137" i="9"/>
  <c r="V137" i="9"/>
  <c r="W136" i="9"/>
  <c r="V136" i="9"/>
  <c r="W135" i="9"/>
  <c r="V135" i="9"/>
  <c r="W134" i="9"/>
  <c r="V134" i="9"/>
  <c r="W133" i="9"/>
  <c r="V133" i="9"/>
  <c r="W132" i="9"/>
  <c r="V132" i="9"/>
  <c r="W131" i="9"/>
  <c r="V131" i="9"/>
  <c r="W130" i="9"/>
  <c r="V130" i="9"/>
  <c r="W129" i="9"/>
  <c r="V129" i="9"/>
  <c r="W128" i="9"/>
  <c r="V128" i="9"/>
  <c r="W127" i="9"/>
  <c r="V127" i="9"/>
  <c r="W126" i="9"/>
  <c r="V126" i="9"/>
  <c r="W125" i="9"/>
  <c r="V125" i="9"/>
  <c r="W124" i="9"/>
  <c r="V124" i="9"/>
  <c r="W123" i="9"/>
  <c r="V123" i="9"/>
  <c r="W122" i="9"/>
  <c r="V122" i="9"/>
  <c r="W121" i="9"/>
  <c r="V121" i="9"/>
  <c r="W120" i="9"/>
  <c r="V120" i="9"/>
  <c r="W119" i="9"/>
  <c r="V119" i="9"/>
  <c r="W118" i="9"/>
  <c r="V118" i="9"/>
  <c r="W117" i="9"/>
  <c r="V117" i="9"/>
  <c r="W116" i="9"/>
  <c r="V116" i="9"/>
  <c r="W115" i="9"/>
  <c r="V115" i="9"/>
  <c r="W114" i="9"/>
  <c r="V114" i="9"/>
  <c r="W113" i="9"/>
  <c r="V113" i="9"/>
  <c r="W112" i="9"/>
  <c r="V112" i="9"/>
  <c r="W111" i="9"/>
  <c r="V111" i="9"/>
  <c r="W110" i="9"/>
  <c r="V110" i="9"/>
  <c r="W109" i="9"/>
  <c r="V109" i="9"/>
  <c r="W108" i="9"/>
  <c r="V108" i="9"/>
  <c r="W107" i="9"/>
  <c r="V107" i="9"/>
  <c r="W106" i="9"/>
  <c r="V106" i="9"/>
  <c r="W105" i="9"/>
  <c r="V105" i="9"/>
  <c r="W104" i="9"/>
  <c r="V104" i="9"/>
  <c r="W103" i="9"/>
  <c r="V103" i="9"/>
  <c r="W102" i="9"/>
  <c r="V102" i="9"/>
  <c r="W101" i="9"/>
  <c r="V101" i="9"/>
  <c r="W100" i="9"/>
  <c r="V100" i="9"/>
  <c r="W99" i="9"/>
  <c r="V99" i="9"/>
  <c r="W98" i="9"/>
  <c r="V98" i="9"/>
  <c r="W97" i="9"/>
  <c r="V97" i="9"/>
  <c r="W96" i="9"/>
  <c r="V96" i="9"/>
  <c r="W95" i="9"/>
  <c r="V95" i="9"/>
  <c r="W94" i="9"/>
  <c r="V94" i="9"/>
  <c r="W93" i="9"/>
  <c r="V93" i="9"/>
  <c r="W92" i="9"/>
  <c r="V92" i="9"/>
  <c r="W91" i="9"/>
  <c r="V91" i="9"/>
  <c r="W90" i="9"/>
  <c r="V90" i="9"/>
  <c r="W89" i="9"/>
  <c r="V89" i="9"/>
  <c r="W88" i="9"/>
  <c r="V88" i="9"/>
  <c r="V87" i="9"/>
  <c r="W87" i="9" s="1"/>
  <c r="K87" i="9"/>
  <c r="V86" i="9"/>
  <c r="AG86" i="9" s="1"/>
  <c r="K86" i="9"/>
  <c r="V85" i="9"/>
  <c r="W85" i="9" s="1"/>
  <c r="K85" i="9"/>
  <c r="V84" i="9"/>
  <c r="W84" i="9" s="1"/>
  <c r="K84" i="9"/>
  <c r="V83" i="9"/>
  <c r="W83" i="9" s="1"/>
  <c r="K83" i="9"/>
  <c r="W82" i="9"/>
  <c r="V82" i="9"/>
  <c r="AG82" i="9" s="1"/>
  <c r="K82" i="9"/>
  <c r="V81" i="9"/>
  <c r="W81" i="9" s="1"/>
  <c r="K81" i="9"/>
  <c r="W80" i="9"/>
  <c r="V80" i="9"/>
  <c r="AG80" i="9" s="1"/>
  <c r="K80" i="9"/>
  <c r="V79" i="9"/>
  <c r="W79" i="9" s="1"/>
  <c r="K79" i="9"/>
  <c r="V78" i="9"/>
  <c r="AG78" i="9" s="1"/>
  <c r="K78" i="9"/>
  <c r="V77" i="9"/>
  <c r="W77" i="9" s="1"/>
  <c r="K77" i="9"/>
  <c r="V76" i="9"/>
  <c r="W76" i="9" s="1"/>
  <c r="K76" i="9"/>
  <c r="V75" i="9"/>
  <c r="W75" i="9" s="1"/>
  <c r="K75" i="9"/>
  <c r="V74" i="9"/>
  <c r="W74" i="9" s="1"/>
  <c r="K74" i="9"/>
  <c r="V73" i="9"/>
  <c r="W73" i="9" s="1"/>
  <c r="K73" i="9"/>
  <c r="W72" i="9"/>
  <c r="V72" i="9"/>
  <c r="AG72" i="9" s="1"/>
  <c r="K72" i="9"/>
  <c r="W71" i="9"/>
  <c r="V71" i="9"/>
  <c r="AG71" i="9" s="1"/>
  <c r="K71" i="9"/>
  <c r="AG70" i="9"/>
  <c r="W70" i="9"/>
  <c r="V70" i="9"/>
  <c r="K70" i="9"/>
  <c r="W69" i="9"/>
  <c r="V69" i="9"/>
  <c r="AG69" i="9" s="1"/>
  <c r="K69" i="9"/>
  <c r="AG68" i="9"/>
  <c r="W68" i="9"/>
  <c r="V68" i="9"/>
  <c r="K68" i="9"/>
  <c r="W67" i="9"/>
  <c r="V67" i="9"/>
  <c r="AG67" i="9" s="1"/>
  <c r="K67" i="9"/>
  <c r="AG66" i="9"/>
  <c r="W66" i="9"/>
  <c r="V66" i="9"/>
  <c r="K66" i="9"/>
  <c r="W65" i="9"/>
  <c r="V65" i="9"/>
  <c r="AG65" i="9" s="1"/>
  <c r="K65" i="9"/>
  <c r="AG64" i="9"/>
  <c r="W64" i="9"/>
  <c r="V64" i="9"/>
  <c r="K64" i="9"/>
  <c r="W63" i="9"/>
  <c r="V63" i="9"/>
  <c r="AG63" i="9" s="1"/>
  <c r="K63" i="9"/>
  <c r="AG62" i="9"/>
  <c r="W62" i="9"/>
  <c r="V62" i="9"/>
  <c r="K62" i="9"/>
  <c r="W61" i="9"/>
  <c r="V61" i="9"/>
  <c r="AG61" i="9" s="1"/>
  <c r="K61" i="9"/>
  <c r="AG60" i="9"/>
  <c r="W60" i="9"/>
  <c r="V60" i="9"/>
  <c r="K60" i="9"/>
  <c r="W59" i="9"/>
  <c r="V59" i="9"/>
  <c r="AG59" i="9" s="1"/>
  <c r="K59" i="9"/>
  <c r="AG58" i="9"/>
  <c r="W58" i="9"/>
  <c r="V58" i="9"/>
  <c r="K58" i="9"/>
  <c r="W57" i="9"/>
  <c r="V57" i="9"/>
  <c r="AG57" i="9" s="1"/>
  <c r="K57" i="9"/>
  <c r="AG56" i="9"/>
  <c r="W56" i="9"/>
  <c r="V56" i="9"/>
  <c r="K56" i="9"/>
  <c r="W55" i="9"/>
  <c r="V55" i="9"/>
  <c r="AG55" i="9" s="1"/>
  <c r="K55" i="9"/>
  <c r="AG54" i="9"/>
  <c r="W54" i="9"/>
  <c r="V54" i="9"/>
  <c r="K54" i="9"/>
  <c r="W53" i="9"/>
  <c r="V53" i="9"/>
  <c r="AG53" i="9" s="1"/>
  <c r="K53" i="9"/>
  <c r="AG52" i="9"/>
  <c r="W52" i="9"/>
  <c r="V52" i="9"/>
  <c r="K52" i="9"/>
  <c r="W51" i="9"/>
  <c r="V51" i="9"/>
  <c r="AG51" i="9" s="1"/>
  <c r="K51" i="9"/>
  <c r="AG50" i="9"/>
  <c r="W50" i="9"/>
  <c r="V50" i="9"/>
  <c r="K50" i="9"/>
  <c r="W49" i="9"/>
  <c r="V49" i="9"/>
  <c r="AG49" i="9" s="1"/>
  <c r="K49" i="9"/>
  <c r="W48" i="9"/>
  <c r="V48" i="9"/>
  <c r="AG48" i="9" s="1"/>
  <c r="K48" i="9"/>
  <c r="W47" i="9"/>
  <c r="V47" i="9"/>
  <c r="AG47" i="9" s="1"/>
  <c r="K47" i="9"/>
  <c r="V46" i="9"/>
  <c r="AG46" i="9" s="1"/>
  <c r="K46" i="9"/>
  <c r="V45" i="9"/>
  <c r="AG45" i="9" s="1"/>
  <c r="V44" i="9"/>
  <c r="AG44" i="9" s="1"/>
  <c r="K44" i="9"/>
  <c r="V43" i="9"/>
  <c r="AG43" i="9" s="1"/>
  <c r="K43" i="9"/>
  <c r="V42" i="9"/>
  <c r="AG42" i="9" s="1"/>
  <c r="K42" i="9"/>
  <c r="V41" i="9"/>
  <c r="AG41" i="9" s="1"/>
  <c r="V40" i="9"/>
  <c r="AG40" i="9" s="1"/>
  <c r="K41" i="9"/>
  <c r="W39" i="9"/>
  <c r="V39" i="9"/>
  <c r="AG39" i="9" s="1"/>
  <c r="K39" i="9"/>
  <c r="V38" i="9"/>
  <c r="AG38" i="9" s="1"/>
  <c r="K38" i="9"/>
  <c r="V37" i="9"/>
  <c r="AG37" i="9" s="1"/>
  <c r="K37" i="9"/>
  <c r="V36" i="9"/>
  <c r="AG36" i="9" s="1"/>
  <c r="K36" i="9"/>
  <c r="W35" i="9"/>
  <c r="V35" i="9"/>
  <c r="AG35" i="9" s="1"/>
  <c r="K35" i="9"/>
  <c r="V34" i="9"/>
  <c r="AG34" i="9" s="1"/>
  <c r="K34" i="9"/>
  <c r="V33" i="9"/>
  <c r="AG33" i="9" s="1"/>
  <c r="K33" i="9"/>
  <c r="V32" i="9"/>
  <c r="AG32" i="9" s="1"/>
  <c r="K32" i="9"/>
  <c r="V31" i="9"/>
  <c r="AG31" i="9" s="1"/>
  <c r="K31" i="9"/>
  <c r="V30" i="9"/>
  <c r="AG30" i="9" s="1"/>
  <c r="K30" i="9"/>
  <c r="V29" i="9"/>
  <c r="AG29" i="9" s="1"/>
  <c r="K29" i="9"/>
  <c r="W28" i="9"/>
  <c r="V28" i="9"/>
  <c r="AG28" i="9" s="1"/>
  <c r="K28" i="9"/>
  <c r="W27" i="9"/>
  <c r="V27" i="9"/>
  <c r="AG27" i="9" s="1"/>
  <c r="K27" i="9"/>
  <c r="W26" i="9"/>
  <c r="V26" i="9"/>
  <c r="AG26" i="9" s="1"/>
  <c r="K26" i="9"/>
  <c r="V25" i="9"/>
  <c r="AG25" i="9" s="1"/>
  <c r="K25" i="9"/>
  <c r="W24" i="9"/>
  <c r="V24" i="9"/>
  <c r="AG24" i="9" s="1"/>
  <c r="K24" i="9"/>
  <c r="W23" i="9"/>
  <c r="V23" i="9"/>
  <c r="AG23" i="9" s="1"/>
  <c r="K23" i="9"/>
  <c r="W22" i="9"/>
  <c r="V22" i="9"/>
  <c r="AG22" i="9" s="1"/>
  <c r="K22" i="9"/>
  <c r="W21" i="9"/>
  <c r="V21" i="9"/>
  <c r="AG21" i="9" s="1"/>
  <c r="K21" i="9"/>
  <c r="W20" i="9"/>
  <c r="V20" i="9"/>
  <c r="AG20" i="9" s="1"/>
  <c r="K20" i="9"/>
  <c r="W19" i="9"/>
  <c r="V19" i="9"/>
  <c r="AG19" i="9" s="1"/>
  <c r="K19" i="9"/>
  <c r="W18" i="9"/>
  <c r="V18" i="9"/>
  <c r="AG18" i="9" s="1"/>
  <c r="K18" i="9"/>
  <c r="V17" i="9"/>
  <c r="AG17" i="9" s="1"/>
  <c r="K17" i="9"/>
  <c r="W16" i="9"/>
  <c r="V16" i="9"/>
  <c r="AG16" i="9" s="1"/>
  <c r="K16" i="9"/>
  <c r="W15" i="9"/>
  <c r="V15" i="9"/>
  <c r="AG15" i="9" s="1"/>
  <c r="K15" i="9"/>
  <c r="W14" i="9"/>
  <c r="V14" i="9"/>
  <c r="AG14" i="9" s="1"/>
  <c r="K14" i="9"/>
  <c r="W13" i="9"/>
  <c r="V13" i="9"/>
  <c r="AG13" i="9" s="1"/>
  <c r="K13" i="9"/>
  <c r="W12" i="9"/>
  <c r="V12" i="9"/>
  <c r="AG12" i="9" s="1"/>
  <c r="K12" i="9"/>
  <c r="W11" i="9"/>
  <c r="V11" i="9"/>
  <c r="AG11" i="9" s="1"/>
  <c r="K11" i="9"/>
  <c r="V10" i="9"/>
  <c r="AG10" i="9" s="1"/>
  <c r="K10" i="9"/>
  <c r="V9" i="9"/>
  <c r="AG9" i="9" s="1"/>
  <c r="K9" i="9"/>
  <c r="V8" i="9"/>
  <c r="AG8" i="9" s="1"/>
  <c r="K8" i="9"/>
  <c r="W7" i="9"/>
  <c r="V7" i="9"/>
  <c r="K7" i="9"/>
  <c r="W6" i="9"/>
  <c r="V6" i="9"/>
  <c r="K6" i="9"/>
  <c r="W5" i="9"/>
  <c r="V5" i="9"/>
  <c r="AG5" i="9" s="1"/>
  <c r="K5" i="9"/>
  <c r="W4" i="9"/>
  <c r="V4" i="9"/>
  <c r="AG4" i="9" s="1"/>
  <c r="K4" i="9"/>
  <c r="W3" i="9"/>
  <c r="V3" i="9"/>
  <c r="AG3" i="9" s="1"/>
  <c r="K3" i="9"/>
  <c r="AH2" i="9"/>
  <c r="W2" i="9"/>
  <c r="V2" i="9"/>
  <c r="AG2" i="9" s="1"/>
  <c r="K2" i="9"/>
  <c r="AL267" i="8"/>
  <c r="AI267" i="8"/>
  <c r="AH267" i="8"/>
  <c r="AK267" i="8" s="1"/>
  <c r="AL266" i="8"/>
  <c r="AN266" i="8" s="1"/>
  <c r="AI266" i="8"/>
  <c r="AH266" i="8"/>
  <c r="AK266" i="8" s="1"/>
  <c r="AL265" i="8"/>
  <c r="AM265" i="8" s="1"/>
  <c r="AP265" i="8" s="1"/>
  <c r="AI265" i="8"/>
  <c r="AH265" i="8"/>
  <c r="AK265" i="8" s="1"/>
  <c r="AL264" i="8"/>
  <c r="AN264" i="8" s="1"/>
  <c r="AI264" i="8"/>
  <c r="AH264" i="8"/>
  <c r="AK264" i="8" s="1"/>
  <c r="AL263" i="8"/>
  <c r="AN263" i="8" s="1"/>
  <c r="AI263" i="8"/>
  <c r="AH263" i="8"/>
  <c r="AK263" i="8" s="1"/>
  <c r="AL262" i="8"/>
  <c r="AN262" i="8" s="1"/>
  <c r="AI262" i="8"/>
  <c r="AH262" i="8"/>
  <c r="AK262" i="8" s="1"/>
  <c r="AL261" i="8"/>
  <c r="AN261" i="8" s="1"/>
  <c r="AI261" i="8"/>
  <c r="AH261" i="8"/>
  <c r="AK261" i="8" s="1"/>
  <c r="AL260" i="8"/>
  <c r="AN260" i="8" s="1"/>
  <c r="AI260" i="8"/>
  <c r="AH260" i="8"/>
  <c r="AK260" i="8" s="1"/>
  <c r="AL259" i="8"/>
  <c r="AN259" i="8" s="1"/>
  <c r="AI259" i="8"/>
  <c r="AH259" i="8"/>
  <c r="AK259" i="8" s="1"/>
  <c r="AL258" i="8"/>
  <c r="AN258" i="8" s="1"/>
  <c r="AI258" i="8"/>
  <c r="AH258" i="8"/>
  <c r="AL257" i="8"/>
  <c r="AN257" i="8" s="1"/>
  <c r="AI257" i="8"/>
  <c r="AH257" i="8"/>
  <c r="AL256" i="8"/>
  <c r="AN256" i="8" s="1"/>
  <c r="AI256" i="8"/>
  <c r="AH256" i="8"/>
  <c r="AL255" i="8"/>
  <c r="AN255" i="8" s="1"/>
  <c r="AI255" i="8"/>
  <c r="AH255" i="8"/>
  <c r="AL254" i="8"/>
  <c r="AN254" i="8" s="1"/>
  <c r="AI254" i="8"/>
  <c r="AH254" i="8"/>
  <c r="AL253" i="8"/>
  <c r="AN253" i="8" s="1"/>
  <c r="AI253" i="8"/>
  <c r="AH253" i="8"/>
  <c r="AL252" i="8"/>
  <c r="AN252" i="8" s="1"/>
  <c r="AI252" i="8"/>
  <c r="AH252" i="8"/>
  <c r="AL251" i="8"/>
  <c r="AN251" i="8" s="1"/>
  <c r="AH251" i="8"/>
  <c r="AL250" i="8"/>
  <c r="AN250" i="8" s="1"/>
  <c r="AI250" i="8"/>
  <c r="AH250" i="8"/>
  <c r="AL249" i="8"/>
  <c r="AN249" i="8" s="1"/>
  <c r="AI249" i="8"/>
  <c r="AH249" i="8"/>
  <c r="AL248" i="8"/>
  <c r="AN248" i="8" s="1"/>
  <c r="AI248" i="8"/>
  <c r="AH248" i="8"/>
  <c r="AL247" i="8"/>
  <c r="AN247" i="8" s="1"/>
  <c r="AI247" i="8"/>
  <c r="AH247" i="8"/>
  <c r="AL246" i="8"/>
  <c r="AN246" i="8" s="1"/>
  <c r="AI246" i="8"/>
  <c r="AH246" i="8"/>
  <c r="AL245" i="8"/>
  <c r="AN245" i="8" s="1"/>
  <c r="AI245" i="8"/>
  <c r="AH245" i="8"/>
  <c r="AL244" i="8"/>
  <c r="AN244" i="8" s="1"/>
  <c r="AI244" i="8"/>
  <c r="AH244" i="8"/>
  <c r="AL243" i="8"/>
  <c r="AN243" i="8" s="1"/>
  <c r="AI243" i="8"/>
  <c r="AH243" i="8"/>
  <c r="AL242" i="8"/>
  <c r="AN242" i="8" s="1"/>
  <c r="AH242" i="8"/>
  <c r="AL241" i="8"/>
  <c r="AN241" i="8" s="1"/>
  <c r="AH241" i="8"/>
  <c r="AL240" i="8"/>
  <c r="AN240" i="8" s="1"/>
  <c r="AH240" i="8"/>
  <c r="AL239" i="8"/>
  <c r="AN239" i="8" s="1"/>
  <c r="AI239" i="8"/>
  <c r="AH239" i="8"/>
  <c r="AL238" i="8"/>
  <c r="AN238" i="8" s="1"/>
  <c r="AI238" i="8"/>
  <c r="AH238" i="8"/>
  <c r="AL237" i="8"/>
  <c r="AN237" i="8" s="1"/>
  <c r="AI237" i="8"/>
  <c r="AH237" i="8"/>
  <c r="AL236" i="8"/>
  <c r="AN236" i="8" s="1"/>
  <c r="AI236" i="8"/>
  <c r="AH236" i="8"/>
  <c r="AL235" i="8"/>
  <c r="AN235" i="8" s="1"/>
  <c r="AI235" i="8"/>
  <c r="AH235" i="8"/>
  <c r="AL234" i="8"/>
  <c r="AN234" i="8" s="1"/>
  <c r="AI234" i="8"/>
  <c r="AH234" i="8"/>
  <c r="AL233" i="8"/>
  <c r="AN233" i="8" s="1"/>
  <c r="AI233" i="8"/>
  <c r="AH233" i="8"/>
  <c r="AL232" i="8"/>
  <c r="AN232" i="8" s="1"/>
  <c r="AI232" i="8"/>
  <c r="AH232" i="8"/>
  <c r="AL231" i="8"/>
  <c r="AN231" i="8" s="1"/>
  <c r="AI231" i="8"/>
  <c r="AH231" i="8"/>
  <c r="AL230" i="8"/>
  <c r="AN230" i="8" s="1"/>
  <c r="AI230" i="8"/>
  <c r="AH230" i="8"/>
  <c r="AL229" i="8"/>
  <c r="AN229" i="8" s="1"/>
  <c r="AI229" i="8"/>
  <c r="AH229" i="8"/>
  <c r="AL228" i="8"/>
  <c r="AN228" i="8" s="1"/>
  <c r="AI228" i="8"/>
  <c r="AH228" i="8"/>
  <c r="AL227" i="8"/>
  <c r="AN227" i="8" s="1"/>
  <c r="AI227" i="8"/>
  <c r="AH227" i="8"/>
  <c r="AK227" i="8" s="1"/>
  <c r="AL226" i="8"/>
  <c r="AN226" i="8" s="1"/>
  <c r="AI226" i="8"/>
  <c r="AH226" i="8"/>
  <c r="AL225" i="8"/>
  <c r="AN225" i="8" s="1"/>
  <c r="AI225" i="8"/>
  <c r="AH225" i="8"/>
  <c r="AL224" i="8"/>
  <c r="AN224" i="8" s="1"/>
  <c r="AI224" i="8"/>
  <c r="AH224" i="8"/>
  <c r="AL223" i="8"/>
  <c r="AN223" i="8" s="1"/>
  <c r="AI223" i="8"/>
  <c r="AH223" i="8"/>
  <c r="AL222" i="8"/>
  <c r="AN222" i="8" s="1"/>
  <c r="AI222" i="8"/>
  <c r="AH222" i="8"/>
  <c r="AK222" i="8" s="1"/>
  <c r="AL221" i="8"/>
  <c r="AN221" i="8" s="1"/>
  <c r="AI221" i="8"/>
  <c r="AH221" i="8"/>
  <c r="AK221" i="8" s="1"/>
  <c r="AL220" i="8"/>
  <c r="AN220" i="8" s="1"/>
  <c r="AI220" i="8"/>
  <c r="AH220" i="8"/>
  <c r="AK220" i="8" s="1"/>
  <c r="AL219" i="8"/>
  <c r="AN219" i="8" s="1"/>
  <c r="AI219" i="8"/>
  <c r="AH219" i="8"/>
  <c r="AK219" i="8" s="1"/>
  <c r="AL218" i="8"/>
  <c r="AN218" i="8" s="1"/>
  <c r="AI218" i="8"/>
  <c r="AH218" i="8"/>
  <c r="AK218" i="8" s="1"/>
  <c r="AL217" i="8"/>
  <c r="AN217" i="8" s="1"/>
  <c r="AI217" i="8"/>
  <c r="AH217" i="8"/>
  <c r="AK217" i="8" s="1"/>
  <c r="AL216" i="8"/>
  <c r="AN216" i="8" s="1"/>
  <c r="AI216" i="8"/>
  <c r="AH216" i="8"/>
  <c r="AK216" i="8" s="1"/>
  <c r="AL215" i="8"/>
  <c r="AN215" i="8" s="1"/>
  <c r="AI215" i="8"/>
  <c r="AH215" i="8"/>
  <c r="AK215" i="8" s="1"/>
  <c r="AL214" i="8"/>
  <c r="AN214" i="8" s="1"/>
  <c r="AI214" i="8"/>
  <c r="AH214" i="8"/>
  <c r="AK214" i="8" s="1"/>
  <c r="AL213" i="8"/>
  <c r="AN213" i="8" s="1"/>
  <c r="AI213" i="8"/>
  <c r="AH213" i="8"/>
  <c r="AK213" i="8" s="1"/>
  <c r="AL212" i="8"/>
  <c r="AN212" i="8" s="1"/>
  <c r="AI212" i="8"/>
  <c r="AH212" i="8"/>
  <c r="AK212" i="8" s="1"/>
  <c r="AL211" i="8"/>
  <c r="AN211" i="8" s="1"/>
  <c r="AI211" i="8"/>
  <c r="AH211" i="8"/>
  <c r="AK211" i="8" s="1"/>
  <c r="AL210" i="8"/>
  <c r="AN210" i="8" s="1"/>
  <c r="AI210" i="8"/>
  <c r="AH210" i="8"/>
  <c r="AK210" i="8" s="1"/>
  <c r="AL209" i="8"/>
  <c r="AN209" i="8" s="1"/>
  <c r="AI209" i="8"/>
  <c r="AH209" i="8"/>
  <c r="AK209" i="8" s="1"/>
  <c r="AL208" i="8"/>
  <c r="AN208" i="8" s="1"/>
  <c r="AI208" i="8"/>
  <c r="AH208" i="8"/>
  <c r="AK208" i="8" s="1"/>
  <c r="AL207" i="8"/>
  <c r="AN207" i="8" s="1"/>
  <c r="AI207" i="8"/>
  <c r="AH207" i="8"/>
  <c r="AK207" i="8" s="1"/>
  <c r="AB207" i="8"/>
  <c r="AL206" i="8"/>
  <c r="AN206" i="8" s="1"/>
  <c r="AI206" i="8"/>
  <c r="AH206" i="8"/>
  <c r="AK206" i="8" s="1"/>
  <c r="AP205" i="8"/>
  <c r="AN205" i="8"/>
  <c r="AI205" i="8"/>
  <c r="AH205" i="8"/>
  <c r="AK205" i="8" s="1"/>
  <c r="AL204" i="8"/>
  <c r="AN204" i="8" s="1"/>
  <c r="AI204" i="8"/>
  <c r="AH204" i="8"/>
  <c r="AK204" i="8" s="1"/>
  <c r="AL203" i="8"/>
  <c r="AN203" i="8" s="1"/>
  <c r="AI203" i="8"/>
  <c r="AH203" i="8"/>
  <c r="AK203" i="8" s="1"/>
  <c r="W200" i="8"/>
  <c r="V200" i="8"/>
  <c r="AG200" i="8" s="1"/>
  <c r="K200" i="8"/>
  <c r="V199" i="8"/>
  <c r="W199" i="8" s="1"/>
  <c r="W198" i="8"/>
  <c r="V198" i="8"/>
  <c r="W197" i="8"/>
  <c r="V197" i="8"/>
  <c r="W196" i="8"/>
  <c r="V196" i="8"/>
  <c r="W195" i="8"/>
  <c r="V195" i="8"/>
  <c r="W194" i="8"/>
  <c r="V194" i="8"/>
  <c r="W193" i="8"/>
  <c r="V193" i="8"/>
  <c r="W192" i="8"/>
  <c r="V192" i="8"/>
  <c r="W191" i="8"/>
  <c r="V191" i="8"/>
  <c r="W190" i="8"/>
  <c r="V190" i="8"/>
  <c r="W189" i="8"/>
  <c r="V189" i="8"/>
  <c r="W188" i="8"/>
  <c r="V188" i="8"/>
  <c r="W187" i="8"/>
  <c r="V187" i="8"/>
  <c r="W186" i="8"/>
  <c r="V186" i="8"/>
  <c r="W185" i="8"/>
  <c r="V185" i="8"/>
  <c r="W184" i="8"/>
  <c r="V184" i="8"/>
  <c r="W183" i="8"/>
  <c r="V183" i="8"/>
  <c r="W182" i="8"/>
  <c r="V182" i="8"/>
  <c r="W181" i="8"/>
  <c r="V181" i="8"/>
  <c r="W180" i="8"/>
  <c r="V180" i="8"/>
  <c r="W179" i="8"/>
  <c r="V179" i="8"/>
  <c r="W178" i="8"/>
  <c r="V178" i="8"/>
  <c r="W177" i="8"/>
  <c r="V177" i="8"/>
  <c r="W176" i="8"/>
  <c r="V176" i="8"/>
  <c r="W175" i="8"/>
  <c r="V175" i="8"/>
  <c r="W174" i="8"/>
  <c r="V174" i="8"/>
  <c r="W173" i="8"/>
  <c r="V173" i="8"/>
  <c r="W172" i="8"/>
  <c r="V172" i="8"/>
  <c r="W171" i="8"/>
  <c r="V171" i="8"/>
  <c r="W170" i="8"/>
  <c r="V170" i="8"/>
  <c r="W169" i="8"/>
  <c r="V169" i="8"/>
  <c r="W168" i="8"/>
  <c r="V168" i="8"/>
  <c r="W167" i="8"/>
  <c r="V167" i="8"/>
  <c r="W166" i="8"/>
  <c r="V166" i="8"/>
  <c r="W165" i="8"/>
  <c r="V165" i="8"/>
  <c r="W164" i="8"/>
  <c r="V164" i="8"/>
  <c r="W163" i="8"/>
  <c r="V163" i="8"/>
  <c r="W162" i="8"/>
  <c r="V162" i="8"/>
  <c r="W161" i="8"/>
  <c r="V161" i="8"/>
  <c r="W160" i="8"/>
  <c r="V160" i="8"/>
  <c r="W159" i="8"/>
  <c r="V159" i="8"/>
  <c r="W158" i="8"/>
  <c r="V158" i="8"/>
  <c r="X158" i="8"/>
  <c r="Z158" i="8" s="1"/>
  <c r="W157" i="8"/>
  <c r="V157" i="8"/>
  <c r="W156" i="8"/>
  <c r="V156" i="8"/>
  <c r="W155" i="8"/>
  <c r="V155" i="8"/>
  <c r="W154" i="8"/>
  <c r="V154" i="8"/>
  <c r="W153" i="8"/>
  <c r="V153" i="8"/>
  <c r="W152" i="8"/>
  <c r="V152" i="8"/>
  <c r="W151" i="8"/>
  <c r="V151" i="8"/>
  <c r="W150" i="8"/>
  <c r="V150" i="8"/>
  <c r="W149" i="8"/>
  <c r="V149" i="8"/>
  <c r="W148" i="8"/>
  <c r="V148" i="8"/>
  <c r="W147" i="8"/>
  <c r="V147" i="8"/>
  <c r="W146" i="8"/>
  <c r="V146" i="8"/>
  <c r="W145" i="8"/>
  <c r="V145" i="8"/>
  <c r="W144" i="8"/>
  <c r="V144" i="8"/>
  <c r="W143" i="8"/>
  <c r="V143" i="8"/>
  <c r="W142" i="8"/>
  <c r="V142" i="8"/>
  <c r="W141" i="8"/>
  <c r="V141" i="8"/>
  <c r="W140" i="8"/>
  <c r="V140" i="8"/>
  <c r="W139" i="8"/>
  <c r="V139" i="8"/>
  <c r="W138" i="8"/>
  <c r="V138" i="8"/>
  <c r="W137" i="8"/>
  <c r="V137" i="8"/>
  <c r="W136" i="8"/>
  <c r="V136" i="8"/>
  <c r="W135" i="8"/>
  <c r="V135" i="8"/>
  <c r="W134" i="8"/>
  <c r="V134" i="8"/>
  <c r="W133" i="8"/>
  <c r="V133" i="8"/>
  <c r="W132" i="8"/>
  <c r="V132" i="8"/>
  <c r="W131" i="8"/>
  <c r="V131" i="8"/>
  <c r="W130" i="8"/>
  <c r="V130" i="8"/>
  <c r="W129" i="8"/>
  <c r="V129" i="8"/>
  <c r="W128" i="8"/>
  <c r="V128" i="8"/>
  <c r="W127" i="8"/>
  <c r="V127" i="8"/>
  <c r="W126" i="8"/>
  <c r="V126" i="8"/>
  <c r="W125" i="8"/>
  <c r="V125" i="8"/>
  <c r="W124" i="8"/>
  <c r="V124" i="8"/>
  <c r="W123" i="8"/>
  <c r="V123" i="8"/>
  <c r="W122" i="8"/>
  <c r="V122" i="8"/>
  <c r="W121" i="8"/>
  <c r="V121" i="8"/>
  <c r="W120" i="8"/>
  <c r="V120" i="8"/>
  <c r="W119" i="8"/>
  <c r="V119" i="8"/>
  <c r="W118" i="8"/>
  <c r="V118" i="8"/>
  <c r="W117" i="8"/>
  <c r="V117" i="8"/>
  <c r="W116" i="8"/>
  <c r="V116" i="8"/>
  <c r="W115" i="8"/>
  <c r="V115" i="8"/>
  <c r="W114" i="8"/>
  <c r="V114" i="8"/>
  <c r="W113" i="8"/>
  <c r="V113" i="8"/>
  <c r="W112" i="8"/>
  <c r="V112" i="8"/>
  <c r="W111" i="8"/>
  <c r="V111" i="8"/>
  <c r="W110" i="8"/>
  <c r="V110" i="8"/>
  <c r="W109" i="8"/>
  <c r="V109" i="8"/>
  <c r="W108" i="8"/>
  <c r="V108" i="8"/>
  <c r="W107" i="8"/>
  <c r="V107" i="8"/>
  <c r="W106" i="8"/>
  <c r="V106" i="8"/>
  <c r="W105" i="8"/>
  <c r="V105" i="8"/>
  <c r="W104" i="8"/>
  <c r="V104" i="8"/>
  <c r="W103" i="8"/>
  <c r="V103" i="8"/>
  <c r="W102" i="8"/>
  <c r="V102" i="8"/>
  <c r="W101" i="8"/>
  <c r="V101" i="8"/>
  <c r="W100" i="8"/>
  <c r="V100" i="8"/>
  <c r="W99" i="8"/>
  <c r="V99" i="8"/>
  <c r="W98" i="8"/>
  <c r="V98" i="8"/>
  <c r="W97" i="8"/>
  <c r="V97" i="8"/>
  <c r="W96" i="8"/>
  <c r="V96" i="8"/>
  <c r="W95" i="8"/>
  <c r="V95" i="8"/>
  <c r="W94" i="8"/>
  <c r="V94" i="8"/>
  <c r="W93" i="8"/>
  <c r="V93" i="8"/>
  <c r="W92" i="8"/>
  <c r="V92" i="8"/>
  <c r="W91" i="8"/>
  <c r="V91" i="8"/>
  <c r="W90" i="8"/>
  <c r="V90" i="8"/>
  <c r="W89" i="8"/>
  <c r="V89" i="8"/>
  <c r="W88" i="8"/>
  <c r="V88" i="8"/>
  <c r="AG87" i="8"/>
  <c r="V87" i="8"/>
  <c r="W87" i="8" s="1"/>
  <c r="K87" i="8"/>
  <c r="W86" i="8"/>
  <c r="V86" i="8"/>
  <c r="AG86" i="8" s="1"/>
  <c r="K86" i="8"/>
  <c r="AG85" i="8"/>
  <c r="V85" i="8"/>
  <c r="W85" i="8" s="1"/>
  <c r="K85" i="8"/>
  <c r="W84" i="8"/>
  <c r="V84" i="8"/>
  <c r="AG84" i="8" s="1"/>
  <c r="K84" i="8"/>
  <c r="AG83" i="8"/>
  <c r="V83" i="8"/>
  <c r="W83" i="8" s="1"/>
  <c r="K83" i="8"/>
  <c r="W82" i="8"/>
  <c r="V82" i="8"/>
  <c r="AG82" i="8" s="1"/>
  <c r="K82" i="8"/>
  <c r="AG81" i="8"/>
  <c r="V81" i="8"/>
  <c r="W81" i="8" s="1"/>
  <c r="K81" i="8"/>
  <c r="W80" i="8"/>
  <c r="V80" i="8"/>
  <c r="AG80" i="8" s="1"/>
  <c r="K80" i="8"/>
  <c r="AG79" i="8"/>
  <c r="V79" i="8"/>
  <c r="W79" i="8" s="1"/>
  <c r="K79" i="8"/>
  <c r="W78" i="8"/>
  <c r="V78" i="8"/>
  <c r="AG78" i="8" s="1"/>
  <c r="K78" i="8"/>
  <c r="AG77" i="8"/>
  <c r="V77" i="8"/>
  <c r="W77" i="8" s="1"/>
  <c r="K77" i="8"/>
  <c r="W76" i="8"/>
  <c r="V76" i="8"/>
  <c r="AG76" i="8" s="1"/>
  <c r="K76" i="8"/>
  <c r="AG75" i="8"/>
  <c r="V75" i="8"/>
  <c r="W75" i="8" s="1"/>
  <c r="K75" i="8"/>
  <c r="W74" i="8"/>
  <c r="V74" i="8"/>
  <c r="AG74" i="8" s="1"/>
  <c r="K74" i="8"/>
  <c r="AG73" i="8"/>
  <c r="V73" i="8"/>
  <c r="W73" i="8" s="1"/>
  <c r="K73" i="8"/>
  <c r="W72" i="8"/>
  <c r="V72" i="8"/>
  <c r="AG72" i="8" s="1"/>
  <c r="K72" i="8"/>
  <c r="AG71" i="8"/>
  <c r="V71" i="8"/>
  <c r="W71" i="8" s="1"/>
  <c r="K71" i="8"/>
  <c r="W70" i="8"/>
  <c r="V70" i="8"/>
  <c r="AG70" i="8" s="1"/>
  <c r="K70" i="8"/>
  <c r="AG69" i="8"/>
  <c r="W69" i="8"/>
  <c r="V69" i="8"/>
  <c r="K69" i="8"/>
  <c r="W68" i="8"/>
  <c r="V68" i="8"/>
  <c r="AG68" i="8" s="1"/>
  <c r="K68" i="8"/>
  <c r="AG67" i="8"/>
  <c r="V67" i="8"/>
  <c r="W67" i="8" s="1"/>
  <c r="K67" i="8"/>
  <c r="W66" i="8"/>
  <c r="V66" i="8"/>
  <c r="AG66" i="8" s="1"/>
  <c r="K66" i="8"/>
  <c r="AG65" i="8"/>
  <c r="W65" i="8"/>
  <c r="V65" i="8"/>
  <c r="K65" i="8"/>
  <c r="W64" i="8"/>
  <c r="V64" i="8"/>
  <c r="AG64" i="8" s="1"/>
  <c r="K64" i="8"/>
  <c r="AG63" i="8"/>
  <c r="V63" i="8"/>
  <c r="W63" i="8" s="1"/>
  <c r="K63" i="8"/>
  <c r="W62" i="8"/>
  <c r="V62" i="8"/>
  <c r="AG62" i="8" s="1"/>
  <c r="K62" i="8"/>
  <c r="AG61" i="8"/>
  <c r="W61" i="8"/>
  <c r="V61" i="8"/>
  <c r="K61" i="8"/>
  <c r="W60" i="8"/>
  <c r="V60" i="8"/>
  <c r="AG60" i="8" s="1"/>
  <c r="K60" i="8"/>
  <c r="AG59" i="8"/>
  <c r="V59" i="8"/>
  <c r="W59" i="8" s="1"/>
  <c r="K59" i="8"/>
  <c r="W58" i="8"/>
  <c r="V58" i="8"/>
  <c r="AG58" i="8" s="1"/>
  <c r="K58" i="8"/>
  <c r="AG57" i="8"/>
  <c r="W57" i="8"/>
  <c r="V57" i="8"/>
  <c r="K57" i="8"/>
  <c r="W56" i="8"/>
  <c r="V56" i="8"/>
  <c r="AG56" i="8" s="1"/>
  <c r="K56" i="8"/>
  <c r="AG55" i="8"/>
  <c r="V55" i="8"/>
  <c r="W55" i="8" s="1"/>
  <c r="K55" i="8"/>
  <c r="W54" i="8"/>
  <c r="V54" i="8"/>
  <c r="AG54" i="8" s="1"/>
  <c r="K54" i="8"/>
  <c r="AG53" i="8"/>
  <c r="W53" i="8"/>
  <c r="V53" i="8"/>
  <c r="K53" i="8"/>
  <c r="W52" i="8"/>
  <c r="V52" i="8"/>
  <c r="AG52" i="8" s="1"/>
  <c r="K52" i="8"/>
  <c r="AG51" i="8"/>
  <c r="V51" i="8"/>
  <c r="W51" i="8" s="1"/>
  <c r="K51" i="8"/>
  <c r="W50" i="8"/>
  <c r="V50" i="8"/>
  <c r="AG50" i="8" s="1"/>
  <c r="K50" i="8"/>
  <c r="AG49" i="8"/>
  <c r="W49" i="8"/>
  <c r="V49" i="8"/>
  <c r="K49" i="8"/>
  <c r="W48" i="8"/>
  <c r="V48" i="8"/>
  <c r="AG48" i="8" s="1"/>
  <c r="K48" i="8"/>
  <c r="AG47" i="8"/>
  <c r="V47" i="8"/>
  <c r="W47" i="8" s="1"/>
  <c r="K47" i="8"/>
  <c r="W46" i="8"/>
  <c r="V46" i="8"/>
  <c r="AG46" i="8" s="1"/>
  <c r="K46" i="8"/>
  <c r="AG45" i="8"/>
  <c r="W45" i="8"/>
  <c r="V45" i="8"/>
  <c r="K45" i="8"/>
  <c r="W44" i="8"/>
  <c r="V44" i="8"/>
  <c r="AG44" i="8" s="1"/>
  <c r="K44" i="8"/>
  <c r="AG43" i="8"/>
  <c r="V43" i="8"/>
  <c r="W43" i="8" s="1"/>
  <c r="K43" i="8"/>
  <c r="W42" i="8"/>
  <c r="V42" i="8"/>
  <c r="AG42" i="8" s="1"/>
  <c r="K42" i="8"/>
  <c r="V41" i="8"/>
  <c r="W41" i="8" s="1"/>
  <c r="K41" i="8"/>
  <c r="W40" i="8"/>
  <c r="V40" i="8"/>
  <c r="AG40" i="8" s="1"/>
  <c r="K40" i="8"/>
  <c r="V39" i="8"/>
  <c r="W39" i="8" s="1"/>
  <c r="K39" i="8"/>
  <c r="W38" i="8"/>
  <c r="V38" i="8"/>
  <c r="AG38" i="8" s="1"/>
  <c r="K38" i="8"/>
  <c r="V37" i="8"/>
  <c r="W37" i="8" s="1"/>
  <c r="K37" i="8"/>
  <c r="W36" i="8"/>
  <c r="V36" i="8"/>
  <c r="AG36" i="8" s="1"/>
  <c r="K36" i="8"/>
  <c r="V35" i="8"/>
  <c r="W35" i="8" s="1"/>
  <c r="K35" i="8"/>
  <c r="W34" i="8"/>
  <c r="V34" i="8"/>
  <c r="AG34" i="8" s="1"/>
  <c r="K34" i="8"/>
  <c r="V33" i="8"/>
  <c r="W33" i="8" s="1"/>
  <c r="K33" i="8"/>
  <c r="V32" i="8"/>
  <c r="AG32" i="8" s="1"/>
  <c r="K32" i="8"/>
  <c r="V31" i="8"/>
  <c r="W31" i="8" s="1"/>
  <c r="K31" i="8"/>
  <c r="V30" i="8"/>
  <c r="AG30" i="8" s="1"/>
  <c r="K30" i="8"/>
  <c r="V29" i="8"/>
  <c r="W29" i="8" s="1"/>
  <c r="K29" i="8"/>
  <c r="V28" i="8"/>
  <c r="AG28" i="8" s="1"/>
  <c r="K28" i="8"/>
  <c r="V27" i="8"/>
  <c r="W27" i="8" s="1"/>
  <c r="K27" i="8"/>
  <c r="W26" i="8"/>
  <c r="V26" i="8"/>
  <c r="AG26" i="8" s="1"/>
  <c r="K26" i="8"/>
  <c r="V25" i="8"/>
  <c r="W25" i="8" s="1"/>
  <c r="K25" i="8"/>
  <c r="V24" i="8"/>
  <c r="AG24" i="8" s="1"/>
  <c r="K24" i="8"/>
  <c r="V23" i="8"/>
  <c r="W23" i="8" s="1"/>
  <c r="K23" i="8"/>
  <c r="V22" i="8"/>
  <c r="AG22" i="8" s="1"/>
  <c r="K22" i="8"/>
  <c r="V21" i="8"/>
  <c r="W21" i="8" s="1"/>
  <c r="K21" i="8"/>
  <c r="V20" i="8"/>
  <c r="AG20" i="8" s="1"/>
  <c r="K20" i="8"/>
  <c r="V19" i="8"/>
  <c r="W19" i="8" s="1"/>
  <c r="K19" i="8"/>
  <c r="W18" i="8"/>
  <c r="V18" i="8"/>
  <c r="AG18" i="8" s="1"/>
  <c r="K18" i="8"/>
  <c r="V17" i="8"/>
  <c r="W17" i="8" s="1"/>
  <c r="K17" i="8"/>
  <c r="W16" i="8"/>
  <c r="V16" i="8"/>
  <c r="AG16" i="8" s="1"/>
  <c r="K16" i="8"/>
  <c r="AG15" i="8"/>
  <c r="V15" i="8"/>
  <c r="W15" i="8" s="1"/>
  <c r="K15" i="8"/>
  <c r="V14" i="8"/>
  <c r="AG14" i="8" s="1"/>
  <c r="K14" i="8"/>
  <c r="V13" i="8"/>
  <c r="W13" i="8" s="1"/>
  <c r="K13" i="8"/>
  <c r="V12" i="8"/>
  <c r="AG12" i="8" s="1"/>
  <c r="K12" i="8"/>
  <c r="V11" i="8"/>
  <c r="W11" i="8" s="1"/>
  <c r="K11" i="8"/>
  <c r="W10" i="8"/>
  <c r="V10" i="8"/>
  <c r="AG10" i="8" s="1"/>
  <c r="K10" i="8"/>
  <c r="V9" i="8"/>
  <c r="W9" i="8" s="1"/>
  <c r="K9" i="8"/>
  <c r="V8" i="8"/>
  <c r="AG8" i="8" s="1"/>
  <c r="K8" i="8"/>
  <c r="V7" i="8"/>
  <c r="W7" i="8" s="1"/>
  <c r="K7" i="8"/>
  <c r="W6" i="8"/>
  <c r="V6" i="8"/>
  <c r="AG6" i="8" s="1"/>
  <c r="K6" i="8"/>
  <c r="AG5" i="8"/>
  <c r="V5" i="8"/>
  <c r="W5" i="8" s="1"/>
  <c r="K5" i="8"/>
  <c r="W4" i="8"/>
  <c r="V4" i="8"/>
  <c r="AG4" i="8" s="1"/>
  <c r="K4" i="8"/>
  <c r="V3" i="8"/>
  <c r="AG3" i="8" s="1"/>
  <c r="K3" i="8"/>
  <c r="AH2" i="8"/>
  <c r="V2" i="8"/>
  <c r="AG2" i="8" s="1"/>
  <c r="K2" i="8"/>
  <c r="AL267" i="7"/>
  <c r="AN267" i="7" s="1"/>
  <c r="AI267" i="7"/>
  <c r="AH267" i="7"/>
  <c r="AK267" i="7" s="1"/>
  <c r="AL266" i="7"/>
  <c r="AI266" i="7"/>
  <c r="AH266" i="7"/>
  <c r="AK266" i="7" s="1"/>
  <c r="AL265" i="7"/>
  <c r="AM265" i="7" s="1"/>
  <c r="AP265" i="7" s="1"/>
  <c r="AI265" i="7"/>
  <c r="AH265" i="7"/>
  <c r="AK265" i="7" s="1"/>
  <c r="AL264" i="7"/>
  <c r="AN264" i="7" s="1"/>
  <c r="AI264" i="7"/>
  <c r="AH264" i="7"/>
  <c r="AK264" i="7" s="1"/>
  <c r="AL263" i="7"/>
  <c r="AN263" i="7" s="1"/>
  <c r="AI263" i="7"/>
  <c r="AH263" i="7"/>
  <c r="AK263" i="7" s="1"/>
  <c r="AL262" i="7"/>
  <c r="AN262" i="7" s="1"/>
  <c r="AI262" i="7"/>
  <c r="AH262" i="7"/>
  <c r="AK262" i="7" s="1"/>
  <c r="AL261" i="7"/>
  <c r="AN261" i="7" s="1"/>
  <c r="AI261" i="7"/>
  <c r="AH261" i="7"/>
  <c r="AK261" i="7" s="1"/>
  <c r="AL260" i="7"/>
  <c r="AN260" i="7" s="1"/>
  <c r="AI260" i="7"/>
  <c r="AH260" i="7"/>
  <c r="AK260" i="7" s="1"/>
  <c r="AL259" i="7"/>
  <c r="AN259" i="7" s="1"/>
  <c r="AI259" i="7"/>
  <c r="AH259" i="7"/>
  <c r="AK259" i="7" s="1"/>
  <c r="AL258" i="7"/>
  <c r="AN258" i="7" s="1"/>
  <c r="AI258" i="7"/>
  <c r="AH258" i="7"/>
  <c r="AK258" i="7" s="1"/>
  <c r="AL257" i="7"/>
  <c r="AN257" i="7" s="1"/>
  <c r="AI257" i="7"/>
  <c r="AH257" i="7"/>
  <c r="AK257" i="7" s="1"/>
  <c r="AL256" i="7"/>
  <c r="AN256" i="7" s="1"/>
  <c r="AI256" i="7"/>
  <c r="AH256" i="7"/>
  <c r="AK256" i="7" s="1"/>
  <c r="AL255" i="7"/>
  <c r="AN255" i="7" s="1"/>
  <c r="AI255" i="7"/>
  <c r="AH255" i="7"/>
  <c r="AK255" i="7" s="1"/>
  <c r="AL254" i="7"/>
  <c r="AI254" i="7"/>
  <c r="AH254" i="7"/>
  <c r="AK254" i="7" s="1"/>
  <c r="AL253" i="7"/>
  <c r="AN253" i="7" s="1"/>
  <c r="AI253" i="7"/>
  <c r="AH253" i="7"/>
  <c r="AK253" i="7" s="1"/>
  <c r="AL252" i="7"/>
  <c r="AN252" i="7" s="1"/>
  <c r="AH252" i="7"/>
  <c r="AK252" i="7" s="1"/>
  <c r="AL251" i="7"/>
  <c r="AN251" i="7" s="1"/>
  <c r="AH251" i="7"/>
  <c r="AK251" i="7" s="1"/>
  <c r="AL250" i="7"/>
  <c r="AI250" i="7"/>
  <c r="AH250" i="7"/>
  <c r="AK250" i="7" s="1"/>
  <c r="AL249" i="7"/>
  <c r="AN249" i="7" s="1"/>
  <c r="AI249" i="7"/>
  <c r="AH249" i="7"/>
  <c r="AK249" i="7" s="1"/>
  <c r="AL248" i="7"/>
  <c r="AN248" i="7" s="1"/>
  <c r="AI248" i="7"/>
  <c r="AH248" i="7"/>
  <c r="AK248" i="7" s="1"/>
  <c r="AL247" i="7"/>
  <c r="AN247" i="7" s="1"/>
  <c r="AI247" i="7"/>
  <c r="AH247" i="7"/>
  <c r="AK247" i="7" s="1"/>
  <c r="AL246" i="7"/>
  <c r="AI246" i="7"/>
  <c r="AH246" i="7"/>
  <c r="AK246" i="7" s="1"/>
  <c r="AL245" i="7"/>
  <c r="AN245" i="7" s="1"/>
  <c r="AI245" i="7"/>
  <c r="AH245" i="7"/>
  <c r="AK245" i="7" s="1"/>
  <c r="AL244" i="7"/>
  <c r="AN244" i="7" s="1"/>
  <c r="AI244" i="7"/>
  <c r="AH244" i="7"/>
  <c r="AK244" i="7" s="1"/>
  <c r="AL243" i="7"/>
  <c r="AN243" i="7" s="1"/>
  <c r="AI243" i="7"/>
  <c r="AH243" i="7"/>
  <c r="AK243" i="7" s="1"/>
  <c r="AL242" i="7"/>
  <c r="AN242" i="7" s="1"/>
  <c r="AH242" i="7"/>
  <c r="AK242" i="7" s="1"/>
  <c r="AL241" i="7"/>
  <c r="AN241" i="7" s="1"/>
  <c r="AH241" i="7"/>
  <c r="AK241" i="7" s="1"/>
  <c r="AL240" i="7"/>
  <c r="AN240" i="7" s="1"/>
  <c r="AI240" i="7"/>
  <c r="AH240" i="7"/>
  <c r="AK240" i="7" s="1"/>
  <c r="AL239" i="7"/>
  <c r="AN239" i="7" s="1"/>
  <c r="AI239" i="7"/>
  <c r="AH239" i="7"/>
  <c r="AK239" i="7" s="1"/>
  <c r="AL238" i="7"/>
  <c r="AN238" i="7" s="1"/>
  <c r="AI238" i="7"/>
  <c r="AH238" i="7"/>
  <c r="AK238" i="7" s="1"/>
  <c r="AL237" i="7"/>
  <c r="AN237" i="7" s="1"/>
  <c r="AI237" i="7"/>
  <c r="AH237" i="7"/>
  <c r="AK237" i="7" s="1"/>
  <c r="AL236" i="7"/>
  <c r="AN236" i="7" s="1"/>
  <c r="AI236" i="7"/>
  <c r="AH236" i="7"/>
  <c r="AK236" i="7" s="1"/>
  <c r="AL235" i="7"/>
  <c r="AN235" i="7" s="1"/>
  <c r="AI235" i="7"/>
  <c r="AH235" i="7"/>
  <c r="AK235" i="7" s="1"/>
  <c r="AL234" i="7"/>
  <c r="AN234" i="7" s="1"/>
  <c r="AI234" i="7"/>
  <c r="AH234" i="7"/>
  <c r="AK234" i="7" s="1"/>
  <c r="AL233" i="7"/>
  <c r="AN233" i="7" s="1"/>
  <c r="AI233" i="7"/>
  <c r="AH233" i="7"/>
  <c r="AK233" i="7" s="1"/>
  <c r="AL232" i="7"/>
  <c r="AN232" i="7" s="1"/>
  <c r="AI232" i="7"/>
  <c r="AH232" i="7"/>
  <c r="AK232" i="7" s="1"/>
  <c r="AL231" i="7"/>
  <c r="AN231" i="7" s="1"/>
  <c r="AI231" i="7"/>
  <c r="AH231" i="7"/>
  <c r="AK231" i="7" s="1"/>
  <c r="AL230" i="7"/>
  <c r="AN230" i="7" s="1"/>
  <c r="AI230" i="7"/>
  <c r="AH230" i="7"/>
  <c r="AK230" i="7" s="1"/>
  <c r="AL229" i="7"/>
  <c r="AN229" i="7" s="1"/>
  <c r="AI229" i="7"/>
  <c r="AH229" i="7"/>
  <c r="AK229" i="7" s="1"/>
  <c r="AL228" i="7"/>
  <c r="AN228" i="7" s="1"/>
  <c r="AI228" i="7"/>
  <c r="AH228" i="7"/>
  <c r="AK228" i="7" s="1"/>
  <c r="AL227" i="7"/>
  <c r="AN227" i="7" s="1"/>
  <c r="AI227" i="7"/>
  <c r="AH227" i="7"/>
  <c r="AK227" i="7" s="1"/>
  <c r="AL226" i="7"/>
  <c r="AN226" i="7" s="1"/>
  <c r="AI226" i="7"/>
  <c r="AH226" i="7"/>
  <c r="AK226" i="7" s="1"/>
  <c r="AL225" i="7"/>
  <c r="AN225" i="7" s="1"/>
  <c r="AI225" i="7"/>
  <c r="AH225" i="7"/>
  <c r="AK225" i="7" s="1"/>
  <c r="AL224" i="7"/>
  <c r="AN224" i="7" s="1"/>
  <c r="AI224" i="7"/>
  <c r="AH224" i="7"/>
  <c r="AK224" i="7" s="1"/>
  <c r="AL223" i="7"/>
  <c r="AN223" i="7" s="1"/>
  <c r="AI223" i="7"/>
  <c r="AH223" i="7"/>
  <c r="AK223" i="7" s="1"/>
  <c r="AL222" i="7"/>
  <c r="AN222" i="7" s="1"/>
  <c r="AI222" i="7"/>
  <c r="AH222" i="7"/>
  <c r="AK222" i="7" s="1"/>
  <c r="AL221" i="7"/>
  <c r="AN221" i="7" s="1"/>
  <c r="AI221" i="7"/>
  <c r="AH221" i="7"/>
  <c r="AK221" i="7" s="1"/>
  <c r="AL220" i="7"/>
  <c r="AN220" i="7" s="1"/>
  <c r="AI220" i="7"/>
  <c r="AH220" i="7"/>
  <c r="AK220" i="7" s="1"/>
  <c r="AL219" i="7"/>
  <c r="AN219" i="7" s="1"/>
  <c r="AI219" i="7"/>
  <c r="AH219" i="7"/>
  <c r="AK219" i="7" s="1"/>
  <c r="AL218" i="7"/>
  <c r="AN218" i="7" s="1"/>
  <c r="AI218" i="7"/>
  <c r="AH218" i="7"/>
  <c r="AK218" i="7" s="1"/>
  <c r="AL217" i="7"/>
  <c r="AN217" i="7" s="1"/>
  <c r="AI217" i="7"/>
  <c r="AH217" i="7"/>
  <c r="AK217" i="7" s="1"/>
  <c r="AL216" i="7"/>
  <c r="AN216" i="7" s="1"/>
  <c r="AI216" i="7"/>
  <c r="AH216" i="7"/>
  <c r="AK216" i="7" s="1"/>
  <c r="AL215" i="7"/>
  <c r="AN215" i="7" s="1"/>
  <c r="AI215" i="7"/>
  <c r="AH215" i="7"/>
  <c r="AK215" i="7" s="1"/>
  <c r="AL214" i="7"/>
  <c r="AN214" i="7" s="1"/>
  <c r="AI214" i="7"/>
  <c r="AH214" i="7"/>
  <c r="AK214" i="7" s="1"/>
  <c r="AL213" i="7"/>
  <c r="AN213" i="7" s="1"/>
  <c r="AI213" i="7"/>
  <c r="AH213" i="7"/>
  <c r="AK213" i="7" s="1"/>
  <c r="AL212" i="7"/>
  <c r="AN212" i="7" s="1"/>
  <c r="AI212" i="7"/>
  <c r="AH212" i="7"/>
  <c r="AK212" i="7" s="1"/>
  <c r="AL211" i="7"/>
  <c r="AN211" i="7" s="1"/>
  <c r="AI211" i="7"/>
  <c r="AH211" i="7"/>
  <c r="AK211" i="7" s="1"/>
  <c r="AL210" i="7"/>
  <c r="AN210" i="7" s="1"/>
  <c r="AI210" i="7"/>
  <c r="AH210" i="7"/>
  <c r="AK210" i="7" s="1"/>
  <c r="AL209" i="7"/>
  <c r="AN209" i="7" s="1"/>
  <c r="AI209" i="7"/>
  <c r="AH209" i="7"/>
  <c r="AK209" i="7" s="1"/>
  <c r="AL208" i="7"/>
  <c r="AN208" i="7" s="1"/>
  <c r="AI208" i="7"/>
  <c r="AH208" i="7"/>
  <c r="AK208" i="7" s="1"/>
  <c r="AL207" i="7"/>
  <c r="AN207" i="7" s="1"/>
  <c r="AI207" i="7"/>
  <c r="AH207" i="7"/>
  <c r="AK207" i="7" s="1"/>
  <c r="AB207" i="7"/>
  <c r="AL206" i="7"/>
  <c r="AN206" i="7" s="1"/>
  <c r="AI206" i="7"/>
  <c r="AH206" i="7"/>
  <c r="AK206" i="7" s="1"/>
  <c r="AP205" i="7"/>
  <c r="AN205" i="7"/>
  <c r="AI205" i="7"/>
  <c r="AH205" i="7"/>
  <c r="AL204" i="7"/>
  <c r="AN204" i="7" s="1"/>
  <c r="AI204" i="7"/>
  <c r="AH204" i="7"/>
  <c r="AL203" i="7"/>
  <c r="AN203" i="7" s="1"/>
  <c r="AI203" i="7"/>
  <c r="AH203" i="7"/>
  <c r="W200" i="7"/>
  <c r="V200" i="7"/>
  <c r="AG200" i="7" s="1"/>
  <c r="K200" i="7"/>
  <c r="V199" i="7"/>
  <c r="W199" i="7" s="1"/>
  <c r="W198" i="7"/>
  <c r="V198" i="7"/>
  <c r="W197" i="7"/>
  <c r="V197" i="7"/>
  <c r="W196" i="7"/>
  <c r="V196" i="7"/>
  <c r="W195" i="7"/>
  <c r="V195" i="7"/>
  <c r="W194" i="7"/>
  <c r="V194" i="7"/>
  <c r="W193" i="7"/>
  <c r="V193" i="7"/>
  <c r="W192" i="7"/>
  <c r="V192" i="7"/>
  <c r="W191" i="7"/>
  <c r="V191" i="7"/>
  <c r="W190" i="7"/>
  <c r="V190" i="7"/>
  <c r="W189" i="7"/>
  <c r="V189" i="7"/>
  <c r="W188" i="7"/>
  <c r="V188" i="7"/>
  <c r="W187" i="7"/>
  <c r="V187" i="7"/>
  <c r="W186" i="7"/>
  <c r="V186" i="7"/>
  <c r="W185" i="7"/>
  <c r="V185" i="7"/>
  <c r="W184" i="7"/>
  <c r="V184" i="7"/>
  <c r="W183" i="7"/>
  <c r="V183" i="7"/>
  <c r="W182" i="7"/>
  <c r="V182" i="7"/>
  <c r="W181" i="7"/>
  <c r="V181" i="7"/>
  <c r="W180" i="7"/>
  <c r="V180" i="7"/>
  <c r="W179" i="7"/>
  <c r="V179" i="7"/>
  <c r="W178" i="7"/>
  <c r="V178" i="7"/>
  <c r="W177" i="7"/>
  <c r="V177" i="7"/>
  <c r="W176" i="7"/>
  <c r="V176" i="7"/>
  <c r="W175" i="7"/>
  <c r="V175" i="7"/>
  <c r="W174" i="7"/>
  <c r="V174" i="7"/>
  <c r="W173" i="7"/>
  <c r="V173" i="7"/>
  <c r="W172" i="7"/>
  <c r="V172" i="7"/>
  <c r="W171" i="7"/>
  <c r="V171" i="7"/>
  <c r="W170" i="7"/>
  <c r="V170" i="7"/>
  <c r="W169" i="7"/>
  <c r="V169" i="7"/>
  <c r="W168" i="7"/>
  <c r="V168" i="7"/>
  <c r="W167" i="7"/>
  <c r="V167" i="7"/>
  <c r="W166" i="7"/>
  <c r="V166" i="7"/>
  <c r="W165" i="7"/>
  <c r="V165" i="7"/>
  <c r="W164" i="7"/>
  <c r="V164" i="7"/>
  <c r="W163" i="7"/>
  <c r="V163" i="7"/>
  <c r="W162" i="7"/>
  <c r="V162" i="7"/>
  <c r="W161" i="7"/>
  <c r="V161" i="7"/>
  <c r="W160" i="7"/>
  <c r="V160" i="7"/>
  <c r="W159" i="7"/>
  <c r="V159" i="7"/>
  <c r="W158" i="7"/>
  <c r="V158" i="7"/>
  <c r="W157" i="7"/>
  <c r="V157" i="7"/>
  <c r="W156" i="7"/>
  <c r="V156" i="7"/>
  <c r="W155" i="7"/>
  <c r="V155" i="7"/>
  <c r="W154" i="7"/>
  <c r="V154" i="7"/>
  <c r="W153" i="7"/>
  <c r="V153" i="7"/>
  <c r="W152" i="7"/>
  <c r="V152" i="7"/>
  <c r="W151" i="7"/>
  <c r="V151" i="7"/>
  <c r="W150" i="7"/>
  <c r="V150" i="7"/>
  <c r="W149" i="7"/>
  <c r="V149" i="7"/>
  <c r="W148" i="7"/>
  <c r="V148" i="7"/>
  <c r="W147" i="7"/>
  <c r="V147" i="7"/>
  <c r="W146" i="7"/>
  <c r="V146" i="7"/>
  <c r="W145" i="7"/>
  <c r="V145" i="7"/>
  <c r="W144" i="7"/>
  <c r="V144" i="7"/>
  <c r="W143" i="7"/>
  <c r="V143" i="7"/>
  <c r="W142" i="7"/>
  <c r="V142" i="7"/>
  <c r="W141" i="7"/>
  <c r="V141" i="7"/>
  <c r="W140" i="7"/>
  <c r="V140" i="7"/>
  <c r="W139" i="7"/>
  <c r="V139" i="7"/>
  <c r="W138" i="7"/>
  <c r="V138" i="7"/>
  <c r="W137" i="7"/>
  <c r="V137" i="7"/>
  <c r="W136" i="7"/>
  <c r="V136" i="7"/>
  <c r="W135" i="7"/>
  <c r="V135" i="7"/>
  <c r="W134" i="7"/>
  <c r="V134" i="7"/>
  <c r="W133" i="7"/>
  <c r="V133" i="7"/>
  <c r="W132" i="7"/>
  <c r="V132" i="7"/>
  <c r="W131" i="7"/>
  <c r="V131" i="7"/>
  <c r="W130" i="7"/>
  <c r="V130" i="7"/>
  <c r="W129" i="7"/>
  <c r="V129" i="7"/>
  <c r="W128" i="7"/>
  <c r="V128" i="7"/>
  <c r="W127" i="7"/>
  <c r="V127" i="7"/>
  <c r="W126" i="7"/>
  <c r="V126" i="7"/>
  <c r="W125" i="7"/>
  <c r="V125" i="7"/>
  <c r="W124" i="7"/>
  <c r="V124" i="7"/>
  <c r="W123" i="7"/>
  <c r="V123" i="7"/>
  <c r="W122" i="7"/>
  <c r="V122" i="7"/>
  <c r="W121" i="7"/>
  <c r="V121" i="7"/>
  <c r="W120" i="7"/>
  <c r="V120" i="7"/>
  <c r="W119" i="7"/>
  <c r="V119" i="7"/>
  <c r="W118" i="7"/>
  <c r="V118" i="7"/>
  <c r="W117" i="7"/>
  <c r="V117" i="7"/>
  <c r="W116" i="7"/>
  <c r="V116" i="7"/>
  <c r="W115" i="7"/>
  <c r="V115" i="7"/>
  <c r="W114" i="7"/>
  <c r="V114" i="7"/>
  <c r="W113" i="7"/>
  <c r="V113" i="7"/>
  <c r="W112" i="7"/>
  <c r="V112" i="7"/>
  <c r="W111" i="7"/>
  <c r="V111" i="7"/>
  <c r="W110" i="7"/>
  <c r="V110" i="7"/>
  <c r="W109" i="7"/>
  <c r="V109" i="7"/>
  <c r="W108" i="7"/>
  <c r="V108" i="7"/>
  <c r="W107" i="7"/>
  <c r="V107" i="7"/>
  <c r="W106" i="7"/>
  <c r="V106" i="7"/>
  <c r="W105" i="7"/>
  <c r="V105" i="7"/>
  <c r="W104" i="7"/>
  <c r="V104" i="7"/>
  <c r="W103" i="7"/>
  <c r="V103" i="7"/>
  <c r="W102" i="7"/>
  <c r="V102" i="7"/>
  <c r="W101" i="7"/>
  <c r="V101" i="7"/>
  <c r="W100" i="7"/>
  <c r="V100" i="7"/>
  <c r="W99" i="7"/>
  <c r="V99" i="7"/>
  <c r="W98" i="7"/>
  <c r="V98" i="7"/>
  <c r="W97" i="7"/>
  <c r="V97" i="7"/>
  <c r="W96" i="7"/>
  <c r="V96" i="7"/>
  <c r="W95" i="7"/>
  <c r="V95" i="7"/>
  <c r="W94" i="7"/>
  <c r="V94" i="7"/>
  <c r="W93" i="7"/>
  <c r="V93" i="7"/>
  <c r="X93" i="7"/>
  <c r="Z93" i="7" s="1"/>
  <c r="W92" i="7"/>
  <c r="V92" i="7"/>
  <c r="W91" i="7"/>
  <c r="V91" i="7"/>
  <c r="W90" i="7"/>
  <c r="V90" i="7"/>
  <c r="W89" i="7"/>
  <c r="V89" i="7"/>
  <c r="W88" i="7"/>
  <c r="V88" i="7"/>
  <c r="AG87" i="7"/>
  <c r="V87" i="7"/>
  <c r="W87" i="7" s="1"/>
  <c r="K87" i="7"/>
  <c r="AG86" i="7"/>
  <c r="V86" i="7"/>
  <c r="W86" i="7" s="1"/>
  <c r="K86" i="7"/>
  <c r="AG85" i="7"/>
  <c r="V85" i="7"/>
  <c r="W85" i="7" s="1"/>
  <c r="K85" i="7"/>
  <c r="W84" i="7"/>
  <c r="V84" i="7"/>
  <c r="AG84" i="7" s="1"/>
  <c r="K84" i="7"/>
  <c r="AG83" i="7"/>
  <c r="V83" i="7"/>
  <c r="W83" i="7" s="1"/>
  <c r="K83" i="7"/>
  <c r="V82" i="7"/>
  <c r="W82" i="7" s="1"/>
  <c r="K82" i="7"/>
  <c r="V81" i="7"/>
  <c r="W81" i="7" s="1"/>
  <c r="K81" i="7"/>
  <c r="V80" i="7"/>
  <c r="AG80" i="7" s="1"/>
  <c r="K80" i="7"/>
  <c r="AG79" i="7"/>
  <c r="V79" i="7"/>
  <c r="W79" i="7" s="1"/>
  <c r="K79" i="7"/>
  <c r="V78" i="7"/>
  <c r="W78" i="7" s="1"/>
  <c r="K78" i="7"/>
  <c r="V77" i="7"/>
  <c r="W77" i="7" s="1"/>
  <c r="K77" i="7"/>
  <c r="V76" i="7"/>
  <c r="AG76" i="7" s="1"/>
  <c r="K76" i="7"/>
  <c r="AG75" i="7"/>
  <c r="V75" i="7"/>
  <c r="W75" i="7" s="1"/>
  <c r="K75" i="7"/>
  <c r="AG74" i="7"/>
  <c r="V74" i="7"/>
  <c r="W74" i="7" s="1"/>
  <c r="K74" i="7"/>
  <c r="AG73" i="7"/>
  <c r="V73" i="7"/>
  <c r="W73" i="7" s="1"/>
  <c r="K73" i="7"/>
  <c r="W72" i="7"/>
  <c r="V72" i="7"/>
  <c r="AG72" i="7" s="1"/>
  <c r="K72" i="7"/>
  <c r="V71" i="7"/>
  <c r="AG71" i="7" s="1"/>
  <c r="K71" i="7"/>
  <c r="W70" i="7"/>
  <c r="V70" i="7"/>
  <c r="AG70" i="7" s="1"/>
  <c r="K70" i="7"/>
  <c r="W69" i="7"/>
  <c r="V69" i="7"/>
  <c r="AG69" i="7" s="1"/>
  <c r="K69" i="7"/>
  <c r="W68" i="7"/>
  <c r="V68" i="7"/>
  <c r="AG68" i="7" s="1"/>
  <c r="K68" i="7"/>
  <c r="V67" i="7"/>
  <c r="AG67" i="7" s="1"/>
  <c r="K67" i="7"/>
  <c r="W66" i="7"/>
  <c r="V66" i="7"/>
  <c r="AG66" i="7" s="1"/>
  <c r="K66" i="7"/>
  <c r="W65" i="7"/>
  <c r="V65" i="7"/>
  <c r="AG65" i="7" s="1"/>
  <c r="K65" i="7"/>
  <c r="W64" i="7"/>
  <c r="V64" i="7"/>
  <c r="AG64" i="7" s="1"/>
  <c r="K64" i="7"/>
  <c r="V63" i="7"/>
  <c r="AG63" i="7" s="1"/>
  <c r="K63" i="7"/>
  <c r="W62" i="7"/>
  <c r="V62" i="7"/>
  <c r="AG62" i="7" s="1"/>
  <c r="K62" i="7"/>
  <c r="W61" i="7"/>
  <c r="V61" i="7"/>
  <c r="AG61" i="7" s="1"/>
  <c r="K61" i="7"/>
  <c r="W60" i="7"/>
  <c r="V60" i="7"/>
  <c r="AG60" i="7" s="1"/>
  <c r="K60" i="7"/>
  <c r="AG59" i="7"/>
  <c r="V59" i="7"/>
  <c r="W59" i="7" s="1"/>
  <c r="K59" i="7"/>
  <c r="W58" i="7"/>
  <c r="V58" i="7"/>
  <c r="AG58" i="7" s="1"/>
  <c r="K58" i="7"/>
  <c r="W57" i="7"/>
  <c r="V57" i="7"/>
  <c r="AG57" i="7" s="1"/>
  <c r="K57" i="7"/>
  <c r="W56" i="7"/>
  <c r="V56" i="7"/>
  <c r="AG56" i="7" s="1"/>
  <c r="K56" i="7"/>
  <c r="AG55" i="7"/>
  <c r="V55" i="7"/>
  <c r="W55" i="7" s="1"/>
  <c r="K55" i="7"/>
  <c r="W54" i="7"/>
  <c r="V54" i="7"/>
  <c r="AG54" i="7" s="1"/>
  <c r="K54" i="7"/>
  <c r="W53" i="7"/>
  <c r="V53" i="7"/>
  <c r="AG53" i="7" s="1"/>
  <c r="K53" i="7"/>
  <c r="W52" i="7"/>
  <c r="V52" i="7"/>
  <c r="AG52" i="7" s="1"/>
  <c r="K52" i="7"/>
  <c r="AG51" i="7"/>
  <c r="V51" i="7"/>
  <c r="W51" i="7" s="1"/>
  <c r="K51" i="7"/>
  <c r="W50" i="7"/>
  <c r="V50" i="7"/>
  <c r="AG50" i="7" s="1"/>
  <c r="K50" i="7"/>
  <c r="W49" i="7"/>
  <c r="V49" i="7"/>
  <c r="AG49" i="7" s="1"/>
  <c r="K49" i="7"/>
  <c r="W48" i="7"/>
  <c r="V48" i="7"/>
  <c r="AG48" i="7" s="1"/>
  <c r="K48" i="7"/>
  <c r="V47" i="7"/>
  <c r="AG47" i="7" s="1"/>
  <c r="K47" i="7"/>
  <c r="W46" i="7"/>
  <c r="V46" i="7"/>
  <c r="AG46" i="7" s="1"/>
  <c r="K46" i="7"/>
  <c r="W45" i="7"/>
  <c r="V45" i="7"/>
  <c r="AG45" i="7" s="1"/>
  <c r="K45" i="7"/>
  <c r="W44" i="7"/>
  <c r="V44" i="7"/>
  <c r="AG44" i="7" s="1"/>
  <c r="K44" i="7"/>
  <c r="AG43" i="7"/>
  <c r="V43" i="7"/>
  <c r="W43" i="7" s="1"/>
  <c r="K43" i="7"/>
  <c r="W42" i="7"/>
  <c r="V42" i="7"/>
  <c r="AG42" i="7" s="1"/>
  <c r="K42" i="7"/>
  <c r="W41" i="7"/>
  <c r="V41" i="7"/>
  <c r="AI252" i="7" s="1"/>
  <c r="K41" i="7"/>
  <c r="V40" i="7"/>
  <c r="AG40" i="7" s="1"/>
  <c r="K40" i="7"/>
  <c r="AG39" i="7"/>
  <c r="V39" i="7"/>
  <c r="W39" i="7" s="1"/>
  <c r="K39" i="7"/>
  <c r="W38" i="7"/>
  <c r="V38" i="7"/>
  <c r="AG38" i="7" s="1"/>
  <c r="K38" i="7"/>
  <c r="V37" i="7"/>
  <c r="AG37" i="7" s="1"/>
  <c r="K37" i="7"/>
  <c r="V36" i="7"/>
  <c r="AG36" i="7" s="1"/>
  <c r="K36" i="7"/>
  <c r="V35" i="7"/>
  <c r="W35" i="7" s="1"/>
  <c r="K35" i="7"/>
  <c r="V34" i="7"/>
  <c r="AG34" i="7" s="1"/>
  <c r="K34" i="7"/>
  <c r="AG33" i="7"/>
  <c r="W33" i="7"/>
  <c r="V33" i="7"/>
  <c r="K33" i="7"/>
  <c r="W32" i="7"/>
  <c r="V32" i="7"/>
  <c r="AG32" i="7" s="1"/>
  <c r="K32" i="7"/>
  <c r="AG31" i="7"/>
  <c r="V31" i="7"/>
  <c r="W31" i="7" s="1"/>
  <c r="K31" i="7"/>
  <c r="V30" i="7"/>
  <c r="AG30" i="7" s="1"/>
  <c r="K30" i="7"/>
  <c r="V29" i="7"/>
  <c r="AG29" i="7" s="1"/>
  <c r="K29" i="7"/>
  <c r="W28" i="7"/>
  <c r="V28" i="7"/>
  <c r="AG28" i="7" s="1"/>
  <c r="K28" i="7"/>
  <c r="V27" i="7"/>
  <c r="W27" i="7" s="1"/>
  <c r="K27" i="7"/>
  <c r="V26" i="7"/>
  <c r="AG26" i="7" s="1"/>
  <c r="K26" i="7"/>
  <c r="W25" i="7"/>
  <c r="V25" i="7"/>
  <c r="AG25" i="7" s="1"/>
  <c r="K25" i="7"/>
  <c r="W24" i="7"/>
  <c r="V24" i="7"/>
  <c r="AG24" i="7" s="1"/>
  <c r="K24" i="7"/>
  <c r="AG23" i="7"/>
  <c r="V23" i="7"/>
  <c r="W23" i="7" s="1"/>
  <c r="K23" i="7"/>
  <c r="V22" i="7"/>
  <c r="AG22" i="7" s="1"/>
  <c r="K22" i="7"/>
  <c r="V21" i="7"/>
  <c r="AG21" i="7" s="1"/>
  <c r="K21" i="7"/>
  <c r="W20" i="7"/>
  <c r="V20" i="7"/>
  <c r="AG20" i="7" s="1"/>
  <c r="K20" i="7"/>
  <c r="AG19" i="7"/>
  <c r="V19" i="7"/>
  <c r="W19" i="7" s="1"/>
  <c r="K19" i="7"/>
  <c r="V18" i="7"/>
  <c r="AG18" i="7" s="1"/>
  <c r="K18" i="7"/>
  <c r="V17" i="7"/>
  <c r="AG17" i="7" s="1"/>
  <c r="K17" i="7"/>
  <c r="V16" i="7"/>
  <c r="AG16" i="7" s="1"/>
  <c r="K16" i="7"/>
  <c r="V15" i="7"/>
  <c r="W15" i="7" s="1"/>
  <c r="K15" i="7"/>
  <c r="W14" i="7"/>
  <c r="V14" i="7"/>
  <c r="AG14" i="7" s="1"/>
  <c r="K14" i="7"/>
  <c r="AG13" i="7"/>
  <c r="W13" i="7"/>
  <c r="V13" i="7"/>
  <c r="K13" i="7"/>
  <c r="W12" i="7"/>
  <c r="V12" i="7"/>
  <c r="AG12" i="7" s="1"/>
  <c r="K12" i="7"/>
  <c r="V11" i="7"/>
  <c r="W11" i="7" s="1"/>
  <c r="K11" i="7"/>
  <c r="V10" i="7"/>
  <c r="AG10" i="7" s="1"/>
  <c r="K10" i="7"/>
  <c r="V9" i="7"/>
  <c r="W9" i="7" s="1"/>
  <c r="K9" i="7"/>
  <c r="W8" i="7"/>
  <c r="V8" i="7"/>
  <c r="AG8" i="7" s="1"/>
  <c r="K8" i="7"/>
  <c r="AG7" i="7"/>
  <c r="V7" i="7"/>
  <c r="W7" i="7" s="1"/>
  <c r="K7" i="7"/>
  <c r="W6" i="7"/>
  <c r="V6" i="7"/>
  <c r="AG6" i="7" s="1"/>
  <c r="K6" i="7"/>
  <c r="AG5" i="7"/>
  <c r="V5" i="7"/>
  <c r="W5" i="7" s="1"/>
  <c r="K5" i="7"/>
  <c r="V4" i="7"/>
  <c r="AG4" i="7" s="1"/>
  <c r="K4" i="7"/>
  <c r="V3" i="7"/>
  <c r="W3" i="7" s="1"/>
  <c r="K3" i="7"/>
  <c r="AH2" i="7"/>
  <c r="V2" i="7"/>
  <c r="AG2" i="7" s="1"/>
  <c r="K2" i="7"/>
  <c r="AL267" i="6"/>
  <c r="AN267" i="6" s="1"/>
  <c r="AI267" i="6"/>
  <c r="AH267" i="6"/>
  <c r="AK267" i="6" s="1"/>
  <c r="AL266" i="6"/>
  <c r="AI266" i="6"/>
  <c r="AH266" i="6"/>
  <c r="AK266" i="6" s="1"/>
  <c r="AL265" i="6"/>
  <c r="AI265" i="6"/>
  <c r="AH265" i="6"/>
  <c r="AK265" i="6" s="1"/>
  <c r="AL264" i="6"/>
  <c r="AN264" i="6" s="1"/>
  <c r="AI264" i="6"/>
  <c r="AH264" i="6"/>
  <c r="AK264" i="6" s="1"/>
  <c r="AL263" i="6"/>
  <c r="AN263" i="6" s="1"/>
  <c r="AI263" i="6"/>
  <c r="AH263" i="6"/>
  <c r="AK263" i="6" s="1"/>
  <c r="AL262" i="6"/>
  <c r="AN262" i="6" s="1"/>
  <c r="AI262" i="6"/>
  <c r="AH262" i="6"/>
  <c r="AK262" i="6" s="1"/>
  <c r="AL261" i="6"/>
  <c r="AN261" i="6" s="1"/>
  <c r="AI261" i="6"/>
  <c r="AH261" i="6"/>
  <c r="AK261" i="6" s="1"/>
  <c r="AL260" i="6"/>
  <c r="AN260" i="6" s="1"/>
  <c r="AI260" i="6"/>
  <c r="AH260" i="6"/>
  <c r="AK260" i="6" s="1"/>
  <c r="AL259" i="6"/>
  <c r="AN259" i="6" s="1"/>
  <c r="AI259" i="6"/>
  <c r="AH259" i="6"/>
  <c r="AK259" i="6" s="1"/>
  <c r="AL258" i="6"/>
  <c r="AN258" i="6" s="1"/>
  <c r="AI258" i="6"/>
  <c r="AH258" i="6"/>
  <c r="AK258" i="6" s="1"/>
  <c r="AL257" i="6"/>
  <c r="AN257" i="6" s="1"/>
  <c r="AI257" i="6"/>
  <c r="AH257" i="6"/>
  <c r="AK257" i="6" s="1"/>
  <c r="AL256" i="6"/>
  <c r="AN256" i="6" s="1"/>
  <c r="AI256" i="6"/>
  <c r="AH256" i="6"/>
  <c r="AK256" i="6" s="1"/>
  <c r="AL255" i="6"/>
  <c r="AN255" i="6" s="1"/>
  <c r="AI255" i="6"/>
  <c r="AH255" i="6"/>
  <c r="AK255" i="6" s="1"/>
  <c r="AL254" i="6"/>
  <c r="AN254" i="6" s="1"/>
  <c r="AI254" i="6"/>
  <c r="AH254" i="6"/>
  <c r="AK254" i="6" s="1"/>
  <c r="AL253" i="6"/>
  <c r="AN253" i="6" s="1"/>
  <c r="AI253" i="6"/>
  <c r="AH253" i="6"/>
  <c r="AK253" i="6" s="1"/>
  <c r="AL252" i="6"/>
  <c r="AN252" i="6" s="1"/>
  <c r="AH252" i="6"/>
  <c r="AK252" i="6" s="1"/>
  <c r="AL251" i="6"/>
  <c r="AN251" i="6" s="1"/>
  <c r="AH251" i="6"/>
  <c r="AK251" i="6" s="1"/>
  <c r="AL250" i="6"/>
  <c r="AN250" i="6" s="1"/>
  <c r="AI250" i="6"/>
  <c r="AH250" i="6"/>
  <c r="AK250" i="6" s="1"/>
  <c r="AL249" i="6"/>
  <c r="AN249" i="6" s="1"/>
  <c r="AI249" i="6"/>
  <c r="AH249" i="6"/>
  <c r="AK249" i="6" s="1"/>
  <c r="AL248" i="6"/>
  <c r="AN248" i="6" s="1"/>
  <c r="AI248" i="6"/>
  <c r="AH248" i="6"/>
  <c r="AK248" i="6" s="1"/>
  <c r="AL247" i="6"/>
  <c r="AN247" i="6" s="1"/>
  <c r="AI247" i="6"/>
  <c r="AH247" i="6"/>
  <c r="AK247" i="6" s="1"/>
  <c r="AL246" i="6"/>
  <c r="AN246" i="6" s="1"/>
  <c r="AI246" i="6"/>
  <c r="AH246" i="6"/>
  <c r="AK246" i="6" s="1"/>
  <c r="AL245" i="6"/>
  <c r="AN245" i="6" s="1"/>
  <c r="AI245" i="6"/>
  <c r="AH245" i="6"/>
  <c r="AK245" i="6" s="1"/>
  <c r="AL244" i="6"/>
  <c r="AN244" i="6" s="1"/>
  <c r="AI244" i="6"/>
  <c r="AH244" i="6"/>
  <c r="AK244" i="6" s="1"/>
  <c r="AL243" i="6"/>
  <c r="AN243" i="6" s="1"/>
  <c r="AI243" i="6"/>
  <c r="AH243" i="6"/>
  <c r="AK243" i="6" s="1"/>
  <c r="AL242" i="6"/>
  <c r="AN242" i="6" s="1"/>
  <c r="AH242" i="6"/>
  <c r="AK242" i="6" s="1"/>
  <c r="AL241" i="6"/>
  <c r="AN241" i="6" s="1"/>
  <c r="AH241" i="6"/>
  <c r="AK241" i="6" s="1"/>
  <c r="AL240" i="6"/>
  <c r="AN240" i="6" s="1"/>
  <c r="AH240" i="6"/>
  <c r="AK240" i="6" s="1"/>
  <c r="AL239" i="6"/>
  <c r="AN239" i="6" s="1"/>
  <c r="AI239" i="6"/>
  <c r="AH239" i="6"/>
  <c r="AK239" i="6" s="1"/>
  <c r="AL238" i="6"/>
  <c r="AN238" i="6" s="1"/>
  <c r="AI238" i="6"/>
  <c r="AH238" i="6"/>
  <c r="AK238" i="6" s="1"/>
  <c r="AL237" i="6"/>
  <c r="AN237" i="6" s="1"/>
  <c r="AI237" i="6"/>
  <c r="AH237" i="6"/>
  <c r="AK237" i="6" s="1"/>
  <c r="AL236" i="6"/>
  <c r="AN236" i="6" s="1"/>
  <c r="AI236" i="6"/>
  <c r="AH236" i="6"/>
  <c r="AK236" i="6" s="1"/>
  <c r="AL235" i="6"/>
  <c r="AN235" i="6" s="1"/>
  <c r="AI235" i="6"/>
  <c r="AH235" i="6"/>
  <c r="AK235" i="6" s="1"/>
  <c r="AL234" i="6"/>
  <c r="AN234" i="6" s="1"/>
  <c r="AI234" i="6"/>
  <c r="AH234" i="6"/>
  <c r="AK234" i="6" s="1"/>
  <c r="AL233" i="6"/>
  <c r="AN233" i="6" s="1"/>
  <c r="AI233" i="6"/>
  <c r="AH233" i="6"/>
  <c r="AK233" i="6" s="1"/>
  <c r="AL232" i="6"/>
  <c r="AN232" i="6" s="1"/>
  <c r="AI232" i="6"/>
  <c r="AH232" i="6"/>
  <c r="AK232" i="6" s="1"/>
  <c r="AL231" i="6"/>
  <c r="AN231" i="6" s="1"/>
  <c r="AI231" i="6"/>
  <c r="AH231" i="6"/>
  <c r="AK231" i="6" s="1"/>
  <c r="AL230" i="6"/>
  <c r="AN230" i="6" s="1"/>
  <c r="AI230" i="6"/>
  <c r="AH230" i="6"/>
  <c r="AK230" i="6" s="1"/>
  <c r="AL229" i="6"/>
  <c r="AN229" i="6" s="1"/>
  <c r="AI229" i="6"/>
  <c r="AH229" i="6"/>
  <c r="AK229" i="6" s="1"/>
  <c r="AL228" i="6"/>
  <c r="AN228" i="6" s="1"/>
  <c r="AI228" i="6"/>
  <c r="AH228" i="6"/>
  <c r="AK228" i="6" s="1"/>
  <c r="AL227" i="6"/>
  <c r="AN227" i="6" s="1"/>
  <c r="AI227" i="6"/>
  <c r="AH227" i="6"/>
  <c r="AK227" i="6" s="1"/>
  <c r="AL226" i="6"/>
  <c r="AN226" i="6" s="1"/>
  <c r="AI226" i="6"/>
  <c r="AH226" i="6"/>
  <c r="AK226" i="6" s="1"/>
  <c r="AL225" i="6"/>
  <c r="AN225" i="6" s="1"/>
  <c r="AI225" i="6"/>
  <c r="AH225" i="6"/>
  <c r="AK225" i="6" s="1"/>
  <c r="AL224" i="6"/>
  <c r="AN224" i="6" s="1"/>
  <c r="AI224" i="6"/>
  <c r="AH224" i="6"/>
  <c r="AK224" i="6" s="1"/>
  <c r="AL223" i="6"/>
  <c r="AN223" i="6" s="1"/>
  <c r="AI223" i="6"/>
  <c r="AH223" i="6"/>
  <c r="AK223" i="6" s="1"/>
  <c r="AL222" i="6"/>
  <c r="AN222" i="6" s="1"/>
  <c r="AI222" i="6"/>
  <c r="AH222" i="6"/>
  <c r="AK222" i="6" s="1"/>
  <c r="AL221" i="6"/>
  <c r="AN221" i="6" s="1"/>
  <c r="AI221" i="6"/>
  <c r="AH221" i="6"/>
  <c r="AK221" i="6" s="1"/>
  <c r="AL220" i="6"/>
  <c r="AN220" i="6" s="1"/>
  <c r="AI220" i="6"/>
  <c r="AH220" i="6"/>
  <c r="AK220" i="6" s="1"/>
  <c r="AL219" i="6"/>
  <c r="AN219" i="6" s="1"/>
  <c r="AI219" i="6"/>
  <c r="AH219" i="6"/>
  <c r="AK219" i="6" s="1"/>
  <c r="AL218" i="6"/>
  <c r="AN218" i="6" s="1"/>
  <c r="AI218" i="6"/>
  <c r="AH218" i="6"/>
  <c r="AK218" i="6" s="1"/>
  <c r="AL217" i="6"/>
  <c r="AN217" i="6" s="1"/>
  <c r="AI217" i="6"/>
  <c r="AH217" i="6"/>
  <c r="AK217" i="6" s="1"/>
  <c r="AL216" i="6"/>
  <c r="AN216" i="6" s="1"/>
  <c r="AI216" i="6"/>
  <c r="AH216" i="6"/>
  <c r="AK216" i="6" s="1"/>
  <c r="AL215" i="6"/>
  <c r="AN215" i="6" s="1"/>
  <c r="AI215" i="6"/>
  <c r="AH215" i="6"/>
  <c r="AK215" i="6" s="1"/>
  <c r="AL214" i="6"/>
  <c r="AN214" i="6" s="1"/>
  <c r="AI214" i="6"/>
  <c r="AH214" i="6"/>
  <c r="AK214" i="6" s="1"/>
  <c r="AL213" i="6"/>
  <c r="AN213" i="6" s="1"/>
  <c r="AI213" i="6"/>
  <c r="AH213" i="6"/>
  <c r="AK213" i="6" s="1"/>
  <c r="AL212" i="6"/>
  <c r="AN212" i="6" s="1"/>
  <c r="AI212" i="6"/>
  <c r="AH212" i="6"/>
  <c r="AK212" i="6" s="1"/>
  <c r="AL211" i="6"/>
  <c r="AN211" i="6" s="1"/>
  <c r="AI211" i="6"/>
  <c r="AH211" i="6"/>
  <c r="AK211" i="6" s="1"/>
  <c r="AL210" i="6"/>
  <c r="AN210" i="6" s="1"/>
  <c r="AI210" i="6"/>
  <c r="AH210" i="6"/>
  <c r="AK210" i="6" s="1"/>
  <c r="AL209" i="6"/>
  <c r="AN209" i="6" s="1"/>
  <c r="AI209" i="6"/>
  <c r="AH209" i="6"/>
  <c r="AK209" i="6" s="1"/>
  <c r="AL208" i="6"/>
  <c r="AN208" i="6" s="1"/>
  <c r="AI208" i="6"/>
  <c r="AH208" i="6"/>
  <c r="AK208" i="6" s="1"/>
  <c r="AL207" i="6"/>
  <c r="AN207" i="6" s="1"/>
  <c r="AI207" i="6"/>
  <c r="AH207" i="6"/>
  <c r="AK207" i="6" s="1"/>
  <c r="AB207" i="6"/>
  <c r="AL206" i="6"/>
  <c r="AN206" i="6" s="1"/>
  <c r="AI206" i="6"/>
  <c r="AH206" i="6"/>
  <c r="AK206" i="6" s="1"/>
  <c r="AP205" i="6"/>
  <c r="AN205" i="6"/>
  <c r="AI205" i="6"/>
  <c r="AH205" i="6"/>
  <c r="AK205" i="6" s="1"/>
  <c r="AL204" i="6"/>
  <c r="AN204" i="6" s="1"/>
  <c r="AI204" i="6"/>
  <c r="AH204" i="6"/>
  <c r="AK204" i="6" s="1"/>
  <c r="AL203" i="6"/>
  <c r="AN203" i="6" s="1"/>
  <c r="AI203" i="6"/>
  <c r="AH203" i="6"/>
  <c r="AK203" i="6" s="1"/>
  <c r="AH200" i="6"/>
  <c r="W200" i="6"/>
  <c r="V200" i="6"/>
  <c r="AG200" i="6" s="1"/>
  <c r="K200" i="6"/>
  <c r="AH199" i="6"/>
  <c r="V199" i="6"/>
  <c r="W199" i="6" s="1"/>
  <c r="AH198" i="6"/>
  <c r="V198" i="6"/>
  <c r="W198" i="6" s="1"/>
  <c r="AH197" i="6"/>
  <c r="W197" i="6"/>
  <c r="V197" i="6"/>
  <c r="AH196" i="6"/>
  <c r="W196" i="6"/>
  <c r="V196" i="6"/>
  <c r="X196" i="6"/>
  <c r="Z196" i="6" s="1"/>
  <c r="AH195" i="6"/>
  <c r="W195" i="6"/>
  <c r="V195" i="6"/>
  <c r="AH194" i="6"/>
  <c r="W194" i="6"/>
  <c r="V194" i="6"/>
  <c r="AH193" i="6"/>
  <c r="W193" i="6"/>
  <c r="V193" i="6"/>
  <c r="AH192" i="6"/>
  <c r="W192" i="6"/>
  <c r="V192" i="6"/>
  <c r="AH191" i="6"/>
  <c r="W191" i="6"/>
  <c r="V191" i="6"/>
  <c r="AH190" i="6"/>
  <c r="W190" i="6"/>
  <c r="V190" i="6"/>
  <c r="AH189" i="6"/>
  <c r="W189" i="6"/>
  <c r="V189" i="6"/>
  <c r="AH188" i="6"/>
  <c r="W188" i="6"/>
  <c r="V188" i="6"/>
  <c r="AH187" i="6"/>
  <c r="W187" i="6"/>
  <c r="V187" i="6"/>
  <c r="AH186" i="6"/>
  <c r="W186" i="6"/>
  <c r="V186" i="6"/>
  <c r="AH185" i="6"/>
  <c r="W185" i="6"/>
  <c r="V185" i="6"/>
  <c r="AH184" i="6"/>
  <c r="W184" i="6"/>
  <c r="V184" i="6"/>
  <c r="AH183" i="6"/>
  <c r="W183" i="6"/>
  <c r="V183" i="6"/>
  <c r="AH182" i="6"/>
  <c r="W182" i="6"/>
  <c r="V182" i="6"/>
  <c r="AH181" i="6"/>
  <c r="W181" i="6"/>
  <c r="V181" i="6"/>
  <c r="AH180" i="6"/>
  <c r="W180" i="6"/>
  <c r="V180" i="6"/>
  <c r="AH179" i="6"/>
  <c r="W179" i="6"/>
  <c r="V179" i="6"/>
  <c r="AH178" i="6"/>
  <c r="W178" i="6"/>
  <c r="V178" i="6"/>
  <c r="AH177" i="6"/>
  <c r="W177" i="6"/>
  <c r="V177" i="6"/>
  <c r="AH176" i="6"/>
  <c r="W176" i="6"/>
  <c r="V176" i="6"/>
  <c r="AH175" i="6"/>
  <c r="W175" i="6"/>
  <c r="V175" i="6"/>
  <c r="AH174" i="6"/>
  <c r="W174" i="6"/>
  <c r="V174" i="6"/>
  <c r="AH173" i="6"/>
  <c r="W173" i="6"/>
  <c r="V173" i="6"/>
  <c r="AH172" i="6"/>
  <c r="W172" i="6"/>
  <c r="V172" i="6"/>
  <c r="AH171" i="6"/>
  <c r="W171" i="6"/>
  <c r="V171" i="6"/>
  <c r="AH170" i="6"/>
  <c r="W170" i="6"/>
  <c r="V170" i="6"/>
  <c r="AH169" i="6"/>
  <c r="W169" i="6"/>
  <c r="V169" i="6"/>
  <c r="AH168" i="6"/>
  <c r="W168" i="6"/>
  <c r="V168" i="6"/>
  <c r="AH167" i="6"/>
  <c r="W167" i="6"/>
  <c r="V167" i="6"/>
  <c r="AH166" i="6"/>
  <c r="W166" i="6"/>
  <c r="V166" i="6"/>
  <c r="AH165" i="6"/>
  <c r="W165" i="6"/>
  <c r="V165" i="6"/>
  <c r="AH164" i="6"/>
  <c r="W164" i="6"/>
  <c r="V164" i="6"/>
  <c r="AH163" i="6"/>
  <c r="W163" i="6"/>
  <c r="V163" i="6"/>
  <c r="AH162" i="6"/>
  <c r="W162" i="6"/>
  <c r="V162" i="6"/>
  <c r="AH161" i="6"/>
  <c r="W161" i="6"/>
  <c r="V161" i="6"/>
  <c r="AH160" i="6"/>
  <c r="W160" i="6"/>
  <c r="V160" i="6"/>
  <c r="AH159" i="6"/>
  <c r="W159" i="6"/>
  <c r="V159" i="6"/>
  <c r="AH158" i="6"/>
  <c r="W158" i="6"/>
  <c r="V158" i="6"/>
  <c r="AH157" i="6"/>
  <c r="W157" i="6"/>
  <c r="V157" i="6"/>
  <c r="AH156" i="6"/>
  <c r="W156" i="6"/>
  <c r="V156" i="6"/>
  <c r="AH155" i="6"/>
  <c r="W155" i="6"/>
  <c r="V155" i="6"/>
  <c r="AH154" i="6"/>
  <c r="W154" i="6"/>
  <c r="V154" i="6"/>
  <c r="AH153" i="6"/>
  <c r="W153" i="6"/>
  <c r="V153" i="6"/>
  <c r="AH152" i="6"/>
  <c r="W152" i="6"/>
  <c r="V152" i="6"/>
  <c r="AH151" i="6"/>
  <c r="W151" i="6"/>
  <c r="V151" i="6"/>
  <c r="AH150" i="6"/>
  <c r="W150" i="6"/>
  <c r="V150" i="6"/>
  <c r="AH149" i="6"/>
  <c r="W149" i="6"/>
  <c r="V149" i="6"/>
  <c r="AH148" i="6"/>
  <c r="W148" i="6"/>
  <c r="V148" i="6"/>
  <c r="AH147" i="6"/>
  <c r="W147" i="6"/>
  <c r="V147" i="6"/>
  <c r="AH146" i="6"/>
  <c r="W146" i="6"/>
  <c r="V146" i="6"/>
  <c r="AH145" i="6"/>
  <c r="W145" i="6"/>
  <c r="V145" i="6"/>
  <c r="AH144" i="6"/>
  <c r="W144" i="6"/>
  <c r="V144" i="6"/>
  <c r="AH143" i="6"/>
  <c r="W143" i="6"/>
  <c r="V143" i="6"/>
  <c r="AH142" i="6"/>
  <c r="W142" i="6"/>
  <c r="V142" i="6"/>
  <c r="AH141" i="6"/>
  <c r="W141" i="6"/>
  <c r="V141" i="6"/>
  <c r="AH140" i="6"/>
  <c r="W140" i="6"/>
  <c r="V140" i="6"/>
  <c r="AH139" i="6"/>
  <c r="W139" i="6"/>
  <c r="V139" i="6"/>
  <c r="AH138" i="6"/>
  <c r="W138" i="6"/>
  <c r="V138" i="6"/>
  <c r="AH137" i="6"/>
  <c r="W137" i="6"/>
  <c r="V137" i="6"/>
  <c r="AH136" i="6"/>
  <c r="W136" i="6"/>
  <c r="V136" i="6"/>
  <c r="AH135" i="6"/>
  <c r="W135" i="6"/>
  <c r="V135" i="6"/>
  <c r="AH134" i="6"/>
  <c r="W134" i="6"/>
  <c r="V134" i="6"/>
  <c r="AH133" i="6"/>
  <c r="W133" i="6"/>
  <c r="V133" i="6"/>
  <c r="AH132" i="6"/>
  <c r="W132" i="6"/>
  <c r="V132" i="6"/>
  <c r="AH131" i="6"/>
  <c r="W131" i="6"/>
  <c r="V131" i="6"/>
  <c r="AH130" i="6"/>
  <c r="W130" i="6"/>
  <c r="V130" i="6"/>
  <c r="AH129" i="6"/>
  <c r="W129" i="6"/>
  <c r="V129" i="6"/>
  <c r="AH128" i="6"/>
  <c r="W128" i="6"/>
  <c r="V128" i="6"/>
  <c r="AH127" i="6"/>
  <c r="W127" i="6"/>
  <c r="V127" i="6"/>
  <c r="AH126" i="6"/>
  <c r="W126" i="6"/>
  <c r="V126" i="6"/>
  <c r="AH125" i="6"/>
  <c r="W125" i="6"/>
  <c r="V125" i="6"/>
  <c r="AH124" i="6"/>
  <c r="W124" i="6"/>
  <c r="V124" i="6"/>
  <c r="AH123" i="6"/>
  <c r="W123" i="6"/>
  <c r="V123" i="6"/>
  <c r="AH122" i="6"/>
  <c r="W122" i="6"/>
  <c r="V122" i="6"/>
  <c r="AH121" i="6"/>
  <c r="W121" i="6"/>
  <c r="V121" i="6"/>
  <c r="AH120" i="6"/>
  <c r="W120" i="6"/>
  <c r="V120" i="6"/>
  <c r="AH119" i="6"/>
  <c r="W119" i="6"/>
  <c r="V119" i="6"/>
  <c r="AH118" i="6"/>
  <c r="W118" i="6"/>
  <c r="V118" i="6"/>
  <c r="AH117" i="6"/>
  <c r="W117" i="6"/>
  <c r="V117" i="6"/>
  <c r="AH116" i="6"/>
  <c r="W116" i="6"/>
  <c r="V116" i="6"/>
  <c r="AH115" i="6"/>
  <c r="W115" i="6"/>
  <c r="V115" i="6"/>
  <c r="AH114" i="6"/>
  <c r="W114" i="6"/>
  <c r="V114" i="6"/>
  <c r="AH113" i="6"/>
  <c r="W113" i="6"/>
  <c r="V113" i="6"/>
  <c r="AH112" i="6"/>
  <c r="W112" i="6"/>
  <c r="V112" i="6"/>
  <c r="AH111" i="6"/>
  <c r="W111" i="6"/>
  <c r="V111" i="6"/>
  <c r="AH110" i="6"/>
  <c r="W110" i="6"/>
  <c r="V110" i="6"/>
  <c r="AH109" i="6"/>
  <c r="W109" i="6"/>
  <c r="V109" i="6"/>
  <c r="AH108" i="6"/>
  <c r="W108" i="6"/>
  <c r="V108" i="6"/>
  <c r="AH107" i="6"/>
  <c r="W107" i="6"/>
  <c r="V107" i="6"/>
  <c r="AH106" i="6"/>
  <c r="W106" i="6"/>
  <c r="V106" i="6"/>
  <c r="AH105" i="6"/>
  <c r="W105" i="6"/>
  <c r="V105" i="6"/>
  <c r="AH104" i="6"/>
  <c r="W104" i="6"/>
  <c r="V104" i="6"/>
  <c r="AH103" i="6"/>
  <c r="W103" i="6"/>
  <c r="V103" i="6"/>
  <c r="AH102" i="6"/>
  <c r="W102" i="6"/>
  <c r="V102" i="6"/>
  <c r="AH101" i="6"/>
  <c r="W101" i="6"/>
  <c r="V101" i="6"/>
  <c r="AH100" i="6"/>
  <c r="W100" i="6"/>
  <c r="V100" i="6"/>
  <c r="AH99" i="6"/>
  <c r="W99" i="6"/>
  <c r="V99" i="6"/>
  <c r="AH98" i="6"/>
  <c r="W98" i="6"/>
  <c r="V98" i="6"/>
  <c r="AH97" i="6"/>
  <c r="W97" i="6"/>
  <c r="V97" i="6"/>
  <c r="AH96" i="6"/>
  <c r="W96" i="6"/>
  <c r="V96" i="6"/>
  <c r="AH95" i="6"/>
  <c r="W95" i="6"/>
  <c r="V95" i="6"/>
  <c r="AH94" i="6"/>
  <c r="W94" i="6"/>
  <c r="V94" i="6"/>
  <c r="AH93" i="6"/>
  <c r="W93" i="6"/>
  <c r="V93" i="6"/>
  <c r="AH92" i="6"/>
  <c r="W92" i="6"/>
  <c r="V92" i="6"/>
  <c r="AH91" i="6"/>
  <c r="W91" i="6"/>
  <c r="V91" i="6"/>
  <c r="AH90" i="6"/>
  <c r="W90" i="6"/>
  <c r="V90" i="6"/>
  <c r="AH89" i="6"/>
  <c r="W89" i="6"/>
  <c r="V89" i="6"/>
  <c r="AH88" i="6"/>
  <c r="W88" i="6"/>
  <c r="V88" i="6"/>
  <c r="AH87" i="6"/>
  <c r="AG87" i="6"/>
  <c r="V87" i="6"/>
  <c r="W87" i="6" s="1"/>
  <c r="K87" i="6"/>
  <c r="AH86" i="6"/>
  <c r="AG86" i="6"/>
  <c r="V86" i="6"/>
  <c r="W86" i="6" s="1"/>
  <c r="K86" i="6"/>
  <c r="AH85" i="6"/>
  <c r="AG85" i="6"/>
  <c r="V85" i="6"/>
  <c r="W85" i="6" s="1"/>
  <c r="K85" i="6"/>
  <c r="AH84" i="6"/>
  <c r="V84" i="6"/>
  <c r="AG84" i="6" s="1"/>
  <c r="K84" i="6"/>
  <c r="AH83" i="6"/>
  <c r="AG83" i="6"/>
  <c r="V83" i="6"/>
  <c r="W83" i="6" s="1"/>
  <c r="K83" i="6"/>
  <c r="AH82" i="6"/>
  <c r="AG82" i="6"/>
  <c r="V82" i="6"/>
  <c r="W82" i="6" s="1"/>
  <c r="K82" i="6"/>
  <c r="AH81" i="6"/>
  <c r="AG81" i="6"/>
  <c r="V81" i="6"/>
  <c r="W81" i="6" s="1"/>
  <c r="K81" i="6"/>
  <c r="AH80" i="6"/>
  <c r="V80" i="6"/>
  <c r="AG80" i="6" s="1"/>
  <c r="K80" i="6"/>
  <c r="AH79" i="6"/>
  <c r="V79" i="6"/>
  <c r="W79" i="6" s="1"/>
  <c r="K79" i="6"/>
  <c r="AH78" i="6"/>
  <c r="V78" i="6"/>
  <c r="W78" i="6" s="1"/>
  <c r="K78" i="6"/>
  <c r="AH77" i="6"/>
  <c r="AG77" i="6"/>
  <c r="V77" i="6"/>
  <c r="W77" i="6" s="1"/>
  <c r="K77" i="6"/>
  <c r="AH76" i="6"/>
  <c r="V76" i="6"/>
  <c r="AG76" i="6" s="1"/>
  <c r="K76" i="6"/>
  <c r="AH75" i="6"/>
  <c r="V75" i="6"/>
  <c r="W75" i="6" s="1"/>
  <c r="K75" i="6"/>
  <c r="AH74" i="6"/>
  <c r="V74" i="6"/>
  <c r="W74" i="6" s="1"/>
  <c r="K74" i="6"/>
  <c r="AH73" i="6"/>
  <c r="V73" i="6"/>
  <c r="W73" i="6" s="1"/>
  <c r="K73" i="6"/>
  <c r="AH72" i="6"/>
  <c r="V72" i="6"/>
  <c r="AG72" i="6" s="1"/>
  <c r="K72" i="6"/>
  <c r="AH71" i="6"/>
  <c r="V71" i="6"/>
  <c r="W71" i="6" s="1"/>
  <c r="K71" i="6"/>
  <c r="AH70" i="6"/>
  <c r="V70" i="6"/>
  <c r="W70" i="6" s="1"/>
  <c r="K70" i="6"/>
  <c r="AH69" i="6"/>
  <c r="V69" i="6"/>
  <c r="W69" i="6" s="1"/>
  <c r="AH68" i="6"/>
  <c r="V68" i="6"/>
  <c r="AG68" i="6" s="1"/>
  <c r="K68" i="6"/>
  <c r="AH67" i="6"/>
  <c r="AG67" i="6"/>
  <c r="V67" i="6"/>
  <c r="W67" i="6" s="1"/>
  <c r="K67" i="6"/>
  <c r="AH66" i="6"/>
  <c r="V66" i="6"/>
  <c r="W66" i="6" s="1"/>
  <c r="K66" i="6"/>
  <c r="AH65" i="6"/>
  <c r="AG65" i="6"/>
  <c r="V65" i="6"/>
  <c r="W65" i="6" s="1"/>
  <c r="K65" i="6"/>
  <c r="AH64" i="6"/>
  <c r="V64" i="6"/>
  <c r="AG64" i="6" s="1"/>
  <c r="K64" i="6"/>
  <c r="AH63" i="6"/>
  <c r="V63" i="6"/>
  <c r="W63" i="6" s="1"/>
  <c r="K63" i="6"/>
  <c r="AH62" i="6"/>
  <c r="V62" i="6"/>
  <c r="W62" i="6" s="1"/>
  <c r="K62" i="6"/>
  <c r="AH61" i="6"/>
  <c r="V61" i="6"/>
  <c r="W61" i="6" s="1"/>
  <c r="K61" i="6"/>
  <c r="AH60" i="6"/>
  <c r="V60" i="6"/>
  <c r="AG60" i="6" s="1"/>
  <c r="K60" i="6"/>
  <c r="AH59" i="6"/>
  <c r="AG59" i="6"/>
  <c r="X59" i="6"/>
  <c r="Z59" i="6" s="1"/>
  <c r="V59" i="6"/>
  <c r="W59" i="6" s="1"/>
  <c r="K59" i="6"/>
  <c r="AH58" i="6"/>
  <c r="V58" i="6"/>
  <c r="W58" i="6" s="1"/>
  <c r="K58" i="6"/>
  <c r="AH57" i="6"/>
  <c r="AG57" i="6"/>
  <c r="V57" i="6"/>
  <c r="W57" i="6" s="1"/>
  <c r="K57" i="6"/>
  <c r="AH56" i="6"/>
  <c r="V56" i="6"/>
  <c r="AG56" i="6" s="1"/>
  <c r="K56" i="6"/>
  <c r="AH55" i="6"/>
  <c r="AG55" i="6"/>
  <c r="V55" i="6"/>
  <c r="W55" i="6" s="1"/>
  <c r="K55" i="6"/>
  <c r="AH54" i="6"/>
  <c r="V54" i="6"/>
  <c r="W54" i="6" s="1"/>
  <c r="K54" i="6"/>
  <c r="AH53" i="6"/>
  <c r="V53" i="6"/>
  <c r="W53" i="6" s="1"/>
  <c r="K53" i="6"/>
  <c r="AH52" i="6"/>
  <c r="V52" i="6"/>
  <c r="AG52" i="6" s="1"/>
  <c r="K52" i="6"/>
  <c r="AH51" i="6"/>
  <c r="V51" i="6"/>
  <c r="W51" i="6" s="1"/>
  <c r="K51" i="6"/>
  <c r="AH50" i="6"/>
  <c r="V50" i="6"/>
  <c r="W50" i="6" s="1"/>
  <c r="K50" i="6"/>
  <c r="AH49" i="6"/>
  <c r="V49" i="6"/>
  <c r="W49" i="6" s="1"/>
  <c r="K49" i="6"/>
  <c r="AH48" i="6"/>
  <c r="V48" i="6"/>
  <c r="AG48" i="6" s="1"/>
  <c r="K48" i="6"/>
  <c r="AH47" i="6"/>
  <c r="AG47" i="6"/>
  <c r="V47" i="6"/>
  <c r="W47" i="6" s="1"/>
  <c r="K47" i="6"/>
  <c r="AH46" i="6"/>
  <c r="V46" i="6"/>
  <c r="W46" i="6" s="1"/>
  <c r="K46" i="6"/>
  <c r="AH45" i="6"/>
  <c r="AG45" i="6"/>
  <c r="V45" i="6"/>
  <c r="W45" i="6" s="1"/>
  <c r="K45" i="6"/>
  <c r="AH44" i="6"/>
  <c r="V44" i="6"/>
  <c r="AG44" i="6" s="1"/>
  <c r="K44" i="6"/>
  <c r="AH43" i="6"/>
  <c r="V43" i="6"/>
  <c r="W43" i="6" s="1"/>
  <c r="K43" i="6"/>
  <c r="AH42" i="6"/>
  <c r="V42" i="6"/>
  <c r="W42" i="6" s="1"/>
  <c r="K42" i="6"/>
  <c r="AH41" i="6"/>
  <c r="V41" i="6"/>
  <c r="W41" i="6" s="1"/>
  <c r="K41" i="6"/>
  <c r="AH40" i="6"/>
  <c r="V40" i="6"/>
  <c r="AG40" i="6" s="1"/>
  <c r="K40" i="6"/>
  <c r="AH39" i="6"/>
  <c r="V39" i="6"/>
  <c r="W39" i="6" s="1"/>
  <c r="K39" i="6"/>
  <c r="AH38" i="6"/>
  <c r="V38" i="6"/>
  <c r="W38" i="6" s="1"/>
  <c r="K38" i="6"/>
  <c r="AH37" i="6"/>
  <c r="AG37" i="6"/>
  <c r="V37" i="6"/>
  <c r="W37" i="6" s="1"/>
  <c r="K37" i="6"/>
  <c r="AH36" i="6"/>
  <c r="V36" i="6"/>
  <c r="AG36" i="6" s="1"/>
  <c r="K36" i="6"/>
  <c r="AH35" i="6"/>
  <c r="AG35" i="6"/>
  <c r="V35" i="6"/>
  <c r="W35" i="6" s="1"/>
  <c r="K35" i="6"/>
  <c r="AH34" i="6"/>
  <c r="V34" i="6"/>
  <c r="W34" i="6" s="1"/>
  <c r="K34" i="6"/>
  <c r="AH33" i="6"/>
  <c r="AG33" i="6"/>
  <c r="V33" i="6"/>
  <c r="W33" i="6" s="1"/>
  <c r="K33" i="6"/>
  <c r="AH32" i="6"/>
  <c r="V32" i="6"/>
  <c r="AG32" i="6" s="1"/>
  <c r="K32" i="6"/>
  <c r="AH31" i="6"/>
  <c r="V31" i="6"/>
  <c r="W31" i="6" s="1"/>
  <c r="K31" i="6"/>
  <c r="V30" i="6"/>
  <c r="W30" i="6" s="1"/>
  <c r="K30" i="6"/>
  <c r="AH29" i="6"/>
  <c r="V29" i="6"/>
  <c r="W29" i="6" s="1"/>
  <c r="K29" i="6"/>
  <c r="AH28" i="6"/>
  <c r="V28" i="6"/>
  <c r="AG28" i="6" s="1"/>
  <c r="K28" i="6"/>
  <c r="AH27" i="6"/>
  <c r="AG27" i="6"/>
  <c r="V27" i="6"/>
  <c r="W27" i="6" s="1"/>
  <c r="K27" i="6"/>
  <c r="AH26" i="6"/>
  <c r="V26" i="6"/>
  <c r="W26" i="6" s="1"/>
  <c r="K26" i="6"/>
  <c r="AH25" i="6"/>
  <c r="AG25" i="6"/>
  <c r="V25" i="6"/>
  <c r="W25" i="6" s="1"/>
  <c r="K25" i="6"/>
  <c r="AH24" i="6"/>
  <c r="V24" i="6"/>
  <c r="AG24" i="6" s="1"/>
  <c r="K24" i="6"/>
  <c r="AH23" i="6"/>
  <c r="V23" i="6"/>
  <c r="W23" i="6" s="1"/>
  <c r="K23" i="6"/>
  <c r="AH22" i="6"/>
  <c r="X22" i="6"/>
  <c r="Z22" i="6" s="1"/>
  <c r="V22" i="6"/>
  <c r="W22" i="6" s="1"/>
  <c r="K22" i="6"/>
  <c r="AH21" i="6"/>
  <c r="V21" i="6"/>
  <c r="W21" i="6" s="1"/>
  <c r="K21" i="6"/>
  <c r="AH20" i="6"/>
  <c r="V20" i="6"/>
  <c r="AG20" i="6" s="1"/>
  <c r="K20" i="6"/>
  <c r="AH19" i="6"/>
  <c r="V19" i="6"/>
  <c r="W19" i="6" s="1"/>
  <c r="K19" i="6"/>
  <c r="AH18" i="6"/>
  <c r="V18" i="6"/>
  <c r="W18" i="6" s="1"/>
  <c r="K18" i="6"/>
  <c r="AH17" i="6"/>
  <c r="V17" i="6"/>
  <c r="W17" i="6" s="1"/>
  <c r="K17" i="6"/>
  <c r="AH16" i="6"/>
  <c r="V16" i="6"/>
  <c r="AG16" i="6" s="1"/>
  <c r="K16" i="6"/>
  <c r="AH15" i="6"/>
  <c r="V15" i="6"/>
  <c r="W15" i="6" s="1"/>
  <c r="K15" i="6"/>
  <c r="AH14" i="6"/>
  <c r="V14" i="6"/>
  <c r="W14" i="6" s="1"/>
  <c r="K14" i="6"/>
  <c r="AH13" i="6"/>
  <c r="V13" i="6"/>
  <c r="W13" i="6" s="1"/>
  <c r="K13" i="6"/>
  <c r="AH12" i="6"/>
  <c r="V12" i="6"/>
  <c r="AG12" i="6" s="1"/>
  <c r="K12" i="6"/>
  <c r="AH11" i="6"/>
  <c r="AG11" i="6"/>
  <c r="V11" i="6"/>
  <c r="W11" i="6" s="1"/>
  <c r="K11" i="6"/>
  <c r="AH10" i="6"/>
  <c r="V10" i="6"/>
  <c r="W10" i="6" s="1"/>
  <c r="K10" i="6"/>
  <c r="AH9" i="6"/>
  <c r="V9" i="6"/>
  <c r="W9" i="6" s="1"/>
  <c r="K9" i="6"/>
  <c r="AH8" i="6"/>
  <c r="V8" i="6"/>
  <c r="AG8" i="6" s="1"/>
  <c r="K8" i="6"/>
  <c r="AH7" i="6"/>
  <c r="AG7" i="6"/>
  <c r="V7" i="6"/>
  <c r="W7" i="6" s="1"/>
  <c r="K7" i="6"/>
  <c r="AH6" i="6"/>
  <c r="V6" i="6"/>
  <c r="W6" i="6" s="1"/>
  <c r="K6" i="6"/>
  <c r="AH5" i="6"/>
  <c r="AG5" i="6"/>
  <c r="V5" i="6"/>
  <c r="W5" i="6" s="1"/>
  <c r="K5" i="6"/>
  <c r="AH4" i="6"/>
  <c r="V4" i="6"/>
  <c r="AG4" i="6" s="1"/>
  <c r="K4" i="6"/>
  <c r="AH3" i="6"/>
  <c r="AG3" i="6"/>
  <c r="V3" i="6"/>
  <c r="W3" i="6" s="1"/>
  <c r="K3" i="6"/>
  <c r="AH2" i="6"/>
  <c r="V2" i="6"/>
  <c r="W2" i="6" s="1"/>
  <c r="K2" i="6"/>
  <c r="W24" i="11" l="1"/>
  <c r="W50" i="12"/>
  <c r="AG49" i="12"/>
  <c r="AG48" i="12"/>
  <c r="W46" i="12"/>
  <c r="AG45" i="12"/>
  <c r="AG44" i="12"/>
  <c r="W38" i="12"/>
  <c r="AG36" i="12"/>
  <c r="AG33" i="12"/>
  <c r="AG32" i="12"/>
  <c r="W30" i="12"/>
  <c r="AG29" i="12"/>
  <c r="AG28" i="12"/>
  <c r="W26" i="12"/>
  <c r="AG21" i="12"/>
  <c r="W18" i="12"/>
  <c r="AG17" i="12"/>
  <c r="AG16" i="12"/>
  <c r="W14" i="12"/>
  <c r="AG13" i="12"/>
  <c r="W10" i="12"/>
  <c r="AI251" i="12"/>
  <c r="AJ251" i="12" s="1"/>
  <c r="AM251" i="12" s="1"/>
  <c r="AP251" i="12" s="1"/>
  <c r="AG9" i="12"/>
  <c r="AG8" i="12"/>
  <c r="AI241" i="12"/>
  <c r="AJ241" i="12" s="1"/>
  <c r="AM241" i="12" s="1"/>
  <c r="AP241" i="12" s="1"/>
  <c r="W6" i="12"/>
  <c r="AI242" i="12"/>
  <c r="AJ242" i="12" s="1"/>
  <c r="AM242" i="12" s="1"/>
  <c r="AP242" i="12" s="1"/>
  <c r="AJ203" i="12"/>
  <c r="AM203" i="12" s="1"/>
  <c r="AP203" i="12" s="1"/>
  <c r="AJ216" i="12"/>
  <c r="AM216" i="12" s="1"/>
  <c r="AP216" i="12" s="1"/>
  <c r="AJ221" i="12"/>
  <c r="AM221" i="12" s="1"/>
  <c r="AP221" i="12" s="1"/>
  <c r="AJ264" i="12"/>
  <c r="AM264" i="12" s="1"/>
  <c r="AP264" i="12" s="1"/>
  <c r="AI240" i="12"/>
  <c r="AJ240" i="12" s="1"/>
  <c r="AM240" i="12" s="1"/>
  <c r="AP240" i="12" s="1"/>
  <c r="W4" i="12"/>
  <c r="AJ207" i="12"/>
  <c r="AM207" i="12" s="1"/>
  <c r="AP207" i="12" s="1"/>
  <c r="AJ215" i="12"/>
  <c r="AM215" i="12" s="1"/>
  <c r="AP215" i="12" s="1"/>
  <c r="W39" i="10"/>
  <c r="W38" i="10"/>
  <c r="W37" i="10"/>
  <c r="AG22" i="11"/>
  <c r="W35" i="10"/>
  <c r="AJ213" i="12"/>
  <c r="AM213" i="12" s="1"/>
  <c r="AP213" i="12" s="1"/>
  <c r="AJ206" i="12"/>
  <c r="AM206" i="12" s="1"/>
  <c r="AP206" i="12" s="1"/>
  <c r="AI252" i="12"/>
  <c r="AJ252" i="12" s="1"/>
  <c r="AM252" i="12" s="1"/>
  <c r="AP252" i="12" s="1"/>
  <c r="W2" i="12"/>
  <c r="AJ209" i="12"/>
  <c r="AM209" i="12" s="1"/>
  <c r="AP209" i="12" s="1"/>
  <c r="AJ212" i="12"/>
  <c r="AM212" i="12" s="1"/>
  <c r="AP212" i="12" s="1"/>
  <c r="AJ219" i="12"/>
  <c r="AM219" i="12" s="1"/>
  <c r="AP219" i="12" s="1"/>
  <c r="AJ205" i="12"/>
  <c r="AK207" i="12"/>
  <c r="AJ208" i="12"/>
  <c r="AM208" i="12" s="1"/>
  <c r="AP208" i="12" s="1"/>
  <c r="AJ211" i="12"/>
  <c r="AM211" i="12" s="1"/>
  <c r="AP211" i="12" s="1"/>
  <c r="AJ217" i="12"/>
  <c r="AM217" i="12" s="1"/>
  <c r="AP217" i="12" s="1"/>
  <c r="AK219" i="12"/>
  <c r="AJ220" i="12"/>
  <c r="AM220" i="12" s="1"/>
  <c r="AP220" i="12" s="1"/>
  <c r="AJ223" i="12"/>
  <c r="AM223" i="12" s="1"/>
  <c r="AP223" i="12" s="1"/>
  <c r="AJ204" i="12"/>
  <c r="AM204" i="12" s="1"/>
  <c r="AP204" i="12" s="1"/>
  <c r="AJ210" i="12"/>
  <c r="AM210" i="12" s="1"/>
  <c r="AP210" i="12" s="1"/>
  <c r="AJ214" i="12"/>
  <c r="AM214" i="12" s="1"/>
  <c r="AP214" i="12" s="1"/>
  <c r="AJ218" i="12"/>
  <c r="AM218" i="12" s="1"/>
  <c r="AP218" i="12" s="1"/>
  <c r="AJ222" i="12"/>
  <c r="AM222" i="12" s="1"/>
  <c r="AP222" i="12" s="1"/>
  <c r="AK223" i="12"/>
  <c r="AJ252" i="11"/>
  <c r="AM252" i="11" s="1"/>
  <c r="AP252" i="11" s="1"/>
  <c r="AJ256" i="11"/>
  <c r="AM256" i="11" s="1"/>
  <c r="AP256" i="11" s="1"/>
  <c r="AJ260" i="11"/>
  <c r="AM260" i="11" s="1"/>
  <c r="AP260" i="11" s="1"/>
  <c r="AJ264" i="11"/>
  <c r="AM264" i="11" s="1"/>
  <c r="AP264" i="11" s="1"/>
  <c r="AG31" i="10"/>
  <c r="AG33" i="10"/>
  <c r="W32" i="10"/>
  <c r="AG21" i="11"/>
  <c r="W20" i="11"/>
  <c r="W14" i="11"/>
  <c r="W13" i="11"/>
  <c r="W12" i="11"/>
  <c r="AI241" i="11"/>
  <c r="AJ241" i="11" s="1"/>
  <c r="AM241" i="11" s="1"/>
  <c r="AP241" i="11" s="1"/>
  <c r="W9" i="11"/>
  <c r="W8" i="11"/>
  <c r="W7" i="11"/>
  <c r="W6" i="11"/>
  <c r="AJ206" i="11"/>
  <c r="AM206" i="11" s="1"/>
  <c r="AP206" i="11" s="1"/>
  <c r="W4" i="11"/>
  <c r="AI242" i="11"/>
  <c r="AJ242" i="11" s="1"/>
  <c r="AM242" i="11" s="1"/>
  <c r="AP242" i="11" s="1"/>
  <c r="W3" i="11"/>
  <c r="AJ224" i="11"/>
  <c r="AM224" i="11" s="1"/>
  <c r="AP224" i="11" s="1"/>
  <c r="AJ228" i="11"/>
  <c r="AM228" i="11" s="1"/>
  <c r="AP228" i="11" s="1"/>
  <c r="AJ232" i="11"/>
  <c r="AM232" i="11" s="1"/>
  <c r="AP232" i="11" s="1"/>
  <c r="AJ236" i="11"/>
  <c r="AM236" i="11" s="1"/>
  <c r="AP236" i="11" s="1"/>
  <c r="AJ240" i="11"/>
  <c r="AM240" i="11" s="1"/>
  <c r="AP240" i="11" s="1"/>
  <c r="AJ244" i="11"/>
  <c r="AM244" i="11" s="1"/>
  <c r="AP244" i="11" s="1"/>
  <c r="AJ248" i="11"/>
  <c r="AM248" i="11" s="1"/>
  <c r="AP248" i="11" s="1"/>
  <c r="W2" i="11"/>
  <c r="AI251" i="11"/>
  <c r="AJ251" i="11" s="1"/>
  <c r="AM251" i="11" s="1"/>
  <c r="AP251" i="11" s="1"/>
  <c r="AJ203" i="11"/>
  <c r="AM203" i="11" s="1"/>
  <c r="AP203" i="11" s="1"/>
  <c r="AJ204" i="11"/>
  <c r="AM204" i="11" s="1"/>
  <c r="AP204" i="11" s="1"/>
  <c r="AJ205" i="11"/>
  <c r="AJ263" i="11"/>
  <c r="AM263" i="11" s="1"/>
  <c r="AP263" i="11" s="1"/>
  <c r="AJ226" i="11"/>
  <c r="AM226" i="11" s="1"/>
  <c r="AP226" i="11" s="1"/>
  <c r="AJ230" i="11"/>
  <c r="AM230" i="11" s="1"/>
  <c r="AP230" i="11" s="1"/>
  <c r="AJ234" i="11"/>
  <c r="AM234" i="11" s="1"/>
  <c r="AP234" i="11" s="1"/>
  <c r="AJ238" i="11"/>
  <c r="AM238" i="11" s="1"/>
  <c r="AP238" i="11" s="1"/>
  <c r="AJ246" i="11"/>
  <c r="AM246" i="11" s="1"/>
  <c r="AP246" i="11" s="1"/>
  <c r="AJ250" i="11"/>
  <c r="AM250" i="11" s="1"/>
  <c r="AP250" i="11" s="1"/>
  <c r="AJ254" i="11"/>
  <c r="AM254" i="11" s="1"/>
  <c r="AP254" i="11" s="1"/>
  <c r="AJ258" i="11"/>
  <c r="AM258" i="11" s="1"/>
  <c r="AP258" i="11" s="1"/>
  <c r="AJ262" i="11"/>
  <c r="AM262" i="11" s="1"/>
  <c r="AP262" i="11" s="1"/>
  <c r="AJ261" i="11"/>
  <c r="AM261" i="11" s="1"/>
  <c r="AP261" i="11" s="1"/>
  <c r="AG30" i="10"/>
  <c r="W29" i="10"/>
  <c r="W26" i="10"/>
  <c r="W25" i="10"/>
  <c r="AI251" i="10"/>
  <c r="AJ251" i="10" s="1"/>
  <c r="AM251" i="10" s="1"/>
  <c r="AP251" i="10" s="1"/>
  <c r="W23" i="10"/>
  <c r="W22" i="10"/>
  <c r="W21" i="10"/>
  <c r="W20" i="10"/>
  <c r="W19" i="10"/>
  <c r="W14" i="10"/>
  <c r="W13" i="10"/>
  <c r="W10" i="10"/>
  <c r="AG10" i="10"/>
  <c r="W46" i="9"/>
  <c r="W8" i="10"/>
  <c r="AI242" i="10"/>
  <c r="AJ242" i="10" s="1"/>
  <c r="AM242" i="10" s="1"/>
  <c r="AP242" i="10" s="1"/>
  <c r="AI252" i="10"/>
  <c r="AJ252" i="10" s="1"/>
  <c r="AM252" i="10" s="1"/>
  <c r="AP252" i="10" s="1"/>
  <c r="AI241" i="10"/>
  <c r="AJ241" i="10" s="1"/>
  <c r="AM241" i="10" s="1"/>
  <c r="AP241" i="10" s="1"/>
  <c r="W5" i="10"/>
  <c r="W3" i="10"/>
  <c r="AJ203" i="10"/>
  <c r="AM203" i="10" s="1"/>
  <c r="AP203" i="10" s="1"/>
  <c r="AJ204" i="10"/>
  <c r="AM204" i="10" s="1"/>
  <c r="AP204" i="10" s="1"/>
  <c r="AJ205" i="10"/>
  <c r="AJ225" i="10"/>
  <c r="AM225" i="10" s="1"/>
  <c r="AP225" i="10" s="1"/>
  <c r="AJ229" i="10"/>
  <c r="AM229" i="10" s="1"/>
  <c r="AP229" i="10" s="1"/>
  <c r="AJ233" i="10"/>
  <c r="AM233" i="10" s="1"/>
  <c r="AP233" i="10" s="1"/>
  <c r="AG2" i="10"/>
  <c r="AJ264" i="10"/>
  <c r="AM264" i="10" s="1"/>
  <c r="AP264" i="10" s="1"/>
  <c r="AJ207" i="10"/>
  <c r="AM207" i="10" s="1"/>
  <c r="AP207" i="10" s="1"/>
  <c r="AJ208" i="10"/>
  <c r="AM208" i="10" s="1"/>
  <c r="AP208" i="10" s="1"/>
  <c r="AJ209" i="10"/>
  <c r="AM209" i="10" s="1"/>
  <c r="AP209" i="10" s="1"/>
  <c r="AJ210" i="10"/>
  <c r="AM210" i="10" s="1"/>
  <c r="AP210" i="10" s="1"/>
  <c r="AJ211" i="10"/>
  <c r="AM211" i="10" s="1"/>
  <c r="AP211" i="10" s="1"/>
  <c r="AJ212" i="10"/>
  <c r="AM212" i="10" s="1"/>
  <c r="AP212" i="10" s="1"/>
  <c r="AJ213" i="10"/>
  <c r="AM213" i="10" s="1"/>
  <c r="AP213" i="10" s="1"/>
  <c r="AJ214" i="10"/>
  <c r="AM214" i="10" s="1"/>
  <c r="AP214" i="10" s="1"/>
  <c r="AJ215" i="10"/>
  <c r="AM215" i="10" s="1"/>
  <c r="AP215" i="10" s="1"/>
  <c r="AJ216" i="10"/>
  <c r="AM216" i="10" s="1"/>
  <c r="AP216" i="10" s="1"/>
  <c r="AJ217" i="10"/>
  <c r="AM217" i="10" s="1"/>
  <c r="AP217" i="10" s="1"/>
  <c r="AJ218" i="10"/>
  <c r="AM218" i="10" s="1"/>
  <c r="AP218" i="10" s="1"/>
  <c r="AJ219" i="10"/>
  <c r="AM219" i="10" s="1"/>
  <c r="AP219" i="10" s="1"/>
  <c r="AJ220" i="10"/>
  <c r="AM220" i="10" s="1"/>
  <c r="AP220" i="10" s="1"/>
  <c r="AJ221" i="10"/>
  <c r="AM221" i="10" s="1"/>
  <c r="AP221" i="10" s="1"/>
  <c r="AJ222" i="10"/>
  <c r="AM222" i="10" s="1"/>
  <c r="AP222" i="10" s="1"/>
  <c r="AJ223" i="10"/>
  <c r="AM223" i="10" s="1"/>
  <c r="AP223" i="10" s="1"/>
  <c r="AJ227" i="10"/>
  <c r="AM227" i="10" s="1"/>
  <c r="AP227" i="10" s="1"/>
  <c r="AJ231" i="10"/>
  <c r="AM231" i="10" s="1"/>
  <c r="AP231" i="10" s="1"/>
  <c r="AJ235" i="10"/>
  <c r="AM235" i="10" s="1"/>
  <c r="AP235" i="10" s="1"/>
  <c r="AJ206" i="10"/>
  <c r="AM206" i="10" s="1"/>
  <c r="AP206" i="10" s="1"/>
  <c r="W45" i="9"/>
  <c r="W44" i="9"/>
  <c r="W43" i="9"/>
  <c r="W42" i="9"/>
  <c r="W41" i="9"/>
  <c r="W40" i="9"/>
  <c r="W38" i="9"/>
  <c r="W37" i="9"/>
  <c r="W36" i="9"/>
  <c r="W34" i="9"/>
  <c r="W33" i="9"/>
  <c r="W32" i="9"/>
  <c r="W31" i="9"/>
  <c r="AI240" i="9"/>
  <c r="AJ240" i="9" s="1"/>
  <c r="AM240" i="9" s="1"/>
  <c r="AP240" i="9" s="1"/>
  <c r="W30" i="9"/>
  <c r="W29" i="9"/>
  <c r="W25" i="9"/>
  <c r="W32" i="8"/>
  <c r="W17" i="9"/>
  <c r="W10" i="9"/>
  <c r="W9" i="9"/>
  <c r="W8" i="9"/>
  <c r="AI241" i="9"/>
  <c r="AJ241" i="9" s="1"/>
  <c r="AM241" i="9" s="1"/>
  <c r="AP241" i="9" s="1"/>
  <c r="AI251" i="9"/>
  <c r="AJ251" i="9" s="1"/>
  <c r="AM251" i="9" s="1"/>
  <c r="AP251" i="9" s="1"/>
  <c r="AI252" i="9"/>
  <c r="AJ252" i="9" s="1"/>
  <c r="AM252" i="9" s="1"/>
  <c r="AP252" i="9" s="1"/>
  <c r="W30" i="8"/>
  <c r="AN214" i="12"/>
  <c r="AN219" i="10"/>
  <c r="W28" i="8"/>
  <c r="AG41" i="7"/>
  <c r="W40" i="7"/>
  <c r="AI241" i="8"/>
  <c r="AJ241" i="8" s="1"/>
  <c r="AM241" i="8" s="1"/>
  <c r="AP241" i="8" s="1"/>
  <c r="W24" i="8"/>
  <c r="AG23" i="8"/>
  <c r="W22" i="8"/>
  <c r="W20" i="8"/>
  <c r="AI251" i="8"/>
  <c r="AJ251" i="8" s="1"/>
  <c r="AM251" i="8" s="1"/>
  <c r="AP251" i="8" s="1"/>
  <c r="W14" i="8"/>
  <c r="AI240" i="8"/>
  <c r="AJ240" i="8" s="1"/>
  <c r="AM240" i="8" s="1"/>
  <c r="AP240" i="8" s="1"/>
  <c r="W12" i="8"/>
  <c r="W8" i="8"/>
  <c r="AI242" i="8"/>
  <c r="AJ242" i="8" s="1"/>
  <c r="AM242" i="8" s="1"/>
  <c r="AP242" i="8" s="1"/>
  <c r="AN210" i="10"/>
  <c r="AN215" i="10"/>
  <c r="AN209" i="10"/>
  <c r="AN227" i="10"/>
  <c r="AN213" i="12"/>
  <c r="AN248" i="11"/>
  <c r="AN265" i="7"/>
  <c r="AN242" i="11"/>
  <c r="AJ225" i="8"/>
  <c r="AM225" i="8" s="1"/>
  <c r="AP225" i="8" s="1"/>
  <c r="AJ229" i="8"/>
  <c r="AM229" i="8" s="1"/>
  <c r="AP229" i="8" s="1"/>
  <c r="W2" i="8"/>
  <c r="AJ210" i="8"/>
  <c r="AM210" i="8" s="1"/>
  <c r="AP210" i="8" s="1"/>
  <c r="AJ214" i="8"/>
  <c r="AM214" i="8" s="1"/>
  <c r="AP214" i="8" s="1"/>
  <c r="AJ218" i="8"/>
  <c r="AM218" i="8" s="1"/>
  <c r="AP218" i="8" s="1"/>
  <c r="AJ219" i="8"/>
  <c r="AM219" i="8" s="1"/>
  <c r="AP219" i="8" s="1"/>
  <c r="AJ209" i="8"/>
  <c r="AM209" i="8" s="1"/>
  <c r="AP209" i="8" s="1"/>
  <c r="AJ213" i="8"/>
  <c r="AM213" i="8" s="1"/>
  <c r="AP213" i="8" s="1"/>
  <c r="AJ217" i="8"/>
  <c r="AM217" i="8" s="1"/>
  <c r="AP217" i="8" s="1"/>
  <c r="AJ220" i="8"/>
  <c r="AM220" i="8" s="1"/>
  <c r="AP220" i="8" s="1"/>
  <c r="AJ221" i="8"/>
  <c r="AM221" i="8" s="1"/>
  <c r="AP221" i="8" s="1"/>
  <c r="AJ223" i="8"/>
  <c r="AM223" i="8" s="1"/>
  <c r="AP223" i="8" s="1"/>
  <c r="AK229" i="8"/>
  <c r="AJ206" i="8"/>
  <c r="AM206" i="8" s="1"/>
  <c r="AP206" i="8" s="1"/>
  <c r="AJ208" i="8"/>
  <c r="AM208" i="8" s="1"/>
  <c r="AP208" i="8" s="1"/>
  <c r="AJ212" i="8"/>
  <c r="AM212" i="8" s="1"/>
  <c r="AP212" i="8" s="1"/>
  <c r="AJ216" i="8"/>
  <c r="AM216" i="8" s="1"/>
  <c r="AP216" i="8" s="1"/>
  <c r="AJ264" i="8"/>
  <c r="AM264" i="8" s="1"/>
  <c r="AP264" i="8" s="1"/>
  <c r="AJ207" i="8"/>
  <c r="AM207" i="8" s="1"/>
  <c r="AP207" i="8" s="1"/>
  <c r="AJ211" i="8"/>
  <c r="AM211" i="8" s="1"/>
  <c r="AP211" i="8" s="1"/>
  <c r="AJ215" i="8"/>
  <c r="AM215" i="8" s="1"/>
  <c r="AP215" i="8" s="1"/>
  <c r="AJ222" i="8"/>
  <c r="AM222" i="8" s="1"/>
  <c r="AP222" i="8" s="1"/>
  <c r="AK225" i="8"/>
  <c r="AK223" i="8"/>
  <c r="AJ227" i="8"/>
  <c r="AM227" i="8" s="1"/>
  <c r="AP227" i="8" s="1"/>
  <c r="AI242" i="7"/>
  <c r="AJ242" i="7" s="1"/>
  <c r="AM242" i="7" s="1"/>
  <c r="AP242" i="7" s="1"/>
  <c r="W37" i="7"/>
  <c r="W36" i="7"/>
  <c r="AG35" i="7"/>
  <c r="W34" i="7"/>
  <c r="W30" i="7"/>
  <c r="W29" i="7"/>
  <c r="AG27" i="7"/>
  <c r="W26" i="7"/>
  <c r="W22" i="7"/>
  <c r="W21" i="7"/>
  <c r="W18" i="7"/>
  <c r="W17" i="7"/>
  <c r="W16" i="7"/>
  <c r="AG15" i="7"/>
  <c r="AG11" i="7"/>
  <c r="W10" i="7"/>
  <c r="AG9" i="7"/>
  <c r="AJ260" i="7"/>
  <c r="AM260" i="7" s="1"/>
  <c r="AP260" i="7" s="1"/>
  <c r="AJ264" i="7"/>
  <c r="AM264" i="7" s="1"/>
  <c r="AP264" i="7" s="1"/>
  <c r="AJ203" i="7"/>
  <c r="AM203" i="7" s="1"/>
  <c r="AP203" i="7" s="1"/>
  <c r="W4" i="7"/>
  <c r="AI251" i="7"/>
  <c r="AJ251" i="7" s="1"/>
  <c r="AM251" i="7" s="1"/>
  <c r="AP251" i="7" s="1"/>
  <c r="AJ205" i="7"/>
  <c r="AG3" i="7"/>
  <c r="AJ230" i="7"/>
  <c r="AM230" i="7" s="1"/>
  <c r="AP230" i="7" s="1"/>
  <c r="AJ234" i="7"/>
  <c r="AM234" i="7" s="1"/>
  <c r="AP234" i="7" s="1"/>
  <c r="AJ238" i="7"/>
  <c r="AM238" i="7" s="1"/>
  <c r="AP238" i="7" s="1"/>
  <c r="AJ204" i="7"/>
  <c r="AM204" i="7" s="1"/>
  <c r="AP204" i="7" s="1"/>
  <c r="AK203" i="7"/>
  <c r="AK204" i="7"/>
  <c r="AK205" i="7"/>
  <c r="AJ206" i="7"/>
  <c r="AM206" i="7" s="1"/>
  <c r="AP206" i="7" s="1"/>
  <c r="AJ228" i="7"/>
  <c r="AM228" i="7" s="1"/>
  <c r="AP228" i="7" s="1"/>
  <c r="AJ232" i="7"/>
  <c r="AM232" i="7" s="1"/>
  <c r="AP232" i="7" s="1"/>
  <c r="AJ236" i="7"/>
  <c r="AM236" i="7" s="1"/>
  <c r="AP236" i="7" s="1"/>
  <c r="AJ240" i="7"/>
  <c r="AM240" i="7" s="1"/>
  <c r="AP240" i="7" s="1"/>
  <c r="AJ262" i="7"/>
  <c r="AM262" i="7" s="1"/>
  <c r="AP262" i="7" s="1"/>
  <c r="AI241" i="7"/>
  <c r="AJ241" i="7" s="1"/>
  <c r="AM241" i="7" s="1"/>
  <c r="AP241" i="7" s="1"/>
  <c r="AJ226" i="7"/>
  <c r="AM226" i="7" s="1"/>
  <c r="AP226" i="7" s="1"/>
  <c r="AJ244" i="7"/>
  <c r="AM244" i="7" s="1"/>
  <c r="AP244" i="7" s="1"/>
  <c r="AJ248" i="7"/>
  <c r="AM248" i="7" s="1"/>
  <c r="AP248" i="7" s="1"/>
  <c r="AJ252" i="7"/>
  <c r="AM252" i="7" s="1"/>
  <c r="AP252" i="7" s="1"/>
  <c r="AJ256" i="7"/>
  <c r="AM256" i="7" s="1"/>
  <c r="AP256" i="7" s="1"/>
  <c r="AJ261" i="7"/>
  <c r="AM261" i="7" s="1"/>
  <c r="AP261" i="7" s="1"/>
  <c r="AJ224" i="7"/>
  <c r="AM224" i="7" s="1"/>
  <c r="AP224" i="7" s="1"/>
  <c r="AJ246" i="7"/>
  <c r="AM246" i="7" s="1"/>
  <c r="AP246" i="7" s="1"/>
  <c r="AJ250" i="7"/>
  <c r="AM250" i="7" s="1"/>
  <c r="AP250" i="7" s="1"/>
  <c r="AJ254" i="7"/>
  <c r="AM254" i="7" s="1"/>
  <c r="AP254" i="7" s="1"/>
  <c r="AJ258" i="7"/>
  <c r="AM258" i="7" s="1"/>
  <c r="AP258" i="7" s="1"/>
  <c r="AJ263" i="7"/>
  <c r="AM263" i="7" s="1"/>
  <c r="AP263" i="7" s="1"/>
  <c r="AG79" i="6"/>
  <c r="AG75" i="6"/>
  <c r="AG73" i="6"/>
  <c r="AN221" i="10"/>
  <c r="AN215" i="12"/>
  <c r="AN213" i="10"/>
  <c r="AM265" i="6"/>
  <c r="AP265" i="6" s="1"/>
  <c r="AN265" i="6"/>
  <c r="AN250" i="7"/>
  <c r="AN214" i="10"/>
  <c r="AN264" i="10"/>
  <c r="AN224" i="11"/>
  <c r="AN207" i="12"/>
  <c r="AN256" i="11"/>
  <c r="AN265" i="8"/>
  <c r="AN217" i="10"/>
  <c r="AN233" i="10"/>
  <c r="AN250" i="11"/>
  <c r="AN221" i="12"/>
  <c r="AN264" i="12"/>
  <c r="AM265" i="12"/>
  <c r="AP265" i="12" s="1"/>
  <c r="AN265" i="12"/>
  <c r="AN212" i="10"/>
  <c r="AM265" i="10"/>
  <c r="AP265" i="10" s="1"/>
  <c r="AN265" i="10"/>
  <c r="AN211" i="10"/>
  <c r="AN222" i="10"/>
  <c r="AN225" i="10"/>
  <c r="AN234" i="11"/>
  <c r="AN240" i="11"/>
  <c r="AN206" i="12"/>
  <c r="AN246" i="7"/>
  <c r="AN254" i="7"/>
  <c r="AM265" i="9"/>
  <c r="AP265" i="9" s="1"/>
  <c r="AN265" i="9"/>
  <c r="AN207" i="10"/>
  <c r="AN208" i="10"/>
  <c r="AN218" i="10"/>
  <c r="AN223" i="10"/>
  <c r="AN226" i="11"/>
  <c r="AN232" i="11"/>
  <c r="AN258" i="11"/>
  <c r="AN265" i="11"/>
  <c r="AN211" i="12"/>
  <c r="AN219" i="12"/>
  <c r="AN216" i="10"/>
  <c r="AN220" i="10"/>
  <c r="AG71" i="6"/>
  <c r="AJ225" i="9"/>
  <c r="AM225" i="9" s="1"/>
  <c r="AP225" i="9" s="1"/>
  <c r="AJ229" i="9"/>
  <c r="AM229" i="9" s="1"/>
  <c r="AP229" i="9" s="1"/>
  <c r="AJ233" i="9"/>
  <c r="AM233" i="9" s="1"/>
  <c r="AP233" i="9" s="1"/>
  <c r="AI242" i="9"/>
  <c r="AJ242" i="9" s="1"/>
  <c r="AM242" i="9" s="1"/>
  <c r="AP242" i="9" s="1"/>
  <c r="AJ226" i="9"/>
  <c r="AM226" i="9" s="1"/>
  <c r="AP226" i="9" s="1"/>
  <c r="AJ230" i="9"/>
  <c r="AM230" i="9" s="1"/>
  <c r="AP230" i="9" s="1"/>
  <c r="AJ234" i="9"/>
  <c r="AM234" i="9" s="1"/>
  <c r="AP234" i="9" s="1"/>
  <c r="AJ238" i="9"/>
  <c r="AM238" i="9" s="1"/>
  <c r="AP238" i="9" s="1"/>
  <c r="AK225" i="9"/>
  <c r="AJ237" i="9"/>
  <c r="AM237" i="9" s="1"/>
  <c r="AP237" i="9" s="1"/>
  <c r="AK233" i="9"/>
  <c r="AJ203" i="9"/>
  <c r="AM203" i="9" s="1"/>
  <c r="AP203" i="9" s="1"/>
  <c r="AJ204" i="9"/>
  <c r="AM204" i="9" s="1"/>
  <c r="AP204" i="9" s="1"/>
  <c r="AJ205" i="9"/>
  <c r="AJ227" i="9"/>
  <c r="AM227" i="9" s="1"/>
  <c r="AP227" i="9" s="1"/>
  <c r="AJ228" i="9"/>
  <c r="AM228" i="9" s="1"/>
  <c r="AP228" i="9" s="1"/>
  <c r="AJ235" i="9"/>
  <c r="AM235" i="9" s="1"/>
  <c r="AP235" i="9" s="1"/>
  <c r="AJ236" i="9"/>
  <c r="AM236" i="9" s="1"/>
  <c r="AP236" i="9" s="1"/>
  <c r="AK229" i="9"/>
  <c r="AK237" i="9"/>
  <c r="AK203" i="9"/>
  <c r="AK204" i="9"/>
  <c r="AK205" i="9"/>
  <c r="AJ206" i="9"/>
  <c r="AM206" i="9" s="1"/>
  <c r="AP206" i="9" s="1"/>
  <c r="AJ224" i="9"/>
  <c r="AM224" i="9" s="1"/>
  <c r="AP224" i="9" s="1"/>
  <c r="AK227" i="9"/>
  <c r="AJ231" i="9"/>
  <c r="AM231" i="9" s="1"/>
  <c r="AP231" i="9" s="1"/>
  <c r="AJ232" i="9"/>
  <c r="AM232" i="9" s="1"/>
  <c r="AP232" i="9" s="1"/>
  <c r="AK235" i="9"/>
  <c r="AJ239" i="9"/>
  <c r="AM239" i="9" s="1"/>
  <c r="AP239" i="9" s="1"/>
  <c r="AG69" i="6"/>
  <c r="AG63" i="6"/>
  <c r="AG61" i="6"/>
  <c r="AG53" i="6"/>
  <c r="AG51" i="6"/>
  <c r="AG49" i="6"/>
  <c r="AG43" i="6"/>
  <c r="AG41" i="6"/>
  <c r="AG39" i="6"/>
  <c r="AG31" i="6"/>
  <c r="AG29" i="6"/>
  <c r="AG23" i="6"/>
  <c r="AG21" i="6"/>
  <c r="AG19" i="6"/>
  <c r="AG17" i="6"/>
  <c r="AG15" i="6"/>
  <c r="AI240" i="6"/>
  <c r="AJ240" i="6" s="1"/>
  <c r="AM240" i="6" s="1"/>
  <c r="AP240" i="6" s="1"/>
  <c r="AG13" i="6"/>
  <c r="AI241" i="6"/>
  <c r="AJ241" i="6" s="1"/>
  <c r="AM241" i="6" s="1"/>
  <c r="AP241" i="6" s="1"/>
  <c r="AI251" i="6"/>
  <c r="AJ251" i="6" s="1"/>
  <c r="AM251" i="6" s="1"/>
  <c r="AP251" i="6" s="1"/>
  <c r="AJ206" i="6"/>
  <c r="AM206" i="6" s="1"/>
  <c r="AP206" i="6" s="1"/>
  <c r="AI252" i="6"/>
  <c r="AJ252" i="6" s="1"/>
  <c r="AM252" i="6" s="1"/>
  <c r="AP252" i="6" s="1"/>
  <c r="AG9" i="6"/>
  <c r="AI242" i="6"/>
  <c r="AJ242" i="6" s="1"/>
  <c r="AM242" i="6" s="1"/>
  <c r="AP242" i="6" s="1"/>
  <c r="AJ227" i="6"/>
  <c r="AM227" i="6" s="1"/>
  <c r="AP227" i="6" s="1"/>
  <c r="AJ235" i="6"/>
  <c r="AM235" i="6" s="1"/>
  <c r="AP235" i="6" s="1"/>
  <c r="AJ243" i="6"/>
  <c r="AM243" i="6" s="1"/>
  <c r="AP243" i="6" s="1"/>
  <c r="AJ259" i="6"/>
  <c r="AM259" i="6" s="1"/>
  <c r="AP259" i="6" s="1"/>
  <c r="AJ261" i="6"/>
  <c r="AM261" i="6" s="1"/>
  <c r="AP261" i="6" s="1"/>
  <c r="AJ262" i="6"/>
  <c r="AM262" i="6" s="1"/>
  <c r="AP262" i="6" s="1"/>
  <c r="AJ263" i="6"/>
  <c r="AM263" i="6" s="1"/>
  <c r="AP263" i="6" s="1"/>
  <c r="AJ264" i="6"/>
  <c r="AM264" i="6" s="1"/>
  <c r="AP264" i="6" s="1"/>
  <c r="AJ233" i="6"/>
  <c r="AM233" i="6" s="1"/>
  <c r="AP233" i="6" s="1"/>
  <c r="AJ249" i="6"/>
  <c r="AM249" i="6" s="1"/>
  <c r="AP249" i="6" s="1"/>
  <c r="AJ257" i="6"/>
  <c r="AM257" i="6" s="1"/>
  <c r="AP257" i="6" s="1"/>
  <c r="AJ203" i="6"/>
  <c r="AM203" i="6" s="1"/>
  <c r="AP203" i="6" s="1"/>
  <c r="AJ204" i="6"/>
  <c r="AM204" i="6" s="1"/>
  <c r="AP204" i="6" s="1"/>
  <c r="AJ205" i="6"/>
  <c r="AJ231" i="6"/>
  <c r="AM231" i="6" s="1"/>
  <c r="AP231" i="6" s="1"/>
  <c r="AJ239" i="6"/>
  <c r="AM239" i="6" s="1"/>
  <c r="AP239" i="6" s="1"/>
  <c r="AJ247" i="6"/>
  <c r="AM247" i="6" s="1"/>
  <c r="AP247" i="6" s="1"/>
  <c r="AJ255" i="6"/>
  <c r="AM255" i="6" s="1"/>
  <c r="AP255" i="6" s="1"/>
  <c r="AJ225" i="6"/>
  <c r="AM225" i="6" s="1"/>
  <c r="AP225" i="6" s="1"/>
  <c r="AJ229" i="6"/>
  <c r="AM229" i="6" s="1"/>
  <c r="AP229" i="6" s="1"/>
  <c r="AJ237" i="6"/>
  <c r="AM237" i="6" s="1"/>
  <c r="AP237" i="6" s="1"/>
  <c r="AJ245" i="6"/>
  <c r="AM245" i="6" s="1"/>
  <c r="AP245" i="6" s="1"/>
  <c r="AJ253" i="6"/>
  <c r="AM253" i="6" s="1"/>
  <c r="AP253" i="6" s="1"/>
  <c r="AG3" i="12"/>
  <c r="AG5" i="12"/>
  <c r="AG7" i="12"/>
  <c r="AG11" i="12"/>
  <c r="AG15" i="12"/>
  <c r="AG19" i="12"/>
  <c r="AG23" i="12"/>
  <c r="AG27" i="12"/>
  <c r="AG31" i="12"/>
  <c r="AG35" i="12"/>
  <c r="AG39" i="12"/>
  <c r="AG43" i="12"/>
  <c r="AG47" i="12"/>
  <c r="AG51" i="12"/>
  <c r="AG55" i="12"/>
  <c r="AG59" i="12"/>
  <c r="AG63" i="12"/>
  <c r="AG67" i="12"/>
  <c r="AG71" i="12"/>
  <c r="AG75" i="12"/>
  <c r="AG79" i="12"/>
  <c r="AG83" i="12"/>
  <c r="AG87" i="12"/>
  <c r="AK224" i="12"/>
  <c r="AJ224" i="12"/>
  <c r="AM224" i="12" s="1"/>
  <c r="AP224" i="12" s="1"/>
  <c r="AK225" i="12"/>
  <c r="AJ225" i="12"/>
  <c r="AM225" i="12" s="1"/>
  <c r="AP225" i="12" s="1"/>
  <c r="AK226" i="12"/>
  <c r="AJ226" i="12"/>
  <c r="AM226" i="12" s="1"/>
  <c r="AP226" i="12" s="1"/>
  <c r="AK227" i="12"/>
  <c r="AJ227" i="12"/>
  <c r="AM227" i="12" s="1"/>
  <c r="AP227" i="12" s="1"/>
  <c r="AK228" i="12"/>
  <c r="AJ228" i="12"/>
  <c r="AM228" i="12" s="1"/>
  <c r="AP228" i="12" s="1"/>
  <c r="AK229" i="12"/>
  <c r="AJ229" i="12"/>
  <c r="AM229" i="12" s="1"/>
  <c r="AP229" i="12" s="1"/>
  <c r="AK230" i="12"/>
  <c r="AJ230" i="12"/>
  <c r="AM230" i="12" s="1"/>
  <c r="AP230" i="12" s="1"/>
  <c r="AK231" i="12"/>
  <c r="AJ231" i="12"/>
  <c r="AM231" i="12" s="1"/>
  <c r="AP231" i="12" s="1"/>
  <c r="AK232" i="12"/>
  <c r="AJ232" i="12"/>
  <c r="AM232" i="12" s="1"/>
  <c r="AP232" i="12" s="1"/>
  <c r="AK233" i="12"/>
  <c r="AJ233" i="12"/>
  <c r="AM233" i="12" s="1"/>
  <c r="AP233" i="12" s="1"/>
  <c r="AK234" i="12"/>
  <c r="AJ234" i="12"/>
  <c r="AM234" i="12" s="1"/>
  <c r="AP234" i="12" s="1"/>
  <c r="AK235" i="12"/>
  <c r="AJ235" i="12"/>
  <c r="AM235" i="12" s="1"/>
  <c r="AP235" i="12" s="1"/>
  <c r="AK236" i="12"/>
  <c r="AJ236" i="12"/>
  <c r="AM236" i="12" s="1"/>
  <c r="AP236" i="12" s="1"/>
  <c r="AK237" i="12"/>
  <c r="AJ237" i="12"/>
  <c r="AM237" i="12" s="1"/>
  <c r="AP237" i="12" s="1"/>
  <c r="AK238" i="12"/>
  <c r="AJ238" i="12"/>
  <c r="AM238" i="12" s="1"/>
  <c r="AP238" i="12" s="1"/>
  <c r="AK239" i="12"/>
  <c r="AJ239" i="12"/>
  <c r="AM239" i="12" s="1"/>
  <c r="AP239" i="12" s="1"/>
  <c r="AK240" i="12"/>
  <c r="AK241" i="12"/>
  <c r="AK242" i="12"/>
  <c r="AK243" i="12"/>
  <c r="AJ243" i="12"/>
  <c r="AM243" i="12" s="1"/>
  <c r="AP243" i="12" s="1"/>
  <c r="AK244" i="12"/>
  <c r="AJ244" i="12"/>
  <c r="AM244" i="12" s="1"/>
  <c r="AP244" i="12" s="1"/>
  <c r="AK245" i="12"/>
  <c r="AJ245" i="12"/>
  <c r="AM245" i="12" s="1"/>
  <c r="AP245" i="12" s="1"/>
  <c r="AK246" i="12"/>
  <c r="AJ246" i="12"/>
  <c r="AM246" i="12" s="1"/>
  <c r="AP246" i="12" s="1"/>
  <c r="AK247" i="12"/>
  <c r="AJ247" i="12"/>
  <c r="AM247" i="12" s="1"/>
  <c r="AP247" i="12" s="1"/>
  <c r="AK248" i="12"/>
  <c r="AJ248" i="12"/>
  <c r="AM248" i="12" s="1"/>
  <c r="AP248" i="12" s="1"/>
  <c r="AK249" i="12"/>
  <c r="AJ249" i="12"/>
  <c r="AM249" i="12" s="1"/>
  <c r="AP249" i="12" s="1"/>
  <c r="AK250" i="12"/>
  <c r="AJ250" i="12"/>
  <c r="AM250" i="12" s="1"/>
  <c r="AP250" i="12" s="1"/>
  <c r="AK251" i="12"/>
  <c r="AK252" i="12"/>
  <c r="AK253" i="12"/>
  <c r="AJ253" i="12"/>
  <c r="AM253" i="12" s="1"/>
  <c r="AP253" i="12" s="1"/>
  <c r="AK254" i="12"/>
  <c r="AJ254" i="12"/>
  <c r="AM254" i="12" s="1"/>
  <c r="AP254" i="12" s="1"/>
  <c r="AK255" i="12"/>
  <c r="AJ255" i="12"/>
  <c r="AM255" i="12" s="1"/>
  <c r="AP255" i="12" s="1"/>
  <c r="AK256" i="12"/>
  <c r="AJ256" i="12"/>
  <c r="AM256" i="12" s="1"/>
  <c r="AP256" i="12" s="1"/>
  <c r="AK257" i="12"/>
  <c r="AJ257" i="12"/>
  <c r="AM257" i="12" s="1"/>
  <c r="AP257" i="12" s="1"/>
  <c r="AK258" i="12"/>
  <c r="AJ258" i="12"/>
  <c r="AM258" i="12" s="1"/>
  <c r="AP258" i="12" s="1"/>
  <c r="AK259" i="12"/>
  <c r="AJ259" i="12"/>
  <c r="AM259" i="12" s="1"/>
  <c r="AP259" i="12" s="1"/>
  <c r="AN267" i="12"/>
  <c r="AM267" i="12"/>
  <c r="AP267" i="12" s="1"/>
  <c r="AJ260" i="12"/>
  <c r="AM260" i="12" s="1"/>
  <c r="AP260" i="12" s="1"/>
  <c r="AJ261" i="12"/>
  <c r="AM261" i="12" s="1"/>
  <c r="AP261" i="12" s="1"/>
  <c r="AJ262" i="12"/>
  <c r="AM262" i="12" s="1"/>
  <c r="AP262" i="12" s="1"/>
  <c r="AJ263" i="12"/>
  <c r="AM263" i="12" s="1"/>
  <c r="AP263" i="12" s="1"/>
  <c r="AM266" i="12"/>
  <c r="AP266" i="12" s="1"/>
  <c r="W76" i="11"/>
  <c r="AG77" i="11"/>
  <c r="AG78" i="11"/>
  <c r="W80" i="11"/>
  <c r="AG81" i="11"/>
  <c r="AG82" i="11"/>
  <c r="W84" i="11"/>
  <c r="AJ207" i="11"/>
  <c r="AM207" i="11" s="1"/>
  <c r="AP207" i="11" s="1"/>
  <c r="AJ208" i="11"/>
  <c r="AM208" i="11" s="1"/>
  <c r="AP208" i="11" s="1"/>
  <c r="AJ209" i="11"/>
  <c r="AM209" i="11" s="1"/>
  <c r="AP209" i="11" s="1"/>
  <c r="AJ210" i="11"/>
  <c r="AM210" i="11" s="1"/>
  <c r="AP210" i="11" s="1"/>
  <c r="AJ211" i="11"/>
  <c r="AM211" i="11" s="1"/>
  <c r="AP211" i="11" s="1"/>
  <c r="AJ212" i="11"/>
  <c r="AM212" i="11" s="1"/>
  <c r="AP212" i="11" s="1"/>
  <c r="AJ213" i="11"/>
  <c r="AM213" i="11" s="1"/>
  <c r="AP213" i="11" s="1"/>
  <c r="AJ214" i="11"/>
  <c r="AM214" i="11" s="1"/>
  <c r="AP214" i="11" s="1"/>
  <c r="AJ215" i="11"/>
  <c r="AM215" i="11" s="1"/>
  <c r="AP215" i="11" s="1"/>
  <c r="AJ216" i="11"/>
  <c r="AM216" i="11" s="1"/>
  <c r="AP216" i="11" s="1"/>
  <c r="AJ217" i="11"/>
  <c r="AM217" i="11" s="1"/>
  <c r="AP217" i="11" s="1"/>
  <c r="AJ218" i="11"/>
  <c r="AM218" i="11" s="1"/>
  <c r="AP218" i="11" s="1"/>
  <c r="AJ219" i="11"/>
  <c r="AM219" i="11" s="1"/>
  <c r="AP219" i="11" s="1"/>
  <c r="AJ220" i="11"/>
  <c r="AM220" i="11" s="1"/>
  <c r="AP220" i="11" s="1"/>
  <c r="AJ221" i="11"/>
  <c r="AM221" i="11" s="1"/>
  <c r="AP221" i="11" s="1"/>
  <c r="AJ222" i="11"/>
  <c r="AM222" i="11" s="1"/>
  <c r="AP222" i="11" s="1"/>
  <c r="AJ223" i="11"/>
  <c r="AM223" i="11" s="1"/>
  <c r="AP223" i="11" s="1"/>
  <c r="AN266" i="11"/>
  <c r="AM266" i="11"/>
  <c r="AP266" i="11" s="1"/>
  <c r="AJ225" i="11"/>
  <c r="AM225" i="11" s="1"/>
  <c r="AP225" i="11" s="1"/>
  <c r="AJ227" i="11"/>
  <c r="AM227" i="11" s="1"/>
  <c r="AP227" i="11" s="1"/>
  <c r="AJ229" i="11"/>
  <c r="AM229" i="11" s="1"/>
  <c r="AP229" i="11" s="1"/>
  <c r="AJ231" i="11"/>
  <c r="AM231" i="11" s="1"/>
  <c r="AP231" i="11" s="1"/>
  <c r="AJ233" i="11"/>
  <c r="AM233" i="11" s="1"/>
  <c r="AP233" i="11" s="1"/>
  <c r="AJ235" i="11"/>
  <c r="AM235" i="11" s="1"/>
  <c r="AP235" i="11" s="1"/>
  <c r="AJ237" i="11"/>
  <c r="AM237" i="11" s="1"/>
  <c r="AP237" i="11" s="1"/>
  <c r="AJ239" i="11"/>
  <c r="AM239" i="11" s="1"/>
  <c r="AP239" i="11" s="1"/>
  <c r="AJ243" i="11"/>
  <c r="AM243" i="11" s="1"/>
  <c r="AP243" i="11" s="1"/>
  <c r="AJ245" i="11"/>
  <c r="AM245" i="11" s="1"/>
  <c r="AP245" i="11" s="1"/>
  <c r="AJ247" i="11"/>
  <c r="AM247" i="11" s="1"/>
  <c r="AP247" i="11" s="1"/>
  <c r="AJ249" i="11"/>
  <c r="AM249" i="11" s="1"/>
  <c r="AP249" i="11" s="1"/>
  <c r="AJ253" i="11"/>
  <c r="AM253" i="11" s="1"/>
  <c r="AP253" i="11" s="1"/>
  <c r="AJ255" i="11"/>
  <c r="AM255" i="11" s="1"/>
  <c r="AP255" i="11" s="1"/>
  <c r="AJ257" i="11"/>
  <c r="AM257" i="11" s="1"/>
  <c r="AP257" i="11" s="1"/>
  <c r="AJ259" i="11"/>
  <c r="AM259" i="11" s="1"/>
  <c r="AP259" i="11" s="1"/>
  <c r="AM267" i="11"/>
  <c r="AP267" i="11" s="1"/>
  <c r="AG46" i="10"/>
  <c r="W50" i="10"/>
  <c r="AG54" i="10"/>
  <c r="W58" i="10"/>
  <c r="AG71" i="10"/>
  <c r="W28" i="10"/>
  <c r="W36" i="10"/>
  <c r="W44" i="10"/>
  <c r="W62" i="10"/>
  <c r="AG63" i="10"/>
  <c r="AG45" i="10"/>
  <c r="AG47" i="10"/>
  <c r="AG49" i="10"/>
  <c r="AG51" i="10"/>
  <c r="AG53" i="10"/>
  <c r="AG55" i="10"/>
  <c r="AG57" i="10"/>
  <c r="AG59" i="10"/>
  <c r="AG61" i="10"/>
  <c r="AK236" i="10"/>
  <c r="AJ236" i="10"/>
  <c r="AM236" i="10" s="1"/>
  <c r="AP236" i="10" s="1"/>
  <c r="AK237" i="10"/>
  <c r="AJ237" i="10"/>
  <c r="AM237" i="10" s="1"/>
  <c r="AP237" i="10" s="1"/>
  <c r="AK238" i="10"/>
  <c r="AJ238" i="10"/>
  <c r="AM238" i="10" s="1"/>
  <c r="AP238" i="10" s="1"/>
  <c r="AK239" i="10"/>
  <c r="AJ239" i="10"/>
  <c r="AM239" i="10" s="1"/>
  <c r="AP239" i="10" s="1"/>
  <c r="AK240" i="10"/>
  <c r="AJ240" i="10"/>
  <c r="AM240" i="10" s="1"/>
  <c r="AP240" i="10" s="1"/>
  <c r="AK241" i="10"/>
  <c r="AK242" i="10"/>
  <c r="AK243" i="10"/>
  <c r="AJ243" i="10"/>
  <c r="AM243" i="10" s="1"/>
  <c r="AP243" i="10" s="1"/>
  <c r="AK244" i="10"/>
  <c r="AJ244" i="10"/>
  <c r="AM244" i="10" s="1"/>
  <c r="AP244" i="10" s="1"/>
  <c r="AK245" i="10"/>
  <c r="AJ245" i="10"/>
  <c r="AM245" i="10" s="1"/>
  <c r="AP245" i="10" s="1"/>
  <c r="AK246" i="10"/>
  <c r="AJ246" i="10"/>
  <c r="AM246" i="10" s="1"/>
  <c r="AP246" i="10" s="1"/>
  <c r="AK247" i="10"/>
  <c r="AJ247" i="10"/>
  <c r="AM247" i="10" s="1"/>
  <c r="AP247" i="10" s="1"/>
  <c r="AK248" i="10"/>
  <c r="AJ248" i="10"/>
  <c r="AM248" i="10" s="1"/>
  <c r="AP248" i="10" s="1"/>
  <c r="AK249" i="10"/>
  <c r="AJ249" i="10"/>
  <c r="AM249" i="10" s="1"/>
  <c r="AP249" i="10" s="1"/>
  <c r="AK250" i="10"/>
  <c r="AJ250" i="10"/>
  <c r="AM250" i="10" s="1"/>
  <c r="AP250" i="10" s="1"/>
  <c r="AK251" i="10"/>
  <c r="AK252" i="10"/>
  <c r="AK253" i="10"/>
  <c r="AJ253" i="10"/>
  <c r="AM253" i="10" s="1"/>
  <c r="AP253" i="10" s="1"/>
  <c r="AK254" i="10"/>
  <c r="AJ254" i="10"/>
  <c r="AM254" i="10" s="1"/>
  <c r="AP254" i="10" s="1"/>
  <c r="AK255" i="10"/>
  <c r="AJ255" i="10"/>
  <c r="AM255" i="10" s="1"/>
  <c r="AP255" i="10" s="1"/>
  <c r="AK256" i="10"/>
  <c r="AJ256" i="10"/>
  <c r="AM256" i="10" s="1"/>
  <c r="AP256" i="10" s="1"/>
  <c r="AK257" i="10"/>
  <c r="AJ257" i="10"/>
  <c r="AM257" i="10" s="1"/>
  <c r="AP257" i="10" s="1"/>
  <c r="AK258" i="10"/>
  <c r="AJ258" i="10"/>
  <c r="AM258" i="10" s="1"/>
  <c r="AP258" i="10" s="1"/>
  <c r="AK259" i="10"/>
  <c r="AJ259" i="10"/>
  <c r="AM259" i="10" s="1"/>
  <c r="AP259" i="10" s="1"/>
  <c r="AK260" i="10"/>
  <c r="AJ260" i="10"/>
  <c r="AM260" i="10" s="1"/>
  <c r="AP260" i="10" s="1"/>
  <c r="AJ224" i="10"/>
  <c r="AM224" i="10" s="1"/>
  <c r="AP224" i="10" s="1"/>
  <c r="AJ226" i="10"/>
  <c r="AM226" i="10" s="1"/>
  <c r="AP226" i="10" s="1"/>
  <c r="AJ228" i="10"/>
  <c r="AM228" i="10" s="1"/>
  <c r="AP228" i="10" s="1"/>
  <c r="AJ230" i="10"/>
  <c r="AM230" i="10" s="1"/>
  <c r="AP230" i="10" s="1"/>
  <c r="AJ232" i="10"/>
  <c r="AM232" i="10" s="1"/>
  <c r="AP232" i="10" s="1"/>
  <c r="AJ234" i="10"/>
  <c r="AM234" i="10" s="1"/>
  <c r="AP234" i="10" s="1"/>
  <c r="AN267" i="10"/>
  <c r="AM267" i="10"/>
  <c r="AP267" i="10" s="1"/>
  <c r="AJ261" i="10"/>
  <c r="AM261" i="10" s="1"/>
  <c r="AP261" i="10" s="1"/>
  <c r="AJ262" i="10"/>
  <c r="AM262" i="10" s="1"/>
  <c r="AP262" i="10" s="1"/>
  <c r="AJ263" i="10"/>
  <c r="AM263" i="10" s="1"/>
  <c r="AP263" i="10" s="1"/>
  <c r="AM266" i="10"/>
  <c r="AP266" i="10" s="1"/>
  <c r="AG74" i="9"/>
  <c r="W78" i="9"/>
  <c r="W86" i="9"/>
  <c r="AG76" i="9"/>
  <c r="AG84" i="9"/>
  <c r="AK240" i="9"/>
  <c r="AK241" i="9"/>
  <c r="AK242" i="9"/>
  <c r="AK243" i="9"/>
  <c r="AJ243" i="9"/>
  <c r="AM243" i="9" s="1"/>
  <c r="AP243" i="9" s="1"/>
  <c r="AK244" i="9"/>
  <c r="AJ244" i="9"/>
  <c r="AM244" i="9" s="1"/>
  <c r="AP244" i="9" s="1"/>
  <c r="AK245" i="9"/>
  <c r="AJ245" i="9"/>
  <c r="AM245" i="9" s="1"/>
  <c r="AP245" i="9" s="1"/>
  <c r="AK246" i="9"/>
  <c r="AJ246" i="9"/>
  <c r="AM246" i="9" s="1"/>
  <c r="AP246" i="9" s="1"/>
  <c r="AK247" i="9"/>
  <c r="AJ247" i="9"/>
  <c r="AM247" i="9" s="1"/>
  <c r="AP247" i="9" s="1"/>
  <c r="AK248" i="9"/>
  <c r="AJ248" i="9"/>
  <c r="AM248" i="9" s="1"/>
  <c r="AP248" i="9" s="1"/>
  <c r="AK249" i="9"/>
  <c r="AJ249" i="9"/>
  <c r="AM249" i="9" s="1"/>
  <c r="AP249" i="9" s="1"/>
  <c r="AK250" i="9"/>
  <c r="AJ250" i="9"/>
  <c r="AM250" i="9" s="1"/>
  <c r="AP250" i="9" s="1"/>
  <c r="AK251" i="9"/>
  <c r="AK252" i="9"/>
  <c r="AK253" i="9"/>
  <c r="AJ253" i="9"/>
  <c r="AM253" i="9" s="1"/>
  <c r="AP253" i="9" s="1"/>
  <c r="AK254" i="9"/>
  <c r="AJ254" i="9"/>
  <c r="AM254" i="9" s="1"/>
  <c r="AP254" i="9" s="1"/>
  <c r="AK255" i="9"/>
  <c r="AJ255" i="9"/>
  <c r="AM255" i="9" s="1"/>
  <c r="AP255" i="9" s="1"/>
  <c r="AK256" i="9"/>
  <c r="AJ256" i="9"/>
  <c r="AM256" i="9" s="1"/>
  <c r="AP256" i="9" s="1"/>
  <c r="AK257" i="9"/>
  <c r="AJ257" i="9"/>
  <c r="AM257" i="9" s="1"/>
  <c r="AP257" i="9" s="1"/>
  <c r="AK258" i="9"/>
  <c r="AJ258" i="9"/>
  <c r="AM258" i="9" s="1"/>
  <c r="AP258" i="9" s="1"/>
  <c r="AK259" i="9"/>
  <c r="AJ259" i="9"/>
  <c r="AM259" i="9" s="1"/>
  <c r="AP259" i="9" s="1"/>
  <c r="AK260" i="9"/>
  <c r="AJ260" i="9"/>
  <c r="AM260" i="9" s="1"/>
  <c r="AP260" i="9" s="1"/>
  <c r="AK261" i="9"/>
  <c r="AJ261" i="9"/>
  <c r="AM261" i="9" s="1"/>
  <c r="AP261" i="9" s="1"/>
  <c r="AG73" i="9"/>
  <c r="AG75" i="9"/>
  <c r="AG77" i="9"/>
  <c r="AG79" i="9"/>
  <c r="AG81" i="9"/>
  <c r="AG83" i="9"/>
  <c r="AG85" i="9"/>
  <c r="AG87" i="9"/>
  <c r="AJ207" i="9"/>
  <c r="AM207" i="9" s="1"/>
  <c r="AP207" i="9" s="1"/>
  <c r="AJ208" i="9"/>
  <c r="AM208" i="9" s="1"/>
  <c r="AP208" i="9" s="1"/>
  <c r="AJ209" i="9"/>
  <c r="AM209" i="9" s="1"/>
  <c r="AP209" i="9" s="1"/>
  <c r="AJ210" i="9"/>
  <c r="AM210" i="9" s="1"/>
  <c r="AP210" i="9" s="1"/>
  <c r="AJ211" i="9"/>
  <c r="AM211" i="9" s="1"/>
  <c r="AP211" i="9" s="1"/>
  <c r="AJ212" i="9"/>
  <c r="AM212" i="9" s="1"/>
  <c r="AP212" i="9" s="1"/>
  <c r="AJ213" i="9"/>
  <c r="AM213" i="9" s="1"/>
  <c r="AP213" i="9" s="1"/>
  <c r="AJ214" i="9"/>
  <c r="AM214" i="9" s="1"/>
  <c r="AP214" i="9" s="1"/>
  <c r="AJ215" i="9"/>
  <c r="AM215" i="9" s="1"/>
  <c r="AP215" i="9" s="1"/>
  <c r="AJ216" i="9"/>
  <c r="AM216" i="9" s="1"/>
  <c r="AP216" i="9" s="1"/>
  <c r="AJ217" i="9"/>
  <c r="AM217" i="9" s="1"/>
  <c r="AP217" i="9" s="1"/>
  <c r="AJ218" i="9"/>
  <c r="AM218" i="9" s="1"/>
  <c r="AP218" i="9" s="1"/>
  <c r="AJ219" i="9"/>
  <c r="AM219" i="9" s="1"/>
  <c r="AP219" i="9" s="1"/>
  <c r="AJ220" i="9"/>
  <c r="AM220" i="9" s="1"/>
  <c r="AP220" i="9" s="1"/>
  <c r="AJ221" i="9"/>
  <c r="AM221" i="9" s="1"/>
  <c r="AP221" i="9" s="1"/>
  <c r="AJ222" i="9"/>
  <c r="AM222" i="9" s="1"/>
  <c r="AP222" i="9" s="1"/>
  <c r="AJ223" i="9"/>
  <c r="AM223" i="9" s="1"/>
  <c r="AP223" i="9" s="1"/>
  <c r="AK224" i="9"/>
  <c r="AK226" i="9"/>
  <c r="AK228" i="9"/>
  <c r="AK230" i="9"/>
  <c r="AK232" i="9"/>
  <c r="AK234" i="9"/>
  <c r="AK236" i="9"/>
  <c r="AK238" i="9"/>
  <c r="AN267" i="9"/>
  <c r="AM267" i="9"/>
  <c r="AP267" i="9" s="1"/>
  <c r="AJ262" i="9"/>
  <c r="AM262" i="9" s="1"/>
  <c r="AP262" i="9" s="1"/>
  <c r="AJ263" i="9"/>
  <c r="AM263" i="9" s="1"/>
  <c r="AP263" i="9" s="1"/>
  <c r="AJ264" i="9"/>
  <c r="AM264" i="9" s="1"/>
  <c r="AP264" i="9" s="1"/>
  <c r="AM266" i="9"/>
  <c r="AP266" i="9" s="1"/>
  <c r="AG7" i="8"/>
  <c r="AG9" i="8"/>
  <c r="AG11" i="8"/>
  <c r="AG13" i="8"/>
  <c r="AG17" i="8"/>
  <c r="AG19" i="8"/>
  <c r="AG21" i="8"/>
  <c r="AG25" i="8"/>
  <c r="AG27" i="8"/>
  <c r="AG29" i="8"/>
  <c r="AG31" i="8"/>
  <c r="AG33" i="8"/>
  <c r="AG35" i="8"/>
  <c r="AG37" i="8"/>
  <c r="AG39" i="8"/>
  <c r="AG41" i="8"/>
  <c r="W3" i="8"/>
  <c r="AJ224" i="8"/>
  <c r="AM224" i="8" s="1"/>
  <c r="AP224" i="8" s="1"/>
  <c r="AJ226" i="8"/>
  <c r="AM226" i="8" s="1"/>
  <c r="AP226" i="8" s="1"/>
  <c r="AJ228" i="8"/>
  <c r="AM228" i="8" s="1"/>
  <c r="AP228" i="8" s="1"/>
  <c r="AK230" i="8"/>
  <c r="AJ230" i="8"/>
  <c r="AM230" i="8" s="1"/>
  <c r="AP230" i="8" s="1"/>
  <c r="AK231" i="8"/>
  <c r="AJ231" i="8"/>
  <c r="AM231" i="8" s="1"/>
  <c r="AP231" i="8" s="1"/>
  <c r="AK232" i="8"/>
  <c r="AJ232" i="8"/>
  <c r="AM232" i="8" s="1"/>
  <c r="AP232" i="8" s="1"/>
  <c r="AK233" i="8"/>
  <c r="AJ233" i="8"/>
  <c r="AM233" i="8" s="1"/>
  <c r="AP233" i="8" s="1"/>
  <c r="AK234" i="8"/>
  <c r="AJ234" i="8"/>
  <c r="AM234" i="8" s="1"/>
  <c r="AP234" i="8" s="1"/>
  <c r="AK235" i="8"/>
  <c r="AJ235" i="8"/>
  <c r="AM235" i="8" s="1"/>
  <c r="AP235" i="8" s="1"/>
  <c r="AK236" i="8"/>
  <c r="AJ236" i="8"/>
  <c r="AM236" i="8" s="1"/>
  <c r="AP236" i="8" s="1"/>
  <c r="AK237" i="8"/>
  <c r="AJ237" i="8"/>
  <c r="AM237" i="8" s="1"/>
  <c r="AP237" i="8" s="1"/>
  <c r="AK238" i="8"/>
  <c r="AJ238" i="8"/>
  <c r="AM238" i="8" s="1"/>
  <c r="AP238" i="8" s="1"/>
  <c r="AK239" i="8"/>
  <c r="AJ239" i="8"/>
  <c r="AM239" i="8" s="1"/>
  <c r="AP239" i="8" s="1"/>
  <c r="AK240" i="8"/>
  <c r="AK241" i="8"/>
  <c r="AK242" i="8"/>
  <c r="AK243" i="8"/>
  <c r="AJ243" i="8"/>
  <c r="AM243" i="8" s="1"/>
  <c r="AP243" i="8" s="1"/>
  <c r="AK244" i="8"/>
  <c r="AJ244" i="8"/>
  <c r="AM244" i="8" s="1"/>
  <c r="AP244" i="8" s="1"/>
  <c r="AK245" i="8"/>
  <c r="AJ245" i="8"/>
  <c r="AM245" i="8" s="1"/>
  <c r="AP245" i="8" s="1"/>
  <c r="AK246" i="8"/>
  <c r="AJ246" i="8"/>
  <c r="AM246" i="8" s="1"/>
  <c r="AP246" i="8" s="1"/>
  <c r="AK247" i="8"/>
  <c r="AJ247" i="8"/>
  <c r="AM247" i="8" s="1"/>
  <c r="AP247" i="8" s="1"/>
  <c r="AK248" i="8"/>
  <c r="AJ248" i="8"/>
  <c r="AM248" i="8" s="1"/>
  <c r="AP248" i="8" s="1"/>
  <c r="AK249" i="8"/>
  <c r="AJ249" i="8"/>
  <c r="AM249" i="8" s="1"/>
  <c r="AP249" i="8" s="1"/>
  <c r="AK250" i="8"/>
  <c r="AJ250" i="8"/>
  <c r="AM250" i="8" s="1"/>
  <c r="AP250" i="8" s="1"/>
  <c r="AK251" i="8"/>
  <c r="AK252" i="8"/>
  <c r="AJ252" i="8"/>
  <c r="AM252" i="8" s="1"/>
  <c r="AP252" i="8" s="1"/>
  <c r="AK253" i="8"/>
  <c r="AJ253" i="8"/>
  <c r="AM253" i="8" s="1"/>
  <c r="AP253" i="8" s="1"/>
  <c r="AK254" i="8"/>
  <c r="AJ254" i="8"/>
  <c r="AM254" i="8" s="1"/>
  <c r="AP254" i="8" s="1"/>
  <c r="AK255" i="8"/>
  <c r="AJ255" i="8"/>
  <c r="AM255" i="8" s="1"/>
  <c r="AP255" i="8" s="1"/>
  <c r="AK256" i="8"/>
  <c r="AJ256" i="8"/>
  <c r="AM256" i="8" s="1"/>
  <c r="AP256" i="8" s="1"/>
  <c r="AK257" i="8"/>
  <c r="AJ257" i="8"/>
  <c r="AM257" i="8" s="1"/>
  <c r="AP257" i="8" s="1"/>
  <c r="AK258" i="8"/>
  <c r="AJ258" i="8"/>
  <c r="AM258" i="8" s="1"/>
  <c r="AP258" i="8" s="1"/>
  <c r="AJ203" i="8"/>
  <c r="AM203" i="8" s="1"/>
  <c r="AP203" i="8" s="1"/>
  <c r="AJ204" i="8"/>
  <c r="AM204" i="8" s="1"/>
  <c r="AP204" i="8" s="1"/>
  <c r="AJ205" i="8"/>
  <c r="AK224" i="8"/>
  <c r="AK226" i="8"/>
  <c r="AK228" i="8"/>
  <c r="AN267" i="8"/>
  <c r="AM267" i="8"/>
  <c r="AP267" i="8" s="1"/>
  <c r="AJ259" i="8"/>
  <c r="AM259" i="8" s="1"/>
  <c r="AP259" i="8" s="1"/>
  <c r="AJ260" i="8"/>
  <c r="AM260" i="8" s="1"/>
  <c r="AP260" i="8" s="1"/>
  <c r="AJ261" i="8"/>
  <c r="AM261" i="8" s="1"/>
  <c r="AP261" i="8" s="1"/>
  <c r="AJ262" i="8"/>
  <c r="AM262" i="8" s="1"/>
  <c r="AP262" i="8" s="1"/>
  <c r="AJ263" i="8"/>
  <c r="AM263" i="8" s="1"/>
  <c r="AP263" i="8" s="1"/>
  <c r="AM266" i="8"/>
  <c r="AP266" i="8" s="1"/>
  <c r="W47" i="7"/>
  <c r="W63" i="7"/>
  <c r="W67" i="7"/>
  <c r="W71" i="7"/>
  <c r="AG77" i="7"/>
  <c r="AG78" i="7"/>
  <c r="W80" i="7"/>
  <c r="W2" i="7"/>
  <c r="AG81" i="7"/>
  <c r="AG82" i="7"/>
  <c r="W76" i="7"/>
  <c r="AJ207" i="7"/>
  <c r="AM207" i="7" s="1"/>
  <c r="AP207" i="7" s="1"/>
  <c r="AJ208" i="7"/>
  <c r="AM208" i="7" s="1"/>
  <c r="AP208" i="7" s="1"/>
  <c r="AJ209" i="7"/>
  <c r="AM209" i="7" s="1"/>
  <c r="AP209" i="7" s="1"/>
  <c r="AJ210" i="7"/>
  <c r="AM210" i="7" s="1"/>
  <c r="AP210" i="7" s="1"/>
  <c r="AJ211" i="7"/>
  <c r="AM211" i="7" s="1"/>
  <c r="AP211" i="7" s="1"/>
  <c r="AJ212" i="7"/>
  <c r="AM212" i="7" s="1"/>
  <c r="AP212" i="7" s="1"/>
  <c r="AJ213" i="7"/>
  <c r="AM213" i="7" s="1"/>
  <c r="AP213" i="7" s="1"/>
  <c r="AJ214" i="7"/>
  <c r="AM214" i="7" s="1"/>
  <c r="AP214" i="7" s="1"/>
  <c r="AJ215" i="7"/>
  <c r="AM215" i="7" s="1"/>
  <c r="AP215" i="7" s="1"/>
  <c r="AJ216" i="7"/>
  <c r="AM216" i="7" s="1"/>
  <c r="AP216" i="7" s="1"/>
  <c r="AJ217" i="7"/>
  <c r="AM217" i="7" s="1"/>
  <c r="AP217" i="7" s="1"/>
  <c r="AJ218" i="7"/>
  <c r="AM218" i="7" s="1"/>
  <c r="AP218" i="7" s="1"/>
  <c r="AJ219" i="7"/>
  <c r="AM219" i="7" s="1"/>
  <c r="AP219" i="7" s="1"/>
  <c r="AJ220" i="7"/>
  <c r="AM220" i="7" s="1"/>
  <c r="AP220" i="7" s="1"/>
  <c r="AJ221" i="7"/>
  <c r="AM221" i="7" s="1"/>
  <c r="AP221" i="7" s="1"/>
  <c r="AJ222" i="7"/>
  <c r="AM222" i="7" s="1"/>
  <c r="AP222" i="7" s="1"/>
  <c r="AJ223" i="7"/>
  <c r="AM223" i="7" s="1"/>
  <c r="AP223" i="7" s="1"/>
  <c r="AN266" i="7"/>
  <c r="AM266" i="7"/>
  <c r="AP266" i="7" s="1"/>
  <c r="AJ225" i="7"/>
  <c r="AM225" i="7" s="1"/>
  <c r="AP225" i="7" s="1"/>
  <c r="AJ227" i="7"/>
  <c r="AM227" i="7" s="1"/>
  <c r="AP227" i="7" s="1"/>
  <c r="AJ229" i="7"/>
  <c r="AM229" i="7" s="1"/>
  <c r="AP229" i="7" s="1"/>
  <c r="AJ231" i="7"/>
  <c r="AM231" i="7" s="1"/>
  <c r="AP231" i="7" s="1"/>
  <c r="AJ233" i="7"/>
  <c r="AM233" i="7" s="1"/>
  <c r="AP233" i="7" s="1"/>
  <c r="AJ235" i="7"/>
  <c r="AM235" i="7" s="1"/>
  <c r="AP235" i="7" s="1"/>
  <c r="AJ237" i="7"/>
  <c r="AM237" i="7" s="1"/>
  <c r="AP237" i="7" s="1"/>
  <c r="AJ239" i="7"/>
  <c r="AM239" i="7" s="1"/>
  <c r="AP239" i="7" s="1"/>
  <c r="AJ243" i="7"/>
  <c r="AM243" i="7" s="1"/>
  <c r="AP243" i="7" s="1"/>
  <c r="AJ245" i="7"/>
  <c r="AM245" i="7" s="1"/>
  <c r="AP245" i="7" s="1"/>
  <c r="AJ247" i="7"/>
  <c r="AM247" i="7" s="1"/>
  <c r="AP247" i="7" s="1"/>
  <c r="AJ249" i="7"/>
  <c r="AM249" i="7" s="1"/>
  <c r="AP249" i="7" s="1"/>
  <c r="AJ253" i="7"/>
  <c r="AM253" i="7" s="1"/>
  <c r="AP253" i="7" s="1"/>
  <c r="AJ255" i="7"/>
  <c r="AM255" i="7" s="1"/>
  <c r="AP255" i="7" s="1"/>
  <c r="AJ257" i="7"/>
  <c r="AM257" i="7" s="1"/>
  <c r="AP257" i="7" s="1"/>
  <c r="AJ259" i="7"/>
  <c r="AM259" i="7" s="1"/>
  <c r="AP259" i="7" s="1"/>
  <c r="AM267" i="7"/>
  <c r="AP267" i="7" s="1"/>
  <c r="AG2" i="6"/>
  <c r="W4" i="6"/>
  <c r="AG6" i="6"/>
  <c r="W8" i="6"/>
  <c r="AG10" i="6"/>
  <c r="W12" i="6"/>
  <c r="AG14" i="6"/>
  <c r="W16" i="6"/>
  <c r="AG18" i="6"/>
  <c r="W20" i="6"/>
  <c r="AG22" i="6"/>
  <c r="W24" i="6"/>
  <c r="AG26" i="6"/>
  <c r="W28" i="6"/>
  <c r="AG30" i="6"/>
  <c r="W32" i="6"/>
  <c r="AG34" i="6"/>
  <c r="W36" i="6"/>
  <c r="AG38" i="6"/>
  <c r="W40" i="6"/>
  <c r="AG42" i="6"/>
  <c r="W44" i="6"/>
  <c r="AG46" i="6"/>
  <c r="W48" i="6"/>
  <c r="AG50" i="6"/>
  <c r="W52" i="6"/>
  <c r="AG54" i="6"/>
  <c r="W56" i="6"/>
  <c r="AG58" i="6"/>
  <c r="W60" i="6"/>
  <c r="AG62" i="6"/>
  <c r="W64" i="6"/>
  <c r="AG66" i="6"/>
  <c r="W68" i="6"/>
  <c r="AG70" i="6"/>
  <c r="W72" i="6"/>
  <c r="AG74" i="6"/>
  <c r="W76" i="6"/>
  <c r="AG78" i="6"/>
  <c r="W80" i="6"/>
  <c r="W84" i="6"/>
  <c r="AJ224" i="6"/>
  <c r="AM224" i="6" s="1"/>
  <c r="AP224" i="6" s="1"/>
  <c r="AJ226" i="6"/>
  <c r="AM226" i="6" s="1"/>
  <c r="AP226" i="6" s="1"/>
  <c r="AJ228" i="6"/>
  <c r="AM228" i="6" s="1"/>
  <c r="AP228" i="6" s="1"/>
  <c r="AJ230" i="6"/>
  <c r="AM230" i="6" s="1"/>
  <c r="AP230" i="6" s="1"/>
  <c r="AJ232" i="6"/>
  <c r="AM232" i="6" s="1"/>
  <c r="AP232" i="6" s="1"/>
  <c r="AJ234" i="6"/>
  <c r="AM234" i="6" s="1"/>
  <c r="AP234" i="6" s="1"/>
  <c r="AJ236" i="6"/>
  <c r="AM236" i="6" s="1"/>
  <c r="AP236" i="6" s="1"/>
  <c r="AJ238" i="6"/>
  <c r="AM238" i="6" s="1"/>
  <c r="AP238" i="6" s="1"/>
  <c r="AJ244" i="6"/>
  <c r="AM244" i="6" s="1"/>
  <c r="AP244" i="6" s="1"/>
  <c r="AJ246" i="6"/>
  <c r="AM246" i="6" s="1"/>
  <c r="AP246" i="6" s="1"/>
  <c r="AJ248" i="6"/>
  <c r="AM248" i="6" s="1"/>
  <c r="AP248" i="6" s="1"/>
  <c r="AJ250" i="6"/>
  <c r="AM250" i="6" s="1"/>
  <c r="AP250" i="6" s="1"/>
  <c r="AJ254" i="6"/>
  <c r="AM254" i="6" s="1"/>
  <c r="AP254" i="6" s="1"/>
  <c r="AJ256" i="6"/>
  <c r="AM256" i="6" s="1"/>
  <c r="AP256" i="6" s="1"/>
  <c r="AJ258" i="6"/>
  <c r="AM258" i="6" s="1"/>
  <c r="AP258" i="6" s="1"/>
  <c r="AJ260" i="6"/>
  <c r="AM260" i="6" s="1"/>
  <c r="AP260" i="6" s="1"/>
  <c r="AJ207" i="6"/>
  <c r="AM207" i="6" s="1"/>
  <c r="AP207" i="6" s="1"/>
  <c r="AJ208" i="6"/>
  <c r="AM208" i="6" s="1"/>
  <c r="AP208" i="6" s="1"/>
  <c r="AJ209" i="6"/>
  <c r="AM209" i="6" s="1"/>
  <c r="AP209" i="6" s="1"/>
  <c r="AJ210" i="6"/>
  <c r="AM210" i="6" s="1"/>
  <c r="AP210" i="6" s="1"/>
  <c r="AJ211" i="6"/>
  <c r="AM211" i="6" s="1"/>
  <c r="AP211" i="6" s="1"/>
  <c r="AJ212" i="6"/>
  <c r="AM212" i="6" s="1"/>
  <c r="AP212" i="6" s="1"/>
  <c r="AJ213" i="6"/>
  <c r="AM213" i="6" s="1"/>
  <c r="AP213" i="6" s="1"/>
  <c r="AJ214" i="6"/>
  <c r="AM214" i="6" s="1"/>
  <c r="AP214" i="6" s="1"/>
  <c r="AJ215" i="6"/>
  <c r="AM215" i="6" s="1"/>
  <c r="AP215" i="6" s="1"/>
  <c r="AJ216" i="6"/>
  <c r="AM216" i="6" s="1"/>
  <c r="AP216" i="6" s="1"/>
  <c r="AJ217" i="6"/>
  <c r="AM217" i="6" s="1"/>
  <c r="AP217" i="6" s="1"/>
  <c r="AJ218" i="6"/>
  <c r="AM218" i="6" s="1"/>
  <c r="AP218" i="6" s="1"/>
  <c r="AJ219" i="6"/>
  <c r="AM219" i="6" s="1"/>
  <c r="AP219" i="6" s="1"/>
  <c r="AJ220" i="6"/>
  <c r="AM220" i="6" s="1"/>
  <c r="AP220" i="6" s="1"/>
  <c r="AJ221" i="6"/>
  <c r="AM221" i="6" s="1"/>
  <c r="AP221" i="6" s="1"/>
  <c r="AJ222" i="6"/>
  <c r="AM222" i="6" s="1"/>
  <c r="AP222" i="6" s="1"/>
  <c r="AJ223" i="6"/>
  <c r="AM223" i="6" s="1"/>
  <c r="AP223" i="6" s="1"/>
  <c r="AN266" i="6"/>
  <c r="AM266" i="6"/>
  <c r="AP266" i="6" s="1"/>
  <c r="AM267" i="6"/>
  <c r="AP267" i="6" s="1"/>
  <c r="AN267" i="5" l="1"/>
  <c r="AI267" i="5"/>
  <c r="AH267" i="5"/>
  <c r="AK267" i="5" s="1"/>
  <c r="AN266" i="5"/>
  <c r="AI266" i="5"/>
  <c r="AH266" i="5"/>
  <c r="AK266" i="5" s="1"/>
  <c r="AM265" i="5"/>
  <c r="AP265" i="5" s="1"/>
  <c r="AI265" i="5"/>
  <c r="AH265" i="5"/>
  <c r="AK265" i="5" s="1"/>
  <c r="AN264" i="5"/>
  <c r="AI264" i="5"/>
  <c r="AH264" i="5"/>
  <c r="AK264" i="5" s="1"/>
  <c r="AN263" i="5"/>
  <c r="AI263" i="5"/>
  <c r="AH263" i="5"/>
  <c r="AK263" i="5" s="1"/>
  <c r="AN262" i="5"/>
  <c r="AI262" i="5"/>
  <c r="AH262" i="5"/>
  <c r="AK262" i="5" s="1"/>
  <c r="AN261" i="5"/>
  <c r="AI261" i="5"/>
  <c r="AH261" i="5"/>
  <c r="AK261" i="5" s="1"/>
  <c r="AN260" i="5"/>
  <c r="AI260" i="5"/>
  <c r="AH260" i="5"/>
  <c r="AK260" i="5" s="1"/>
  <c r="AN259" i="5"/>
  <c r="AI259" i="5"/>
  <c r="AH259" i="5"/>
  <c r="AK259" i="5" s="1"/>
  <c r="AN258" i="5"/>
  <c r="AI258" i="5"/>
  <c r="AH258" i="5"/>
  <c r="AK258" i="5" s="1"/>
  <c r="AN257" i="5"/>
  <c r="AI257" i="5"/>
  <c r="AH257" i="5"/>
  <c r="AK257" i="5" s="1"/>
  <c r="AN256" i="5"/>
  <c r="AI256" i="5"/>
  <c r="AH256" i="5"/>
  <c r="AK256" i="5" s="1"/>
  <c r="AN255" i="5"/>
  <c r="AI255" i="5"/>
  <c r="AH255" i="5"/>
  <c r="AK255" i="5" s="1"/>
  <c r="AN254" i="5"/>
  <c r="AI254" i="5"/>
  <c r="AH254" i="5"/>
  <c r="AK254" i="5" s="1"/>
  <c r="AN253" i="5"/>
  <c r="AI253" i="5"/>
  <c r="AH253" i="5"/>
  <c r="AK253" i="5" s="1"/>
  <c r="AN252" i="5"/>
  <c r="AH252" i="5"/>
  <c r="AK252" i="5" s="1"/>
  <c r="AN251" i="5"/>
  <c r="AH251" i="5"/>
  <c r="AK251" i="5" s="1"/>
  <c r="AN250" i="5"/>
  <c r="AI250" i="5"/>
  <c r="AH250" i="5"/>
  <c r="AK250" i="5" s="1"/>
  <c r="AN249" i="5"/>
  <c r="AI249" i="5"/>
  <c r="AH249" i="5"/>
  <c r="AK249" i="5" s="1"/>
  <c r="AN248" i="5"/>
  <c r="AI248" i="5"/>
  <c r="AH248" i="5"/>
  <c r="AK248" i="5" s="1"/>
  <c r="AN247" i="5"/>
  <c r="AI247" i="5"/>
  <c r="AH247" i="5"/>
  <c r="AK247" i="5" s="1"/>
  <c r="AN246" i="5"/>
  <c r="AI246" i="5"/>
  <c r="AH246" i="5"/>
  <c r="AK246" i="5" s="1"/>
  <c r="AN245" i="5"/>
  <c r="AI245" i="5"/>
  <c r="AH245" i="5"/>
  <c r="AK245" i="5" s="1"/>
  <c r="AN244" i="5"/>
  <c r="AI244" i="5"/>
  <c r="AH244" i="5"/>
  <c r="AK244" i="5" s="1"/>
  <c r="AN243" i="5"/>
  <c r="AI243" i="5"/>
  <c r="AH243" i="5"/>
  <c r="AK243" i="5" s="1"/>
  <c r="AN242" i="5"/>
  <c r="AH242" i="5"/>
  <c r="AK242" i="5" s="1"/>
  <c r="AN241" i="5"/>
  <c r="AH241" i="5"/>
  <c r="AK241" i="5" s="1"/>
  <c r="AN240" i="5"/>
  <c r="AH240" i="5"/>
  <c r="AK240" i="5" s="1"/>
  <c r="AN239" i="5"/>
  <c r="AI239" i="5"/>
  <c r="AH239" i="5"/>
  <c r="AK239" i="5" s="1"/>
  <c r="AN238" i="5"/>
  <c r="AI238" i="5"/>
  <c r="AH238" i="5"/>
  <c r="AK238" i="5" s="1"/>
  <c r="AN237" i="5"/>
  <c r="AI237" i="5"/>
  <c r="AH237" i="5"/>
  <c r="AK237" i="5" s="1"/>
  <c r="AN236" i="5"/>
  <c r="AI236" i="5"/>
  <c r="AH236" i="5"/>
  <c r="AK236" i="5" s="1"/>
  <c r="AN235" i="5"/>
  <c r="AI235" i="5"/>
  <c r="AH235" i="5"/>
  <c r="AK235" i="5" s="1"/>
  <c r="AN234" i="5"/>
  <c r="AI234" i="5"/>
  <c r="AH234" i="5"/>
  <c r="AK234" i="5" s="1"/>
  <c r="AN233" i="5"/>
  <c r="AI233" i="5"/>
  <c r="AH233" i="5"/>
  <c r="AK233" i="5" s="1"/>
  <c r="AN232" i="5"/>
  <c r="AI232" i="5"/>
  <c r="AH232" i="5"/>
  <c r="AK232" i="5" s="1"/>
  <c r="AN231" i="5"/>
  <c r="AI231" i="5"/>
  <c r="AH231" i="5"/>
  <c r="AK231" i="5" s="1"/>
  <c r="AN230" i="5"/>
  <c r="AI230" i="5"/>
  <c r="AH230" i="5"/>
  <c r="AK230" i="5" s="1"/>
  <c r="AN229" i="5"/>
  <c r="AI229" i="5"/>
  <c r="AH229" i="5"/>
  <c r="AK229" i="5" s="1"/>
  <c r="AN228" i="5"/>
  <c r="AI228" i="5"/>
  <c r="AH228" i="5"/>
  <c r="AK228" i="5" s="1"/>
  <c r="AN227" i="5"/>
  <c r="AI227" i="5"/>
  <c r="AH227" i="5"/>
  <c r="AK227" i="5" s="1"/>
  <c r="AN226" i="5"/>
  <c r="AI226" i="5"/>
  <c r="AH226" i="5"/>
  <c r="AK226" i="5" s="1"/>
  <c r="AN225" i="5"/>
  <c r="AI225" i="5"/>
  <c r="AH225" i="5"/>
  <c r="AK225" i="5" s="1"/>
  <c r="AN224" i="5"/>
  <c r="AI224" i="5"/>
  <c r="AH224" i="5"/>
  <c r="AK224" i="5" s="1"/>
  <c r="AN223" i="5"/>
  <c r="AI223" i="5"/>
  <c r="AH223" i="5"/>
  <c r="AK223" i="5" s="1"/>
  <c r="AN222" i="5"/>
  <c r="AI222" i="5"/>
  <c r="AH222" i="5"/>
  <c r="AK222" i="5" s="1"/>
  <c r="AN221" i="5"/>
  <c r="AI221" i="5"/>
  <c r="AH221" i="5"/>
  <c r="AK221" i="5" s="1"/>
  <c r="AN220" i="5"/>
  <c r="AI220" i="5"/>
  <c r="AH220" i="5"/>
  <c r="AK220" i="5" s="1"/>
  <c r="AN219" i="5"/>
  <c r="AI219" i="5"/>
  <c r="AH219" i="5"/>
  <c r="AK219" i="5" s="1"/>
  <c r="AN218" i="5"/>
  <c r="AI218" i="5"/>
  <c r="AH218" i="5"/>
  <c r="AK218" i="5" s="1"/>
  <c r="AN217" i="5"/>
  <c r="AI217" i="5"/>
  <c r="AH217" i="5"/>
  <c r="AK217" i="5" s="1"/>
  <c r="AN216" i="5"/>
  <c r="AI216" i="5"/>
  <c r="AH216" i="5"/>
  <c r="AK216" i="5" s="1"/>
  <c r="AN215" i="5"/>
  <c r="AI215" i="5"/>
  <c r="AH215" i="5"/>
  <c r="AK215" i="5" s="1"/>
  <c r="AN214" i="5"/>
  <c r="AI214" i="5"/>
  <c r="AH214" i="5"/>
  <c r="AK214" i="5" s="1"/>
  <c r="AN213" i="5"/>
  <c r="AI213" i="5"/>
  <c r="AH213" i="5"/>
  <c r="AK213" i="5" s="1"/>
  <c r="AN212" i="5"/>
  <c r="AI212" i="5"/>
  <c r="AH212" i="5"/>
  <c r="AK212" i="5" s="1"/>
  <c r="AN211" i="5"/>
  <c r="AI211" i="5"/>
  <c r="AH211" i="5"/>
  <c r="AK211" i="5" s="1"/>
  <c r="AN210" i="5"/>
  <c r="AI210" i="5"/>
  <c r="AH210" i="5"/>
  <c r="AK210" i="5" s="1"/>
  <c r="AN209" i="5"/>
  <c r="AI209" i="5"/>
  <c r="AH209" i="5"/>
  <c r="AK209" i="5" s="1"/>
  <c r="AN208" i="5"/>
  <c r="AI208" i="5"/>
  <c r="AH208" i="5"/>
  <c r="AK208" i="5" s="1"/>
  <c r="AN207" i="5"/>
  <c r="AI207" i="5"/>
  <c r="AH207" i="5"/>
  <c r="AK207" i="5" s="1"/>
  <c r="AB207" i="5"/>
  <c r="AN206" i="5"/>
  <c r="AI206" i="5"/>
  <c r="AH206" i="5"/>
  <c r="AK206" i="5" s="1"/>
  <c r="AP205" i="5"/>
  <c r="AN205" i="5"/>
  <c r="AI205" i="5"/>
  <c r="AH205" i="5"/>
  <c r="AK205" i="5" s="1"/>
  <c r="AN204" i="5"/>
  <c r="AI204" i="5"/>
  <c r="AH204" i="5"/>
  <c r="AK204" i="5" s="1"/>
  <c r="AN203" i="5"/>
  <c r="AI203" i="5"/>
  <c r="AH203" i="5"/>
  <c r="AK203" i="5" s="1"/>
  <c r="AH200" i="5"/>
  <c r="V200" i="5"/>
  <c r="W200" i="5" s="1"/>
  <c r="X200" i="5"/>
  <c r="Z200" i="5" s="1"/>
  <c r="K200" i="5"/>
  <c r="AH199" i="5"/>
  <c r="V199" i="5"/>
  <c r="W199" i="5" s="1"/>
  <c r="X199" i="5"/>
  <c r="Z199" i="5" s="1"/>
  <c r="AH198" i="5"/>
  <c r="V198" i="5"/>
  <c r="W198" i="5" s="1"/>
  <c r="X198" i="5"/>
  <c r="Z198" i="5" s="1"/>
  <c r="AH197" i="5"/>
  <c r="V197" i="5"/>
  <c r="W197" i="5" s="1"/>
  <c r="X197" i="5"/>
  <c r="Z197" i="5" s="1"/>
  <c r="AH196" i="5"/>
  <c r="W196" i="5"/>
  <c r="V196" i="5"/>
  <c r="X196" i="5"/>
  <c r="Z196" i="5" s="1"/>
  <c r="AH195" i="5"/>
  <c r="V195" i="5"/>
  <c r="W195" i="5" s="1"/>
  <c r="X195" i="5"/>
  <c r="Z195" i="5" s="1"/>
  <c r="AH194" i="5"/>
  <c r="W194" i="5"/>
  <c r="V194" i="5"/>
  <c r="X194" i="5"/>
  <c r="Z194" i="5" s="1"/>
  <c r="AH193" i="5"/>
  <c r="W193" i="5"/>
  <c r="V193" i="5"/>
  <c r="X193" i="5"/>
  <c r="Z193" i="5" s="1"/>
  <c r="AH192" i="5"/>
  <c r="W192" i="5"/>
  <c r="V192" i="5"/>
  <c r="X192" i="5"/>
  <c r="Z192" i="5" s="1"/>
  <c r="AH191" i="5"/>
  <c r="W191" i="5"/>
  <c r="V191" i="5"/>
  <c r="X191" i="5"/>
  <c r="Z191" i="5" s="1"/>
  <c r="AH190" i="5"/>
  <c r="W190" i="5"/>
  <c r="V190" i="5"/>
  <c r="X190" i="5"/>
  <c r="Z190" i="5" s="1"/>
  <c r="AH189" i="5"/>
  <c r="W189" i="5"/>
  <c r="V189" i="5"/>
  <c r="X189" i="5"/>
  <c r="Z189" i="5" s="1"/>
  <c r="AH188" i="5"/>
  <c r="W188" i="5"/>
  <c r="V188" i="5"/>
  <c r="X188" i="5"/>
  <c r="Z188" i="5" s="1"/>
  <c r="AH187" i="5"/>
  <c r="V187" i="5"/>
  <c r="W187" i="5" s="1"/>
  <c r="X187" i="5"/>
  <c r="Z187" i="5" s="1"/>
  <c r="AH186" i="5"/>
  <c r="W186" i="5"/>
  <c r="V186" i="5"/>
  <c r="X186" i="5"/>
  <c r="Z186" i="5" s="1"/>
  <c r="AH185" i="5"/>
  <c r="W185" i="5"/>
  <c r="V185" i="5"/>
  <c r="X185" i="5"/>
  <c r="Z185" i="5" s="1"/>
  <c r="AH184" i="5"/>
  <c r="W184" i="5"/>
  <c r="V184" i="5"/>
  <c r="X184" i="5"/>
  <c r="Z184" i="5" s="1"/>
  <c r="AH183" i="5"/>
  <c r="W183" i="5"/>
  <c r="V183" i="5"/>
  <c r="X183" i="5"/>
  <c r="Z183" i="5" s="1"/>
  <c r="AH182" i="5"/>
  <c r="W182" i="5"/>
  <c r="V182" i="5"/>
  <c r="X182" i="5"/>
  <c r="Z182" i="5" s="1"/>
  <c r="AH181" i="5"/>
  <c r="W181" i="5"/>
  <c r="V181" i="5"/>
  <c r="X181" i="5"/>
  <c r="Z181" i="5" s="1"/>
  <c r="AH180" i="5"/>
  <c r="W180" i="5"/>
  <c r="V180" i="5"/>
  <c r="X180" i="5"/>
  <c r="Z180" i="5" s="1"/>
  <c r="AH179" i="5"/>
  <c r="W179" i="5"/>
  <c r="V179" i="5"/>
  <c r="X179" i="5"/>
  <c r="Z179" i="5" s="1"/>
  <c r="AH178" i="5"/>
  <c r="W178" i="5"/>
  <c r="V178" i="5"/>
  <c r="X178" i="5"/>
  <c r="Z178" i="5" s="1"/>
  <c r="AH177" i="5"/>
  <c r="W177" i="5"/>
  <c r="V177" i="5"/>
  <c r="X177" i="5"/>
  <c r="Z177" i="5" s="1"/>
  <c r="AH176" i="5"/>
  <c r="W176" i="5"/>
  <c r="V176" i="5"/>
  <c r="X176" i="5"/>
  <c r="Z176" i="5" s="1"/>
  <c r="AH175" i="5"/>
  <c r="W175" i="5"/>
  <c r="V175" i="5"/>
  <c r="X175" i="5"/>
  <c r="Z175" i="5" s="1"/>
  <c r="AH174" i="5"/>
  <c r="W174" i="5"/>
  <c r="V174" i="5"/>
  <c r="X174" i="5"/>
  <c r="Z174" i="5" s="1"/>
  <c r="AH173" i="5"/>
  <c r="W173" i="5"/>
  <c r="V173" i="5"/>
  <c r="X173" i="5"/>
  <c r="Z173" i="5" s="1"/>
  <c r="AH172" i="5"/>
  <c r="W172" i="5"/>
  <c r="V172" i="5"/>
  <c r="X172" i="5"/>
  <c r="Z172" i="5" s="1"/>
  <c r="AH171" i="5"/>
  <c r="V171" i="5"/>
  <c r="W171" i="5" s="1"/>
  <c r="X171" i="5"/>
  <c r="Z171" i="5" s="1"/>
  <c r="AH170" i="5"/>
  <c r="W170" i="5"/>
  <c r="V170" i="5"/>
  <c r="X170" i="5"/>
  <c r="Z170" i="5" s="1"/>
  <c r="AH169" i="5"/>
  <c r="V169" i="5"/>
  <c r="W169" i="5" s="1"/>
  <c r="X169" i="5"/>
  <c r="Z169" i="5" s="1"/>
  <c r="AH168" i="5"/>
  <c r="W168" i="5"/>
  <c r="V168" i="5"/>
  <c r="X168" i="5"/>
  <c r="Z168" i="5" s="1"/>
  <c r="AH167" i="5"/>
  <c r="V167" i="5"/>
  <c r="W167" i="5" s="1"/>
  <c r="X167" i="5"/>
  <c r="Z167" i="5" s="1"/>
  <c r="AH166" i="5"/>
  <c r="W166" i="5"/>
  <c r="V166" i="5"/>
  <c r="X166" i="5"/>
  <c r="Z166" i="5" s="1"/>
  <c r="AH165" i="5"/>
  <c r="V165" i="5"/>
  <c r="W165" i="5" s="1"/>
  <c r="X165" i="5"/>
  <c r="Z165" i="5" s="1"/>
  <c r="AH164" i="5"/>
  <c r="W164" i="5"/>
  <c r="V164" i="5"/>
  <c r="X164" i="5"/>
  <c r="Z164" i="5" s="1"/>
  <c r="AH163" i="5"/>
  <c r="V163" i="5"/>
  <c r="W163" i="5" s="1"/>
  <c r="X163" i="5"/>
  <c r="Z163" i="5" s="1"/>
  <c r="AH162" i="5"/>
  <c r="W162" i="5"/>
  <c r="V162" i="5"/>
  <c r="X162" i="5"/>
  <c r="Z162" i="5" s="1"/>
  <c r="AH161" i="5"/>
  <c r="V161" i="5"/>
  <c r="W161" i="5" s="1"/>
  <c r="X161" i="5"/>
  <c r="Z161" i="5" s="1"/>
  <c r="AH160" i="5"/>
  <c r="W160" i="5"/>
  <c r="V160" i="5"/>
  <c r="X160" i="5"/>
  <c r="Z160" i="5" s="1"/>
  <c r="AH159" i="5"/>
  <c r="V159" i="5"/>
  <c r="W159" i="5" s="1"/>
  <c r="X159" i="5"/>
  <c r="Z159" i="5" s="1"/>
  <c r="AH158" i="5"/>
  <c r="W158" i="5"/>
  <c r="V158" i="5"/>
  <c r="X158" i="5"/>
  <c r="Z158" i="5" s="1"/>
  <c r="AH157" i="5"/>
  <c r="V157" i="5"/>
  <c r="W157" i="5" s="1"/>
  <c r="X157" i="5"/>
  <c r="Z157" i="5" s="1"/>
  <c r="AH156" i="5"/>
  <c r="W156" i="5"/>
  <c r="V156" i="5"/>
  <c r="X156" i="5"/>
  <c r="Z156" i="5" s="1"/>
  <c r="AH155" i="5"/>
  <c r="V155" i="5"/>
  <c r="W155" i="5" s="1"/>
  <c r="X155" i="5"/>
  <c r="Z155" i="5" s="1"/>
  <c r="AH154" i="5"/>
  <c r="W154" i="5"/>
  <c r="V154" i="5"/>
  <c r="X154" i="5"/>
  <c r="Z154" i="5" s="1"/>
  <c r="AH153" i="5"/>
  <c r="V153" i="5"/>
  <c r="W153" i="5" s="1"/>
  <c r="X153" i="5"/>
  <c r="Z153" i="5" s="1"/>
  <c r="AH152" i="5"/>
  <c r="W152" i="5"/>
  <c r="V152" i="5"/>
  <c r="X152" i="5"/>
  <c r="Z152" i="5" s="1"/>
  <c r="AH151" i="5"/>
  <c r="V151" i="5"/>
  <c r="W151" i="5" s="1"/>
  <c r="X151" i="5"/>
  <c r="Z151" i="5" s="1"/>
  <c r="AH150" i="5"/>
  <c r="W150" i="5"/>
  <c r="V150" i="5"/>
  <c r="X150" i="5"/>
  <c r="Z150" i="5" s="1"/>
  <c r="AH149" i="5"/>
  <c r="V149" i="5"/>
  <c r="W149" i="5" s="1"/>
  <c r="X149" i="5"/>
  <c r="Z149" i="5" s="1"/>
  <c r="AH148" i="5"/>
  <c r="W148" i="5"/>
  <c r="V148" i="5"/>
  <c r="X148" i="5"/>
  <c r="Z148" i="5" s="1"/>
  <c r="AH147" i="5"/>
  <c r="V147" i="5"/>
  <c r="W147" i="5" s="1"/>
  <c r="X147" i="5"/>
  <c r="Z147" i="5" s="1"/>
  <c r="AH146" i="5"/>
  <c r="W146" i="5"/>
  <c r="V146" i="5"/>
  <c r="X146" i="5"/>
  <c r="Z146" i="5" s="1"/>
  <c r="AH145" i="5"/>
  <c r="V145" i="5"/>
  <c r="W145" i="5" s="1"/>
  <c r="X145" i="5"/>
  <c r="Z145" i="5" s="1"/>
  <c r="AH144" i="5"/>
  <c r="W144" i="5"/>
  <c r="V144" i="5"/>
  <c r="X144" i="5"/>
  <c r="Z144" i="5" s="1"/>
  <c r="AH143" i="5"/>
  <c r="V143" i="5"/>
  <c r="W143" i="5" s="1"/>
  <c r="X143" i="5"/>
  <c r="Z143" i="5" s="1"/>
  <c r="AH142" i="5"/>
  <c r="W142" i="5"/>
  <c r="V142" i="5"/>
  <c r="X142" i="5"/>
  <c r="Z142" i="5" s="1"/>
  <c r="AH141" i="5"/>
  <c r="V141" i="5"/>
  <c r="W141" i="5" s="1"/>
  <c r="X141" i="5"/>
  <c r="Z141" i="5" s="1"/>
  <c r="AH140" i="5"/>
  <c r="W140" i="5"/>
  <c r="V140" i="5"/>
  <c r="X140" i="5"/>
  <c r="Z140" i="5" s="1"/>
  <c r="AH139" i="5"/>
  <c r="V139" i="5"/>
  <c r="W139" i="5" s="1"/>
  <c r="X139" i="5"/>
  <c r="Z139" i="5" s="1"/>
  <c r="AH138" i="5"/>
  <c r="W138" i="5"/>
  <c r="V138" i="5"/>
  <c r="X138" i="5"/>
  <c r="Z138" i="5" s="1"/>
  <c r="AH137" i="5"/>
  <c r="V137" i="5"/>
  <c r="W137" i="5" s="1"/>
  <c r="X137" i="5"/>
  <c r="Z137" i="5" s="1"/>
  <c r="AH136" i="5"/>
  <c r="W136" i="5"/>
  <c r="V136" i="5"/>
  <c r="X136" i="5"/>
  <c r="Z136" i="5" s="1"/>
  <c r="AH135" i="5"/>
  <c r="V135" i="5"/>
  <c r="W135" i="5" s="1"/>
  <c r="X135" i="5"/>
  <c r="Z135" i="5" s="1"/>
  <c r="AH134" i="5"/>
  <c r="W134" i="5"/>
  <c r="V134" i="5"/>
  <c r="X134" i="5"/>
  <c r="Z134" i="5" s="1"/>
  <c r="AH133" i="5"/>
  <c r="V133" i="5"/>
  <c r="W133" i="5" s="1"/>
  <c r="X133" i="5"/>
  <c r="Z133" i="5" s="1"/>
  <c r="AH132" i="5"/>
  <c r="W132" i="5"/>
  <c r="V132" i="5"/>
  <c r="X132" i="5"/>
  <c r="Z132" i="5" s="1"/>
  <c r="AH131" i="5"/>
  <c r="V131" i="5"/>
  <c r="W131" i="5" s="1"/>
  <c r="X131" i="5"/>
  <c r="Z131" i="5" s="1"/>
  <c r="AH130" i="5"/>
  <c r="X130" i="5"/>
  <c r="Z130" i="5" s="1"/>
  <c r="V130" i="5"/>
  <c r="W130" i="5" s="1"/>
  <c r="AH129" i="5"/>
  <c r="W129" i="5"/>
  <c r="V129" i="5"/>
  <c r="X129" i="5"/>
  <c r="Z129" i="5" s="1"/>
  <c r="AH128" i="5"/>
  <c r="X128" i="5"/>
  <c r="Z128" i="5" s="1"/>
  <c r="V128" i="5"/>
  <c r="W128" i="5" s="1"/>
  <c r="AH127" i="5"/>
  <c r="V127" i="5"/>
  <c r="W127" i="5" s="1"/>
  <c r="X127" i="5"/>
  <c r="Z127" i="5" s="1"/>
  <c r="AH126" i="5"/>
  <c r="X126" i="5"/>
  <c r="Z126" i="5" s="1"/>
  <c r="V126" i="5"/>
  <c r="W126" i="5" s="1"/>
  <c r="AH125" i="5"/>
  <c r="W125" i="5"/>
  <c r="V125" i="5"/>
  <c r="X125" i="5"/>
  <c r="Z125" i="5" s="1"/>
  <c r="AH124" i="5"/>
  <c r="X124" i="5"/>
  <c r="Z124" i="5" s="1"/>
  <c r="V124" i="5"/>
  <c r="W124" i="5" s="1"/>
  <c r="AH123" i="5"/>
  <c r="V123" i="5"/>
  <c r="W123" i="5" s="1"/>
  <c r="X123" i="5"/>
  <c r="Z123" i="5" s="1"/>
  <c r="AH122" i="5"/>
  <c r="X122" i="5"/>
  <c r="Z122" i="5" s="1"/>
  <c r="V122" i="5"/>
  <c r="W122" i="5" s="1"/>
  <c r="AH121" i="5"/>
  <c r="W121" i="5"/>
  <c r="V121" i="5"/>
  <c r="X121" i="5"/>
  <c r="Z121" i="5" s="1"/>
  <c r="AH120" i="5"/>
  <c r="X120" i="5"/>
  <c r="Z120" i="5" s="1"/>
  <c r="V120" i="5"/>
  <c r="W120" i="5" s="1"/>
  <c r="AH119" i="5"/>
  <c r="V119" i="5"/>
  <c r="W119" i="5" s="1"/>
  <c r="X119" i="5"/>
  <c r="Z119" i="5" s="1"/>
  <c r="AH118" i="5"/>
  <c r="X118" i="5"/>
  <c r="Z118" i="5" s="1"/>
  <c r="V118" i="5"/>
  <c r="W118" i="5" s="1"/>
  <c r="AH117" i="5"/>
  <c r="W117" i="5"/>
  <c r="V117" i="5"/>
  <c r="X117" i="5"/>
  <c r="Z117" i="5" s="1"/>
  <c r="AH116" i="5"/>
  <c r="X116" i="5"/>
  <c r="Z116" i="5" s="1"/>
  <c r="V116" i="5"/>
  <c r="W116" i="5" s="1"/>
  <c r="AH115" i="5"/>
  <c r="V115" i="5"/>
  <c r="W115" i="5" s="1"/>
  <c r="X115" i="5"/>
  <c r="Z115" i="5" s="1"/>
  <c r="AH114" i="5"/>
  <c r="X114" i="5"/>
  <c r="Z114" i="5" s="1"/>
  <c r="V114" i="5"/>
  <c r="W114" i="5" s="1"/>
  <c r="AH113" i="5"/>
  <c r="W113" i="5"/>
  <c r="V113" i="5"/>
  <c r="X113" i="5"/>
  <c r="Z113" i="5" s="1"/>
  <c r="AH112" i="5"/>
  <c r="X112" i="5"/>
  <c r="Z112" i="5" s="1"/>
  <c r="W112" i="5"/>
  <c r="V112" i="5"/>
  <c r="AH111" i="5"/>
  <c r="V111" i="5"/>
  <c r="W111" i="5" s="1"/>
  <c r="X111" i="5"/>
  <c r="Z111" i="5" s="1"/>
  <c r="AH110" i="5"/>
  <c r="V110" i="5"/>
  <c r="W110" i="5" s="1"/>
  <c r="X110" i="5"/>
  <c r="Z110" i="5" s="1"/>
  <c r="AH109" i="5"/>
  <c r="W109" i="5"/>
  <c r="V109" i="5"/>
  <c r="X109" i="5"/>
  <c r="Z109" i="5" s="1"/>
  <c r="AH108" i="5"/>
  <c r="X108" i="5"/>
  <c r="Z108" i="5" s="1"/>
  <c r="V108" i="5"/>
  <c r="W108" i="5" s="1"/>
  <c r="AH107" i="5"/>
  <c r="V107" i="5"/>
  <c r="W107" i="5" s="1"/>
  <c r="X107" i="5"/>
  <c r="Z107" i="5" s="1"/>
  <c r="AH106" i="5"/>
  <c r="V106" i="5"/>
  <c r="W106" i="5" s="1"/>
  <c r="X106" i="5"/>
  <c r="Z106" i="5" s="1"/>
  <c r="AH105" i="5"/>
  <c r="X105" i="5"/>
  <c r="Z105" i="5" s="1"/>
  <c r="W105" i="5"/>
  <c r="V105" i="5"/>
  <c r="AH104" i="5"/>
  <c r="X104" i="5"/>
  <c r="Z104" i="5" s="1"/>
  <c r="W104" i="5"/>
  <c r="V104" i="5"/>
  <c r="AH103" i="5"/>
  <c r="V103" i="5"/>
  <c r="W103" i="5" s="1"/>
  <c r="X103" i="5"/>
  <c r="Z103" i="5" s="1"/>
  <c r="AH102" i="5"/>
  <c r="V102" i="5"/>
  <c r="W102" i="5" s="1"/>
  <c r="X102" i="5"/>
  <c r="Z102" i="5" s="1"/>
  <c r="AH101" i="5"/>
  <c r="W101" i="5"/>
  <c r="V101" i="5"/>
  <c r="X101" i="5"/>
  <c r="Z101" i="5" s="1"/>
  <c r="AH100" i="5"/>
  <c r="V100" i="5"/>
  <c r="W100" i="5" s="1"/>
  <c r="X100" i="5"/>
  <c r="Z100" i="5" s="1"/>
  <c r="AH99" i="5"/>
  <c r="W99" i="5"/>
  <c r="V99" i="5"/>
  <c r="X99" i="5"/>
  <c r="Z99" i="5" s="1"/>
  <c r="AH98" i="5"/>
  <c r="V98" i="5"/>
  <c r="W98" i="5" s="1"/>
  <c r="X98" i="5"/>
  <c r="Z98" i="5" s="1"/>
  <c r="AH97" i="5"/>
  <c r="V97" i="5"/>
  <c r="W97" i="5" s="1"/>
  <c r="X97" i="5"/>
  <c r="Z97" i="5" s="1"/>
  <c r="AH96" i="5"/>
  <c r="V96" i="5"/>
  <c r="W96" i="5" s="1"/>
  <c r="X96" i="5"/>
  <c r="Z96" i="5" s="1"/>
  <c r="AH95" i="5"/>
  <c r="V95" i="5"/>
  <c r="W95" i="5" s="1"/>
  <c r="X95" i="5"/>
  <c r="Z95" i="5" s="1"/>
  <c r="AH94" i="5"/>
  <c r="V94" i="5"/>
  <c r="W94" i="5" s="1"/>
  <c r="X94" i="5"/>
  <c r="Z94" i="5" s="1"/>
  <c r="AH93" i="5"/>
  <c r="W93" i="5"/>
  <c r="V93" i="5"/>
  <c r="X93" i="5"/>
  <c r="Z93" i="5" s="1"/>
  <c r="AH92" i="5"/>
  <c r="V92" i="5"/>
  <c r="W92" i="5" s="1"/>
  <c r="X92" i="5"/>
  <c r="Z92" i="5" s="1"/>
  <c r="AH91" i="5"/>
  <c r="W91" i="5"/>
  <c r="V91" i="5"/>
  <c r="X91" i="5"/>
  <c r="Z91" i="5" s="1"/>
  <c r="AH90" i="5"/>
  <c r="V90" i="5"/>
  <c r="W90" i="5" s="1"/>
  <c r="X90" i="5"/>
  <c r="Z90" i="5" s="1"/>
  <c r="AH89" i="5"/>
  <c r="V89" i="5"/>
  <c r="W89" i="5" s="1"/>
  <c r="X89" i="5"/>
  <c r="Z89" i="5" s="1"/>
  <c r="AH88" i="5"/>
  <c r="V88" i="5"/>
  <c r="W88" i="5" s="1"/>
  <c r="X88" i="5"/>
  <c r="Z88" i="5" s="1"/>
  <c r="AH87" i="5"/>
  <c r="AG87" i="5"/>
  <c r="V87" i="5"/>
  <c r="W87" i="5" s="1"/>
  <c r="X87" i="5"/>
  <c r="Z87" i="5" s="1"/>
  <c r="K87" i="5"/>
  <c r="AH86" i="5"/>
  <c r="W86" i="5"/>
  <c r="V86" i="5"/>
  <c r="AG86" i="5" s="1"/>
  <c r="X86" i="5"/>
  <c r="Z86" i="5" s="1"/>
  <c r="K86" i="5"/>
  <c r="AH85" i="5"/>
  <c r="AG85" i="5"/>
  <c r="V85" i="5"/>
  <c r="W85" i="5" s="1"/>
  <c r="X85" i="5"/>
  <c r="Z85" i="5" s="1"/>
  <c r="K85" i="5"/>
  <c r="AH84" i="5"/>
  <c r="W84" i="5"/>
  <c r="V84" i="5"/>
  <c r="AG84" i="5" s="1"/>
  <c r="X84" i="5"/>
  <c r="Z84" i="5" s="1"/>
  <c r="K84" i="5"/>
  <c r="AH83" i="5"/>
  <c r="AG83" i="5"/>
  <c r="V83" i="5"/>
  <c r="W83" i="5" s="1"/>
  <c r="X83" i="5"/>
  <c r="Z83" i="5" s="1"/>
  <c r="K83" i="5"/>
  <c r="AH82" i="5"/>
  <c r="W82" i="5"/>
  <c r="V82" i="5"/>
  <c r="AG82" i="5" s="1"/>
  <c r="X82" i="5"/>
  <c r="Z82" i="5" s="1"/>
  <c r="K82" i="5"/>
  <c r="AH81" i="5"/>
  <c r="AG81" i="5"/>
  <c r="V81" i="5"/>
  <c r="W81" i="5" s="1"/>
  <c r="X81" i="5"/>
  <c r="Z81" i="5" s="1"/>
  <c r="K81" i="5"/>
  <c r="AH80" i="5"/>
  <c r="W80" i="5"/>
  <c r="V80" i="5"/>
  <c r="AG80" i="5" s="1"/>
  <c r="X80" i="5"/>
  <c r="Z80" i="5" s="1"/>
  <c r="K80" i="5"/>
  <c r="AH79" i="5"/>
  <c r="AG79" i="5"/>
  <c r="V79" i="5"/>
  <c r="W79" i="5" s="1"/>
  <c r="X79" i="5"/>
  <c r="Z79" i="5" s="1"/>
  <c r="K79" i="5"/>
  <c r="AH78" i="5"/>
  <c r="W78" i="5"/>
  <c r="V78" i="5"/>
  <c r="AG78" i="5" s="1"/>
  <c r="X78" i="5"/>
  <c r="Z78" i="5" s="1"/>
  <c r="K78" i="5"/>
  <c r="AH77" i="5"/>
  <c r="AG77" i="5"/>
  <c r="V77" i="5"/>
  <c r="W77" i="5" s="1"/>
  <c r="X77" i="5"/>
  <c r="Z77" i="5" s="1"/>
  <c r="K77" i="5"/>
  <c r="AH76" i="5"/>
  <c r="W76" i="5"/>
  <c r="V76" i="5"/>
  <c r="AG76" i="5" s="1"/>
  <c r="X76" i="5"/>
  <c r="Z76" i="5" s="1"/>
  <c r="K76" i="5"/>
  <c r="AH75" i="5"/>
  <c r="AG75" i="5"/>
  <c r="V75" i="5"/>
  <c r="W75" i="5" s="1"/>
  <c r="X75" i="5"/>
  <c r="Z75" i="5" s="1"/>
  <c r="K75" i="5"/>
  <c r="AH74" i="5"/>
  <c r="W74" i="5"/>
  <c r="V74" i="5"/>
  <c r="AG74" i="5" s="1"/>
  <c r="X74" i="5"/>
  <c r="Z74" i="5" s="1"/>
  <c r="K74" i="5"/>
  <c r="AH73" i="5"/>
  <c r="AG73" i="5"/>
  <c r="V73" i="5"/>
  <c r="W73" i="5" s="1"/>
  <c r="X73" i="5"/>
  <c r="Z73" i="5" s="1"/>
  <c r="K73" i="5"/>
  <c r="AH72" i="5"/>
  <c r="W72" i="5"/>
  <c r="V72" i="5"/>
  <c r="AG72" i="5" s="1"/>
  <c r="X72" i="5"/>
  <c r="Z72" i="5" s="1"/>
  <c r="K72" i="5"/>
  <c r="AH71" i="5"/>
  <c r="V71" i="5"/>
  <c r="X71" i="5"/>
  <c r="Z71" i="5" s="1"/>
  <c r="K71" i="5"/>
  <c r="AH70" i="5"/>
  <c r="V70" i="5"/>
  <c r="AG70" i="5" s="1"/>
  <c r="X70" i="5"/>
  <c r="Z70" i="5" s="1"/>
  <c r="K70" i="5"/>
  <c r="AH69" i="5"/>
  <c r="V69" i="5"/>
  <c r="AG69" i="5" s="1"/>
  <c r="X69" i="5"/>
  <c r="Z69" i="5" s="1"/>
  <c r="K69" i="5"/>
  <c r="AH68" i="5"/>
  <c r="X68" i="5"/>
  <c r="Z68" i="5" s="1"/>
  <c r="V68" i="5"/>
  <c r="AG68" i="5" s="1"/>
  <c r="K68" i="5"/>
  <c r="AH67" i="5"/>
  <c r="AG67" i="5"/>
  <c r="V67" i="5"/>
  <c r="W67" i="5" s="1"/>
  <c r="X67" i="5"/>
  <c r="Z67" i="5" s="1"/>
  <c r="K67" i="5"/>
  <c r="AH66" i="5"/>
  <c r="W66" i="5"/>
  <c r="V66" i="5"/>
  <c r="AG66" i="5" s="1"/>
  <c r="X66" i="5"/>
  <c r="Z66" i="5" s="1"/>
  <c r="K66" i="5"/>
  <c r="AH65" i="5"/>
  <c r="W65" i="5"/>
  <c r="V65" i="5"/>
  <c r="AG65" i="5" s="1"/>
  <c r="X65" i="5"/>
  <c r="Z65" i="5" s="1"/>
  <c r="K65" i="5"/>
  <c r="AH64" i="5"/>
  <c r="X64" i="5"/>
  <c r="Z64" i="5" s="1"/>
  <c r="W64" i="5"/>
  <c r="V64" i="5"/>
  <c r="AG64" i="5" s="1"/>
  <c r="K64" i="5"/>
  <c r="AH63" i="5"/>
  <c r="V63" i="5"/>
  <c r="X63" i="5"/>
  <c r="Z63" i="5" s="1"/>
  <c r="K63" i="5"/>
  <c r="AH62" i="5"/>
  <c r="V62" i="5"/>
  <c r="AG62" i="5" s="1"/>
  <c r="X62" i="5"/>
  <c r="Z62" i="5" s="1"/>
  <c r="K62" i="5"/>
  <c r="AH61" i="5"/>
  <c r="V61" i="5"/>
  <c r="AG61" i="5" s="1"/>
  <c r="X61" i="5"/>
  <c r="Z61" i="5" s="1"/>
  <c r="K61" i="5"/>
  <c r="AH60" i="5"/>
  <c r="V60" i="5"/>
  <c r="AG60" i="5" s="1"/>
  <c r="X60" i="5"/>
  <c r="Z60" i="5" s="1"/>
  <c r="K60" i="5"/>
  <c r="AH59" i="5"/>
  <c r="AG59" i="5"/>
  <c r="V59" i="5"/>
  <c r="W59" i="5" s="1"/>
  <c r="X59" i="5"/>
  <c r="Z59" i="5" s="1"/>
  <c r="K59" i="5"/>
  <c r="AH58" i="5"/>
  <c r="W58" i="5"/>
  <c r="V58" i="5"/>
  <c r="AG58" i="5" s="1"/>
  <c r="X58" i="5"/>
  <c r="Z58" i="5" s="1"/>
  <c r="K58" i="5"/>
  <c r="AH57" i="5"/>
  <c r="W57" i="5"/>
  <c r="V57" i="5"/>
  <c r="AG57" i="5" s="1"/>
  <c r="X57" i="5"/>
  <c r="Z57" i="5" s="1"/>
  <c r="K57" i="5"/>
  <c r="AH56" i="5"/>
  <c r="X56" i="5"/>
  <c r="Z56" i="5" s="1"/>
  <c r="W56" i="5"/>
  <c r="V56" i="5"/>
  <c r="AG56" i="5" s="1"/>
  <c r="K56" i="5"/>
  <c r="AH55" i="5"/>
  <c r="V55" i="5"/>
  <c r="X55" i="5"/>
  <c r="Z55" i="5" s="1"/>
  <c r="K55" i="5"/>
  <c r="AH54" i="5"/>
  <c r="V54" i="5"/>
  <c r="AG54" i="5" s="1"/>
  <c r="X54" i="5"/>
  <c r="Z54" i="5" s="1"/>
  <c r="K54" i="5"/>
  <c r="AH53" i="5"/>
  <c r="V53" i="5"/>
  <c r="AG53" i="5" s="1"/>
  <c r="X53" i="5"/>
  <c r="Z53" i="5" s="1"/>
  <c r="K53" i="5"/>
  <c r="AH52" i="5"/>
  <c r="V52" i="5"/>
  <c r="AG52" i="5" s="1"/>
  <c r="X52" i="5"/>
  <c r="Z52" i="5" s="1"/>
  <c r="K52" i="5"/>
  <c r="AH51" i="5"/>
  <c r="AG51" i="5"/>
  <c r="V51" i="5"/>
  <c r="W51" i="5" s="1"/>
  <c r="X51" i="5"/>
  <c r="Z51" i="5" s="1"/>
  <c r="K51" i="5"/>
  <c r="AH50" i="5"/>
  <c r="W50" i="5"/>
  <c r="V50" i="5"/>
  <c r="AG50" i="5" s="1"/>
  <c r="X50" i="5"/>
  <c r="Z50" i="5" s="1"/>
  <c r="K50" i="5"/>
  <c r="AH49" i="5"/>
  <c r="W49" i="5"/>
  <c r="V49" i="5"/>
  <c r="AG49" i="5" s="1"/>
  <c r="X49" i="5"/>
  <c r="Z49" i="5" s="1"/>
  <c r="K49" i="5"/>
  <c r="AH48" i="5"/>
  <c r="W48" i="5"/>
  <c r="V48" i="5"/>
  <c r="AG48" i="5" s="1"/>
  <c r="X48" i="5"/>
  <c r="Z48" i="5" s="1"/>
  <c r="K48" i="5"/>
  <c r="AH47" i="5"/>
  <c r="V47" i="5"/>
  <c r="X47" i="5"/>
  <c r="Z47" i="5" s="1"/>
  <c r="K47" i="5"/>
  <c r="AH46" i="5"/>
  <c r="V46" i="5"/>
  <c r="AG46" i="5" s="1"/>
  <c r="X46" i="5"/>
  <c r="Z46" i="5" s="1"/>
  <c r="K46" i="5"/>
  <c r="AH45" i="5"/>
  <c r="V45" i="5"/>
  <c r="AG45" i="5" s="1"/>
  <c r="X45" i="5"/>
  <c r="Z45" i="5" s="1"/>
  <c r="K45" i="5"/>
  <c r="AH44" i="5"/>
  <c r="X44" i="5"/>
  <c r="Z44" i="5" s="1"/>
  <c r="V44" i="5"/>
  <c r="AG44" i="5" s="1"/>
  <c r="K44" i="5"/>
  <c r="AH43" i="5"/>
  <c r="AG43" i="5"/>
  <c r="V43" i="5"/>
  <c r="W43" i="5" s="1"/>
  <c r="X43" i="5"/>
  <c r="Z43" i="5" s="1"/>
  <c r="K43" i="5"/>
  <c r="AH42" i="5"/>
  <c r="W42" i="5"/>
  <c r="V42" i="5"/>
  <c r="AG42" i="5" s="1"/>
  <c r="X42" i="5"/>
  <c r="Z42" i="5" s="1"/>
  <c r="K42" i="5"/>
  <c r="AH41" i="5"/>
  <c r="V41" i="5"/>
  <c r="AG41" i="5" s="1"/>
  <c r="X41" i="5"/>
  <c r="Z41" i="5" s="1"/>
  <c r="K41" i="5"/>
  <c r="AH40" i="5"/>
  <c r="X40" i="5"/>
  <c r="Z40" i="5" s="1"/>
  <c r="V40" i="5"/>
  <c r="AG40" i="5" s="1"/>
  <c r="K40" i="5"/>
  <c r="AH39" i="5"/>
  <c r="V39" i="5"/>
  <c r="X39" i="5"/>
  <c r="Z39" i="5" s="1"/>
  <c r="K39" i="5"/>
  <c r="AH38" i="5"/>
  <c r="V38" i="5"/>
  <c r="AG38" i="5" s="1"/>
  <c r="X38" i="5"/>
  <c r="Z38" i="5" s="1"/>
  <c r="K38" i="5"/>
  <c r="AH37" i="5"/>
  <c r="V37" i="5"/>
  <c r="AG37" i="5" s="1"/>
  <c r="X37" i="5"/>
  <c r="Z37" i="5" s="1"/>
  <c r="K37" i="5"/>
  <c r="AH36" i="5"/>
  <c r="V36" i="5"/>
  <c r="AG36" i="5" s="1"/>
  <c r="X36" i="5"/>
  <c r="Z36" i="5" s="1"/>
  <c r="K36" i="5"/>
  <c r="AH35" i="5"/>
  <c r="AG35" i="5"/>
  <c r="V35" i="5"/>
  <c r="W35" i="5" s="1"/>
  <c r="X35" i="5"/>
  <c r="Z35" i="5" s="1"/>
  <c r="K35" i="5"/>
  <c r="AH34" i="5"/>
  <c r="V34" i="5"/>
  <c r="AG34" i="5" s="1"/>
  <c r="X34" i="5"/>
  <c r="Z34" i="5" s="1"/>
  <c r="K34" i="5"/>
  <c r="AH33" i="5"/>
  <c r="V33" i="5"/>
  <c r="AG33" i="5" s="1"/>
  <c r="X33" i="5"/>
  <c r="Z33" i="5" s="1"/>
  <c r="K33" i="5"/>
  <c r="AH32" i="5"/>
  <c r="X32" i="5"/>
  <c r="Z32" i="5" s="1"/>
  <c r="V32" i="5"/>
  <c r="AG32" i="5" s="1"/>
  <c r="K32" i="5"/>
  <c r="AH31" i="5"/>
  <c r="V31" i="5"/>
  <c r="X31" i="5"/>
  <c r="Z31" i="5" s="1"/>
  <c r="K31" i="5"/>
  <c r="AH30" i="5"/>
  <c r="V30" i="5"/>
  <c r="AG30" i="5" s="1"/>
  <c r="X30" i="5"/>
  <c r="Z30" i="5" s="1"/>
  <c r="K30" i="5"/>
  <c r="AH29" i="5"/>
  <c r="V29" i="5"/>
  <c r="AG29" i="5" s="1"/>
  <c r="X29" i="5"/>
  <c r="Z29" i="5" s="1"/>
  <c r="K29" i="5"/>
  <c r="AH28" i="5"/>
  <c r="V28" i="5"/>
  <c r="AG28" i="5" s="1"/>
  <c r="X28" i="5"/>
  <c r="Z28" i="5" s="1"/>
  <c r="K28" i="5"/>
  <c r="AH27" i="5"/>
  <c r="V27" i="5"/>
  <c r="W27" i="5" s="1"/>
  <c r="X27" i="5"/>
  <c r="Z27" i="5" s="1"/>
  <c r="K27" i="5"/>
  <c r="AH26" i="5"/>
  <c r="V26" i="5"/>
  <c r="AG26" i="5" s="1"/>
  <c r="X26" i="5"/>
  <c r="Z26" i="5" s="1"/>
  <c r="K26" i="5"/>
  <c r="AH25" i="5"/>
  <c r="V25" i="5"/>
  <c r="X25" i="5"/>
  <c r="Z25" i="5" s="1"/>
  <c r="K25" i="5"/>
  <c r="AH24" i="5"/>
  <c r="X24" i="5"/>
  <c r="Z24" i="5" s="1"/>
  <c r="V24" i="5"/>
  <c r="K24" i="5"/>
  <c r="AH23" i="5"/>
  <c r="V23" i="5"/>
  <c r="X23" i="5"/>
  <c r="Z23" i="5" s="1"/>
  <c r="K23" i="5"/>
  <c r="AH22" i="5"/>
  <c r="V22" i="5"/>
  <c r="AG22" i="5" s="1"/>
  <c r="X22" i="5"/>
  <c r="Z22" i="5" s="1"/>
  <c r="K22" i="5"/>
  <c r="AH21" i="5"/>
  <c r="V21" i="5"/>
  <c r="AG21" i="5" s="1"/>
  <c r="X21" i="5"/>
  <c r="Z21" i="5" s="1"/>
  <c r="K21" i="5"/>
  <c r="AH20" i="5"/>
  <c r="W20" i="5"/>
  <c r="V20" i="5"/>
  <c r="AG20" i="5" s="1"/>
  <c r="X20" i="5"/>
  <c r="Z20" i="5" s="1"/>
  <c r="K20" i="5"/>
  <c r="AH19" i="5"/>
  <c r="AG19" i="5"/>
  <c r="W19" i="5"/>
  <c r="V19" i="5"/>
  <c r="X19" i="5"/>
  <c r="Z19" i="5" s="1"/>
  <c r="AH18" i="5"/>
  <c r="V18" i="5"/>
  <c r="X18" i="5"/>
  <c r="Z18" i="5" s="1"/>
  <c r="K18" i="5"/>
  <c r="AH17" i="5"/>
  <c r="V17" i="5"/>
  <c r="AG17" i="5" s="1"/>
  <c r="X17" i="5"/>
  <c r="Z17" i="5" s="1"/>
  <c r="K17" i="5"/>
  <c r="AH16" i="5"/>
  <c r="V16" i="5"/>
  <c r="AG16" i="5" s="1"/>
  <c r="X16" i="5"/>
  <c r="Z16" i="5" s="1"/>
  <c r="K16" i="5"/>
  <c r="AH15" i="5"/>
  <c r="V15" i="5"/>
  <c r="AG15" i="5" s="1"/>
  <c r="X15" i="5"/>
  <c r="Z15" i="5" s="1"/>
  <c r="K15" i="5"/>
  <c r="AH14" i="5"/>
  <c r="V14" i="5"/>
  <c r="AG14" i="5" s="1"/>
  <c r="X14" i="5"/>
  <c r="Z14" i="5" s="1"/>
  <c r="K14" i="5"/>
  <c r="AH13" i="5"/>
  <c r="V13" i="5"/>
  <c r="X13" i="5"/>
  <c r="Z13" i="5" s="1"/>
  <c r="K13" i="5"/>
  <c r="AH12" i="5"/>
  <c r="V12" i="5"/>
  <c r="AG12" i="5" s="1"/>
  <c r="X12" i="5"/>
  <c r="Z12" i="5" s="1"/>
  <c r="AH11" i="5"/>
  <c r="V11" i="5"/>
  <c r="X11" i="5"/>
  <c r="Z11" i="5" s="1"/>
  <c r="AH10" i="5"/>
  <c r="V10" i="5"/>
  <c r="AG10" i="5" s="1"/>
  <c r="X10" i="5"/>
  <c r="Z10" i="5" s="1"/>
  <c r="K10" i="5"/>
  <c r="AH9" i="5"/>
  <c r="V9" i="5"/>
  <c r="AG9" i="5" s="1"/>
  <c r="X9" i="5"/>
  <c r="Z9" i="5" s="1"/>
  <c r="K9" i="5"/>
  <c r="AH8" i="5"/>
  <c r="V8" i="5"/>
  <c r="AG8" i="5" s="1"/>
  <c r="X8" i="5"/>
  <c r="Z8" i="5" s="1"/>
  <c r="AH7" i="5"/>
  <c r="W7" i="5"/>
  <c r="V7" i="5"/>
  <c r="X7" i="5"/>
  <c r="Z7" i="5" s="1"/>
  <c r="AH6" i="5"/>
  <c r="V6" i="5"/>
  <c r="AG6" i="5" s="1"/>
  <c r="X6" i="5"/>
  <c r="Z6" i="5" s="1"/>
  <c r="AH5" i="5"/>
  <c r="V5" i="5"/>
  <c r="AG5" i="5" s="1"/>
  <c r="X5" i="5"/>
  <c r="Z5" i="5" s="1"/>
  <c r="K5" i="5"/>
  <c r="AH4" i="5"/>
  <c r="V4" i="5"/>
  <c r="AG4" i="5" s="1"/>
  <c r="X4" i="5"/>
  <c r="Z4" i="5" s="1"/>
  <c r="AH3" i="5"/>
  <c r="V3" i="5"/>
  <c r="AG3" i="5" s="1"/>
  <c r="X3" i="5"/>
  <c r="Z3" i="5" s="1"/>
  <c r="K3" i="5"/>
  <c r="AH2" i="5"/>
  <c r="V2" i="5"/>
  <c r="AG2" i="5" s="1"/>
  <c r="X2" i="5"/>
  <c r="Z2" i="5" s="1"/>
  <c r="K2" i="5"/>
  <c r="AG27" i="5" l="1"/>
  <c r="W21" i="5"/>
  <c r="AG18" i="5"/>
  <c r="W18" i="5"/>
  <c r="AG13" i="5"/>
  <c r="W13" i="5"/>
  <c r="W24" i="5"/>
  <c r="W34" i="5"/>
  <c r="W41" i="5"/>
  <c r="W11" i="5"/>
  <c r="AI240" i="5"/>
  <c r="W25" i="5"/>
  <c r="W26" i="5"/>
  <c r="W32" i="5"/>
  <c r="W33" i="5"/>
  <c r="W40" i="5"/>
  <c r="AG7" i="5"/>
  <c r="AI252" i="5"/>
  <c r="AJ252" i="5" s="1"/>
  <c r="AM252" i="5" s="1"/>
  <c r="AP252" i="5" s="1"/>
  <c r="AG11" i="5"/>
  <c r="W23" i="5"/>
  <c r="W31" i="5"/>
  <c r="AG31" i="5"/>
  <c r="W39" i="5"/>
  <c r="AG39" i="5"/>
  <c r="W47" i="5"/>
  <c r="AG47" i="5"/>
  <c r="W55" i="5"/>
  <c r="AG55" i="5"/>
  <c r="W63" i="5"/>
  <c r="AG63" i="5"/>
  <c r="W71" i="5"/>
  <c r="AG71" i="5"/>
  <c r="W22" i="5"/>
  <c r="W28" i="5"/>
  <c r="W29" i="5"/>
  <c r="W30" i="5"/>
  <c r="W36" i="5"/>
  <c r="W37" i="5"/>
  <c r="W38" i="5"/>
  <c r="W44" i="5"/>
  <c r="W45" i="5"/>
  <c r="W46" i="5"/>
  <c r="W52" i="5"/>
  <c r="W53" i="5"/>
  <c r="W54" i="5"/>
  <c r="W60" i="5"/>
  <c r="W61" i="5"/>
  <c r="W62" i="5"/>
  <c r="W68" i="5"/>
  <c r="W69" i="5"/>
  <c r="W70" i="5"/>
  <c r="W17" i="5"/>
  <c r="W16" i="5"/>
  <c r="W15" i="5"/>
  <c r="W14" i="5"/>
  <c r="W12" i="5"/>
  <c r="AI251" i="5"/>
  <c r="AJ251" i="5" s="1"/>
  <c r="AM251" i="5" s="1"/>
  <c r="AP251" i="5" s="1"/>
  <c r="W10" i="5"/>
  <c r="W9" i="5"/>
  <c r="W8" i="5"/>
  <c r="W6" i="5"/>
  <c r="AI241" i="5"/>
  <c r="AJ241" i="5" s="1"/>
  <c r="AM241" i="5" s="1"/>
  <c r="AP241" i="5" s="1"/>
  <c r="W5" i="5"/>
  <c r="AJ259" i="5"/>
  <c r="AM259" i="5" s="1"/>
  <c r="AP259" i="5" s="1"/>
  <c r="AJ261" i="5"/>
  <c r="AM261" i="5" s="1"/>
  <c r="AP261" i="5" s="1"/>
  <c r="AN265" i="5"/>
  <c r="W4" i="5"/>
  <c r="AJ231" i="5"/>
  <c r="AM231" i="5" s="1"/>
  <c r="AP231" i="5" s="1"/>
  <c r="AJ233" i="5"/>
  <c r="AM233" i="5" s="1"/>
  <c r="AP233" i="5" s="1"/>
  <c r="W3" i="5"/>
  <c r="AJ223" i="5"/>
  <c r="AM223" i="5" s="1"/>
  <c r="AP223" i="5" s="1"/>
  <c r="AJ225" i="5"/>
  <c r="AM225" i="5" s="1"/>
  <c r="AP225" i="5" s="1"/>
  <c r="AJ253" i="5"/>
  <c r="AM253" i="5" s="1"/>
  <c r="AP253" i="5" s="1"/>
  <c r="AJ213" i="5"/>
  <c r="AM213" i="5" s="1"/>
  <c r="AP213" i="5" s="1"/>
  <c r="AJ239" i="5"/>
  <c r="AM239" i="5" s="1"/>
  <c r="AP239" i="5" s="1"/>
  <c r="AJ243" i="5"/>
  <c r="AM243" i="5" s="1"/>
  <c r="AP243" i="5" s="1"/>
  <c r="AJ245" i="5"/>
  <c r="AM245" i="5" s="1"/>
  <c r="AP245" i="5" s="1"/>
  <c r="AJ219" i="5"/>
  <c r="AM219" i="5" s="1"/>
  <c r="AP219" i="5" s="1"/>
  <c r="AJ221" i="5"/>
  <c r="AM221" i="5" s="1"/>
  <c r="AP221" i="5" s="1"/>
  <c r="AJ235" i="5"/>
  <c r="AM235" i="5" s="1"/>
  <c r="AP235" i="5" s="1"/>
  <c r="AJ237" i="5"/>
  <c r="AM237" i="5" s="1"/>
  <c r="AP237" i="5" s="1"/>
  <c r="AJ255" i="5"/>
  <c r="AM255" i="5" s="1"/>
  <c r="AP255" i="5" s="1"/>
  <c r="AJ257" i="5"/>
  <c r="AM257" i="5" s="1"/>
  <c r="AP257" i="5" s="1"/>
  <c r="AJ211" i="5"/>
  <c r="AM211" i="5" s="1"/>
  <c r="AP211" i="5" s="1"/>
  <c r="AJ215" i="5"/>
  <c r="AM215" i="5" s="1"/>
  <c r="AP215" i="5" s="1"/>
  <c r="AJ217" i="5"/>
  <c r="AM217" i="5" s="1"/>
  <c r="AP217" i="5" s="1"/>
  <c r="AJ227" i="5"/>
  <c r="AM227" i="5" s="1"/>
  <c r="AP227" i="5" s="1"/>
  <c r="AJ229" i="5"/>
  <c r="AM229" i="5" s="1"/>
  <c r="AP229" i="5" s="1"/>
  <c r="AJ247" i="5"/>
  <c r="AM247" i="5" s="1"/>
  <c r="AP247" i="5" s="1"/>
  <c r="AJ249" i="5"/>
  <c r="AM249" i="5" s="1"/>
  <c r="AP249" i="5" s="1"/>
  <c r="AJ263" i="5"/>
  <c r="AM263" i="5" s="1"/>
  <c r="AP263" i="5" s="1"/>
  <c r="W2" i="5"/>
  <c r="AJ207" i="5"/>
  <c r="AM207" i="5" s="1"/>
  <c r="AP207" i="5" s="1"/>
  <c r="AJ209" i="5"/>
  <c r="AM209" i="5" s="1"/>
  <c r="AP209" i="5" s="1"/>
  <c r="AI242" i="5"/>
  <c r="AJ242" i="5" s="1"/>
  <c r="AM242" i="5" s="1"/>
  <c r="AP242" i="5" s="1"/>
  <c r="AJ208" i="5"/>
  <c r="AM208" i="5" s="1"/>
  <c r="AP208" i="5" s="1"/>
  <c r="AJ212" i="5"/>
  <c r="AM212" i="5" s="1"/>
  <c r="AP212" i="5" s="1"/>
  <c r="AJ216" i="5"/>
  <c r="AM216" i="5" s="1"/>
  <c r="AP216" i="5" s="1"/>
  <c r="AJ220" i="5"/>
  <c r="AM220" i="5" s="1"/>
  <c r="AP220" i="5" s="1"/>
  <c r="AJ224" i="5"/>
  <c r="AM224" i="5" s="1"/>
  <c r="AP224" i="5" s="1"/>
  <c r="AJ228" i="5"/>
  <c r="AM228" i="5" s="1"/>
  <c r="AP228" i="5" s="1"/>
  <c r="AJ232" i="5"/>
  <c r="AM232" i="5" s="1"/>
  <c r="AP232" i="5" s="1"/>
  <c r="AJ236" i="5"/>
  <c r="AM236" i="5" s="1"/>
  <c r="AP236" i="5" s="1"/>
  <c r="AJ240" i="5"/>
  <c r="AM240" i="5" s="1"/>
  <c r="AP240" i="5" s="1"/>
  <c r="AJ244" i="5"/>
  <c r="AM244" i="5" s="1"/>
  <c r="AP244" i="5" s="1"/>
  <c r="AJ248" i="5"/>
  <c r="AM248" i="5" s="1"/>
  <c r="AP248" i="5" s="1"/>
  <c r="AJ256" i="5"/>
  <c r="AM256" i="5" s="1"/>
  <c r="AP256" i="5" s="1"/>
  <c r="AJ260" i="5"/>
  <c r="AM260" i="5" s="1"/>
  <c r="AP260" i="5" s="1"/>
  <c r="AJ264" i="5"/>
  <c r="AM264" i="5" s="1"/>
  <c r="AP264" i="5" s="1"/>
  <c r="AJ206" i="5"/>
  <c r="AM206" i="5" s="1"/>
  <c r="AP206" i="5" s="1"/>
  <c r="AJ210" i="5"/>
  <c r="AM210" i="5" s="1"/>
  <c r="AP210" i="5" s="1"/>
  <c r="AJ214" i="5"/>
  <c r="AM214" i="5" s="1"/>
  <c r="AP214" i="5" s="1"/>
  <c r="AJ218" i="5"/>
  <c r="AM218" i="5" s="1"/>
  <c r="AP218" i="5" s="1"/>
  <c r="AJ222" i="5"/>
  <c r="AM222" i="5" s="1"/>
  <c r="AP222" i="5" s="1"/>
  <c r="AJ226" i="5"/>
  <c r="AM226" i="5" s="1"/>
  <c r="AP226" i="5" s="1"/>
  <c r="AJ230" i="5"/>
  <c r="AM230" i="5" s="1"/>
  <c r="AP230" i="5" s="1"/>
  <c r="AJ234" i="5"/>
  <c r="AM234" i="5" s="1"/>
  <c r="AP234" i="5" s="1"/>
  <c r="AJ238" i="5"/>
  <c r="AM238" i="5" s="1"/>
  <c r="AP238" i="5" s="1"/>
  <c r="AJ246" i="5"/>
  <c r="AM246" i="5" s="1"/>
  <c r="AP246" i="5" s="1"/>
  <c r="AJ250" i="5"/>
  <c r="AM250" i="5" s="1"/>
  <c r="AP250" i="5" s="1"/>
  <c r="AJ254" i="5"/>
  <c r="AM254" i="5" s="1"/>
  <c r="AP254" i="5" s="1"/>
  <c r="AJ258" i="5"/>
  <c r="AM258" i="5" s="1"/>
  <c r="AP258" i="5" s="1"/>
  <c r="AJ262" i="5"/>
  <c r="AM262" i="5" s="1"/>
  <c r="AP262" i="5" s="1"/>
  <c r="AM267" i="5"/>
  <c r="AP267" i="5" s="1"/>
  <c r="AG200" i="5"/>
  <c r="AJ203" i="5"/>
  <c r="AM203" i="5" s="1"/>
  <c r="AP203" i="5" s="1"/>
  <c r="AJ204" i="5"/>
  <c r="AM204" i="5" s="1"/>
  <c r="AP204" i="5" s="1"/>
  <c r="AJ205" i="5"/>
  <c r="AM266" i="5"/>
  <c r="AP266" i="5" s="1"/>
  <c r="K16" i="3" l="1"/>
  <c r="K17" i="3"/>
  <c r="K18" i="3"/>
  <c r="T199" i="4"/>
  <c r="X199" i="4" s="1"/>
  <c r="Z199" i="4" s="1"/>
  <c r="S199" i="4"/>
  <c r="Q199" i="4"/>
  <c r="T198" i="4"/>
  <c r="X198" i="4" s="1"/>
  <c r="Z198" i="4" s="1"/>
  <c r="S198" i="4"/>
  <c r="Q198" i="4"/>
  <c r="T197" i="4"/>
  <c r="X197" i="4" s="1"/>
  <c r="Z197" i="4" s="1"/>
  <c r="S197" i="4"/>
  <c r="Q197" i="4"/>
  <c r="T196" i="4"/>
  <c r="X196" i="4" s="1"/>
  <c r="Z196" i="4" s="1"/>
  <c r="S196" i="4"/>
  <c r="Q196" i="4"/>
  <c r="T195" i="4"/>
  <c r="X195" i="4" s="1"/>
  <c r="Z195" i="4" s="1"/>
  <c r="S195" i="4"/>
  <c r="Q195" i="4"/>
  <c r="T194" i="4"/>
  <c r="X194" i="4" s="1"/>
  <c r="Z194" i="4" s="1"/>
  <c r="S194" i="4"/>
  <c r="Q194" i="4"/>
  <c r="T193" i="4"/>
  <c r="X193" i="4" s="1"/>
  <c r="Z193" i="4" s="1"/>
  <c r="S193" i="4"/>
  <c r="Q193" i="4"/>
  <c r="T192" i="4"/>
  <c r="X192" i="4" s="1"/>
  <c r="Z192" i="4" s="1"/>
  <c r="S192" i="4"/>
  <c r="Q192" i="4"/>
  <c r="T191" i="4"/>
  <c r="X191" i="4" s="1"/>
  <c r="Z191" i="4" s="1"/>
  <c r="S191" i="4"/>
  <c r="Q191" i="4"/>
  <c r="T190" i="4"/>
  <c r="X190" i="4" s="1"/>
  <c r="Z190" i="4" s="1"/>
  <c r="S190" i="4"/>
  <c r="Q190" i="4"/>
  <c r="T189" i="4"/>
  <c r="X189" i="4" s="1"/>
  <c r="Z189" i="4" s="1"/>
  <c r="S189" i="4"/>
  <c r="Q189" i="4"/>
  <c r="T188" i="4"/>
  <c r="X188" i="4" s="1"/>
  <c r="Z188" i="4" s="1"/>
  <c r="S188" i="4"/>
  <c r="Q188" i="4"/>
  <c r="T187" i="4"/>
  <c r="X187" i="4" s="1"/>
  <c r="Z187" i="4" s="1"/>
  <c r="S187" i="4"/>
  <c r="Q187" i="4"/>
  <c r="T186" i="4"/>
  <c r="X186" i="4" s="1"/>
  <c r="Z186" i="4" s="1"/>
  <c r="S186" i="4"/>
  <c r="Q186" i="4"/>
  <c r="T185" i="4"/>
  <c r="X185" i="4" s="1"/>
  <c r="Z185" i="4" s="1"/>
  <c r="S185" i="4"/>
  <c r="Q185" i="4"/>
  <c r="T184" i="4"/>
  <c r="X184" i="4" s="1"/>
  <c r="Z184" i="4" s="1"/>
  <c r="S184" i="4"/>
  <c r="Q184" i="4"/>
  <c r="T183" i="4"/>
  <c r="X183" i="4" s="1"/>
  <c r="Z183" i="4" s="1"/>
  <c r="S183" i="4"/>
  <c r="Q183" i="4"/>
  <c r="T182" i="4"/>
  <c r="X182" i="4" s="1"/>
  <c r="Z182" i="4" s="1"/>
  <c r="S182" i="4"/>
  <c r="Q182" i="4"/>
  <c r="T181" i="4"/>
  <c r="X181" i="4" s="1"/>
  <c r="Z181" i="4" s="1"/>
  <c r="S181" i="4"/>
  <c r="Q181" i="4"/>
  <c r="T180" i="4"/>
  <c r="X180" i="4" s="1"/>
  <c r="Z180" i="4" s="1"/>
  <c r="S180" i="4"/>
  <c r="Q180" i="4"/>
  <c r="T179" i="4"/>
  <c r="X179" i="4" s="1"/>
  <c r="Z179" i="4" s="1"/>
  <c r="S179" i="4"/>
  <c r="Q179" i="4"/>
  <c r="T178" i="4"/>
  <c r="X178" i="4" s="1"/>
  <c r="Z178" i="4" s="1"/>
  <c r="S178" i="4"/>
  <c r="Q178" i="4"/>
  <c r="T177" i="4"/>
  <c r="X177" i="4" s="1"/>
  <c r="Z177" i="4" s="1"/>
  <c r="S177" i="4"/>
  <c r="Q177" i="4"/>
  <c r="T176" i="4"/>
  <c r="X176" i="4" s="1"/>
  <c r="Z176" i="4" s="1"/>
  <c r="S176" i="4"/>
  <c r="Q176" i="4"/>
  <c r="T175" i="4"/>
  <c r="X175" i="4" s="1"/>
  <c r="Z175" i="4" s="1"/>
  <c r="S175" i="4"/>
  <c r="Q175" i="4"/>
  <c r="T174" i="4"/>
  <c r="X174" i="4" s="1"/>
  <c r="Z174" i="4" s="1"/>
  <c r="S174" i="4"/>
  <c r="Q174" i="4"/>
  <c r="T173" i="4"/>
  <c r="X173" i="4" s="1"/>
  <c r="Z173" i="4" s="1"/>
  <c r="S173" i="4"/>
  <c r="Q173" i="4"/>
  <c r="T172" i="4"/>
  <c r="X172" i="4" s="1"/>
  <c r="Z172" i="4" s="1"/>
  <c r="S172" i="4"/>
  <c r="Q172" i="4"/>
  <c r="T171" i="4"/>
  <c r="X171" i="4" s="1"/>
  <c r="Z171" i="4" s="1"/>
  <c r="S171" i="4"/>
  <c r="Q171" i="4"/>
  <c r="T170" i="4"/>
  <c r="X170" i="4" s="1"/>
  <c r="Z170" i="4" s="1"/>
  <c r="S170" i="4"/>
  <c r="Q170" i="4"/>
  <c r="T169" i="4"/>
  <c r="X169" i="4" s="1"/>
  <c r="Z169" i="4" s="1"/>
  <c r="S169" i="4"/>
  <c r="Q169" i="4"/>
  <c r="T168" i="4"/>
  <c r="X168" i="4" s="1"/>
  <c r="Z168" i="4" s="1"/>
  <c r="S168" i="4"/>
  <c r="Q168" i="4"/>
  <c r="T167" i="4"/>
  <c r="X167" i="4" s="1"/>
  <c r="Z167" i="4" s="1"/>
  <c r="S167" i="4"/>
  <c r="Q167" i="4"/>
  <c r="T166" i="4"/>
  <c r="X166" i="4" s="1"/>
  <c r="Z166" i="4" s="1"/>
  <c r="S166" i="4"/>
  <c r="Q166" i="4"/>
  <c r="T165" i="4"/>
  <c r="X165" i="4" s="1"/>
  <c r="Z165" i="4" s="1"/>
  <c r="S165" i="4"/>
  <c r="Q165" i="4"/>
  <c r="T164" i="4"/>
  <c r="X164" i="4" s="1"/>
  <c r="Z164" i="4" s="1"/>
  <c r="S164" i="4"/>
  <c r="Q164" i="4"/>
  <c r="T163" i="4"/>
  <c r="X163" i="4" s="1"/>
  <c r="Z163" i="4" s="1"/>
  <c r="S163" i="4"/>
  <c r="Q163" i="4"/>
  <c r="T162" i="4"/>
  <c r="X162" i="4" s="1"/>
  <c r="Z162" i="4" s="1"/>
  <c r="S162" i="4"/>
  <c r="Q162" i="4"/>
  <c r="T161" i="4"/>
  <c r="X161" i="4" s="1"/>
  <c r="Z161" i="4" s="1"/>
  <c r="S161" i="4"/>
  <c r="Q161" i="4"/>
  <c r="T160" i="4"/>
  <c r="X160" i="4" s="1"/>
  <c r="Z160" i="4" s="1"/>
  <c r="S160" i="4"/>
  <c r="Q160" i="4"/>
  <c r="T159" i="4"/>
  <c r="X159" i="4" s="1"/>
  <c r="Z159" i="4" s="1"/>
  <c r="S159" i="4"/>
  <c r="Q159" i="4"/>
  <c r="T158" i="4"/>
  <c r="X158" i="4" s="1"/>
  <c r="Z158" i="4" s="1"/>
  <c r="S158" i="4"/>
  <c r="Q158" i="4"/>
  <c r="T157" i="4"/>
  <c r="X157" i="4" s="1"/>
  <c r="Z157" i="4" s="1"/>
  <c r="S157" i="4"/>
  <c r="Q157" i="4"/>
  <c r="T156" i="4"/>
  <c r="X156" i="4" s="1"/>
  <c r="Z156" i="4" s="1"/>
  <c r="S156" i="4"/>
  <c r="Q156" i="4"/>
  <c r="T155" i="4"/>
  <c r="X155" i="4" s="1"/>
  <c r="Z155" i="4" s="1"/>
  <c r="S155" i="4"/>
  <c r="Q155" i="4"/>
  <c r="T154" i="4"/>
  <c r="X154" i="4" s="1"/>
  <c r="Z154" i="4" s="1"/>
  <c r="S154" i="4"/>
  <c r="Q154" i="4"/>
  <c r="T153" i="4"/>
  <c r="X153" i="4" s="1"/>
  <c r="Z153" i="4" s="1"/>
  <c r="S153" i="4"/>
  <c r="Q153" i="4"/>
  <c r="T152" i="4"/>
  <c r="X152" i="4" s="1"/>
  <c r="Z152" i="4" s="1"/>
  <c r="S152" i="4"/>
  <c r="Q152" i="4"/>
  <c r="T151" i="4"/>
  <c r="X151" i="4" s="1"/>
  <c r="Z151" i="4" s="1"/>
  <c r="S151" i="4"/>
  <c r="Q151" i="4"/>
  <c r="T150" i="4"/>
  <c r="X150" i="4" s="1"/>
  <c r="Z150" i="4" s="1"/>
  <c r="S150" i="4"/>
  <c r="Q150" i="4"/>
  <c r="T149" i="4"/>
  <c r="X149" i="4" s="1"/>
  <c r="Z149" i="4" s="1"/>
  <c r="S149" i="4"/>
  <c r="Q149" i="4"/>
  <c r="T148" i="4"/>
  <c r="X148" i="4" s="1"/>
  <c r="Z148" i="4" s="1"/>
  <c r="S148" i="4"/>
  <c r="Q148" i="4"/>
  <c r="T147" i="4"/>
  <c r="X147" i="4" s="1"/>
  <c r="Z147" i="4" s="1"/>
  <c r="S147" i="4"/>
  <c r="Q147" i="4"/>
  <c r="T146" i="4"/>
  <c r="X146" i="4" s="1"/>
  <c r="Z146" i="4" s="1"/>
  <c r="S146" i="4"/>
  <c r="Q146" i="4"/>
  <c r="T145" i="4"/>
  <c r="X145" i="4" s="1"/>
  <c r="Z145" i="4" s="1"/>
  <c r="S145" i="4"/>
  <c r="Q145" i="4"/>
  <c r="T144" i="4"/>
  <c r="X144" i="4" s="1"/>
  <c r="Z144" i="4" s="1"/>
  <c r="S144" i="4"/>
  <c r="Q144" i="4"/>
  <c r="T143" i="4"/>
  <c r="X143" i="4" s="1"/>
  <c r="Z143" i="4" s="1"/>
  <c r="S143" i="4"/>
  <c r="Q143" i="4"/>
  <c r="T142" i="4"/>
  <c r="X142" i="4" s="1"/>
  <c r="Z142" i="4" s="1"/>
  <c r="S142" i="4"/>
  <c r="Q142" i="4"/>
  <c r="T141" i="4"/>
  <c r="X141" i="4" s="1"/>
  <c r="Z141" i="4" s="1"/>
  <c r="S141" i="4"/>
  <c r="Q141" i="4"/>
  <c r="T140" i="4"/>
  <c r="X140" i="4" s="1"/>
  <c r="Z140" i="4" s="1"/>
  <c r="S140" i="4"/>
  <c r="Q140" i="4"/>
  <c r="T139" i="4"/>
  <c r="X139" i="4" s="1"/>
  <c r="Z139" i="4" s="1"/>
  <c r="S139" i="4"/>
  <c r="Q139" i="4"/>
  <c r="T138" i="4"/>
  <c r="X138" i="4" s="1"/>
  <c r="Z138" i="4" s="1"/>
  <c r="S138" i="4"/>
  <c r="Q138" i="4"/>
  <c r="T137" i="4"/>
  <c r="X137" i="4" s="1"/>
  <c r="Z137" i="4" s="1"/>
  <c r="S137" i="4"/>
  <c r="Q137" i="4"/>
  <c r="T136" i="4"/>
  <c r="X136" i="4" s="1"/>
  <c r="Z136" i="4" s="1"/>
  <c r="S136" i="4"/>
  <c r="Q136" i="4"/>
  <c r="T135" i="4"/>
  <c r="X135" i="4" s="1"/>
  <c r="Z135" i="4" s="1"/>
  <c r="S135" i="4"/>
  <c r="Q135" i="4"/>
  <c r="T134" i="4"/>
  <c r="S134" i="4"/>
  <c r="Q134" i="4"/>
  <c r="T133" i="4"/>
  <c r="X133" i="4" s="1"/>
  <c r="Z133" i="4" s="1"/>
  <c r="S133" i="4"/>
  <c r="Q133" i="4"/>
  <c r="T132" i="4"/>
  <c r="X132" i="4" s="1"/>
  <c r="Z132" i="4" s="1"/>
  <c r="S132" i="4"/>
  <c r="Q132" i="4"/>
  <c r="T131" i="4"/>
  <c r="X131" i="4" s="1"/>
  <c r="Z131" i="4" s="1"/>
  <c r="S131" i="4"/>
  <c r="Q131" i="4"/>
  <c r="T130" i="4"/>
  <c r="X130" i="4" s="1"/>
  <c r="Z130" i="4" s="1"/>
  <c r="S130" i="4"/>
  <c r="Q130" i="4"/>
  <c r="T129" i="4"/>
  <c r="X129" i="4" s="1"/>
  <c r="Z129" i="4" s="1"/>
  <c r="S129" i="4"/>
  <c r="Q129" i="4"/>
  <c r="T128" i="4"/>
  <c r="X128" i="4" s="1"/>
  <c r="Z128" i="4" s="1"/>
  <c r="S128" i="4"/>
  <c r="Q128" i="4"/>
  <c r="T127" i="4"/>
  <c r="X127" i="4" s="1"/>
  <c r="Z127" i="4" s="1"/>
  <c r="S127" i="4"/>
  <c r="Q127" i="4"/>
  <c r="T126" i="4"/>
  <c r="X126" i="4" s="1"/>
  <c r="Z126" i="4" s="1"/>
  <c r="S126" i="4"/>
  <c r="Q126" i="4"/>
  <c r="T125" i="4"/>
  <c r="X125" i="4" s="1"/>
  <c r="Z125" i="4" s="1"/>
  <c r="S125" i="4"/>
  <c r="Q125" i="4"/>
  <c r="T124" i="4"/>
  <c r="X124" i="4" s="1"/>
  <c r="Z124" i="4" s="1"/>
  <c r="S124" i="4"/>
  <c r="Q124" i="4"/>
  <c r="T123" i="4"/>
  <c r="X123" i="4" s="1"/>
  <c r="Z123" i="4" s="1"/>
  <c r="S123" i="4"/>
  <c r="Q123" i="4"/>
  <c r="T122" i="4"/>
  <c r="X122" i="4" s="1"/>
  <c r="Z122" i="4" s="1"/>
  <c r="S122" i="4"/>
  <c r="Q122" i="4"/>
  <c r="T121" i="4"/>
  <c r="X121" i="4" s="1"/>
  <c r="Z121" i="4" s="1"/>
  <c r="S121" i="4"/>
  <c r="Q121" i="4"/>
  <c r="T120" i="4"/>
  <c r="X120" i="4" s="1"/>
  <c r="Z120" i="4" s="1"/>
  <c r="S120" i="4"/>
  <c r="Q120" i="4"/>
  <c r="T119" i="4"/>
  <c r="X119" i="4" s="1"/>
  <c r="Z119" i="4" s="1"/>
  <c r="S119" i="4"/>
  <c r="Q119" i="4"/>
  <c r="T118" i="4"/>
  <c r="X118" i="4" s="1"/>
  <c r="Z118" i="4" s="1"/>
  <c r="S118" i="4"/>
  <c r="Q118" i="4"/>
  <c r="T117" i="4"/>
  <c r="X117" i="4" s="1"/>
  <c r="Z117" i="4" s="1"/>
  <c r="S117" i="4"/>
  <c r="Q117" i="4"/>
  <c r="T116" i="4"/>
  <c r="X116" i="4" s="1"/>
  <c r="Z116" i="4" s="1"/>
  <c r="S116" i="4"/>
  <c r="Q116" i="4"/>
  <c r="T115" i="4"/>
  <c r="X115" i="4" s="1"/>
  <c r="Z115" i="4" s="1"/>
  <c r="S115" i="4"/>
  <c r="Q115" i="4"/>
  <c r="T114" i="4"/>
  <c r="X114" i="4" s="1"/>
  <c r="Z114" i="4" s="1"/>
  <c r="S114" i="4"/>
  <c r="Q114" i="4"/>
  <c r="T113" i="4"/>
  <c r="X113" i="4" s="1"/>
  <c r="Z113" i="4" s="1"/>
  <c r="S113" i="4"/>
  <c r="Q113" i="4"/>
  <c r="T112" i="4"/>
  <c r="X112" i="4" s="1"/>
  <c r="Z112" i="4" s="1"/>
  <c r="S112" i="4"/>
  <c r="Q112" i="4"/>
  <c r="T111" i="4"/>
  <c r="X111" i="4" s="1"/>
  <c r="Z111" i="4" s="1"/>
  <c r="S111" i="4"/>
  <c r="Q111" i="4"/>
  <c r="T110" i="4"/>
  <c r="X110" i="4" s="1"/>
  <c r="Z110" i="4" s="1"/>
  <c r="S110" i="4"/>
  <c r="Q110" i="4"/>
  <c r="T109" i="4"/>
  <c r="X109" i="4" s="1"/>
  <c r="Z109" i="4" s="1"/>
  <c r="S109" i="4"/>
  <c r="Q109" i="4"/>
  <c r="T108" i="4"/>
  <c r="X108" i="4" s="1"/>
  <c r="Z108" i="4" s="1"/>
  <c r="S108" i="4"/>
  <c r="Q108" i="4"/>
  <c r="T107" i="4"/>
  <c r="X107" i="4" s="1"/>
  <c r="Z107" i="4" s="1"/>
  <c r="S107" i="4"/>
  <c r="Q107" i="4"/>
  <c r="T106" i="4"/>
  <c r="X106" i="4" s="1"/>
  <c r="Z106" i="4" s="1"/>
  <c r="S106" i="4"/>
  <c r="Q106" i="4"/>
  <c r="T105" i="4"/>
  <c r="X105" i="4" s="1"/>
  <c r="Z105" i="4" s="1"/>
  <c r="S105" i="4"/>
  <c r="Q105" i="4"/>
  <c r="T104" i="4"/>
  <c r="X104" i="4" s="1"/>
  <c r="Z104" i="4" s="1"/>
  <c r="S104" i="4"/>
  <c r="Q104" i="4"/>
  <c r="T103" i="4"/>
  <c r="X103" i="4" s="1"/>
  <c r="Z103" i="4" s="1"/>
  <c r="S103" i="4"/>
  <c r="Q103" i="4"/>
  <c r="T102" i="4"/>
  <c r="X102" i="4" s="1"/>
  <c r="Z102" i="4" s="1"/>
  <c r="S102" i="4"/>
  <c r="Q102" i="4"/>
  <c r="T101" i="4"/>
  <c r="X101" i="4" s="1"/>
  <c r="Z101" i="4" s="1"/>
  <c r="S101" i="4"/>
  <c r="Q101" i="4"/>
  <c r="T100" i="4"/>
  <c r="X100" i="4" s="1"/>
  <c r="Z100" i="4" s="1"/>
  <c r="S100" i="4"/>
  <c r="Q100" i="4"/>
  <c r="T99" i="4"/>
  <c r="X99" i="4" s="1"/>
  <c r="Z99" i="4" s="1"/>
  <c r="S99" i="4"/>
  <c r="Q99" i="4"/>
  <c r="T98" i="4"/>
  <c r="X98" i="4" s="1"/>
  <c r="Z98" i="4" s="1"/>
  <c r="S98" i="4"/>
  <c r="Q98" i="4"/>
  <c r="T97" i="4"/>
  <c r="X97" i="4" s="1"/>
  <c r="Z97" i="4" s="1"/>
  <c r="S97" i="4"/>
  <c r="Q97" i="4"/>
  <c r="T96" i="4"/>
  <c r="X96" i="4" s="1"/>
  <c r="Z96" i="4" s="1"/>
  <c r="S96" i="4"/>
  <c r="Q96" i="4"/>
  <c r="T95" i="4"/>
  <c r="X95" i="4" s="1"/>
  <c r="Z95" i="4" s="1"/>
  <c r="S95" i="4"/>
  <c r="Q95" i="4"/>
  <c r="T94" i="4"/>
  <c r="X94" i="4" s="1"/>
  <c r="Z94" i="4" s="1"/>
  <c r="S94" i="4"/>
  <c r="Q94" i="4"/>
  <c r="T93" i="4"/>
  <c r="X93" i="4" s="1"/>
  <c r="Z93" i="4" s="1"/>
  <c r="S93" i="4"/>
  <c r="Q93" i="4"/>
  <c r="T92" i="4"/>
  <c r="X92" i="4" s="1"/>
  <c r="Z92" i="4" s="1"/>
  <c r="S92" i="4"/>
  <c r="Q92" i="4"/>
  <c r="T91" i="4"/>
  <c r="X91" i="4" s="1"/>
  <c r="Z91" i="4" s="1"/>
  <c r="S91" i="4"/>
  <c r="Q91" i="4"/>
  <c r="T90" i="4"/>
  <c r="X90" i="4" s="1"/>
  <c r="Z90" i="4" s="1"/>
  <c r="S90" i="4"/>
  <c r="Q90" i="4"/>
  <c r="T89" i="4"/>
  <c r="X89" i="4" s="1"/>
  <c r="Z89" i="4" s="1"/>
  <c r="S89" i="4"/>
  <c r="Q89" i="4"/>
  <c r="T88" i="4"/>
  <c r="X88" i="4" s="1"/>
  <c r="Z88" i="4" s="1"/>
  <c r="S88" i="4"/>
  <c r="Q88" i="4"/>
  <c r="T87" i="4"/>
  <c r="X87" i="4" s="1"/>
  <c r="Z87" i="4" s="1"/>
  <c r="S87" i="4"/>
  <c r="Q87" i="4"/>
  <c r="T86" i="4"/>
  <c r="X86" i="4" s="1"/>
  <c r="Z86" i="4" s="1"/>
  <c r="S86" i="4"/>
  <c r="Q86" i="4"/>
  <c r="T85" i="4"/>
  <c r="X85" i="4" s="1"/>
  <c r="Z85" i="4" s="1"/>
  <c r="S85" i="4"/>
  <c r="Q85" i="4"/>
  <c r="T84" i="4"/>
  <c r="X84" i="4" s="1"/>
  <c r="Z84" i="4" s="1"/>
  <c r="S84" i="4"/>
  <c r="Q84" i="4"/>
  <c r="T83" i="4"/>
  <c r="X83" i="4" s="1"/>
  <c r="Z83" i="4" s="1"/>
  <c r="S83" i="4"/>
  <c r="Q83" i="4"/>
  <c r="T82" i="4"/>
  <c r="X82" i="4" s="1"/>
  <c r="Z82" i="4" s="1"/>
  <c r="S82" i="4"/>
  <c r="Q82" i="4"/>
  <c r="T81" i="4"/>
  <c r="X81" i="4" s="1"/>
  <c r="Z81" i="4" s="1"/>
  <c r="S81" i="4"/>
  <c r="Q81" i="4"/>
  <c r="T80" i="4"/>
  <c r="X80" i="4" s="1"/>
  <c r="Z80" i="4" s="1"/>
  <c r="S80" i="4"/>
  <c r="Q80" i="4"/>
  <c r="T79" i="4"/>
  <c r="X79" i="4" s="1"/>
  <c r="Z79" i="4" s="1"/>
  <c r="S79" i="4"/>
  <c r="Q79" i="4"/>
  <c r="T78" i="4"/>
  <c r="X78" i="4" s="1"/>
  <c r="Z78" i="4" s="1"/>
  <c r="S78" i="4"/>
  <c r="Q78" i="4"/>
  <c r="T77" i="4"/>
  <c r="S77" i="4"/>
  <c r="Q77" i="4"/>
  <c r="T76" i="4"/>
  <c r="X76" i="4" s="1"/>
  <c r="Z76" i="4" s="1"/>
  <c r="S76" i="4"/>
  <c r="Q76" i="4"/>
  <c r="T75" i="4"/>
  <c r="X75" i="4" s="1"/>
  <c r="Z75" i="4" s="1"/>
  <c r="S75" i="4"/>
  <c r="Q75" i="4"/>
  <c r="T74" i="4"/>
  <c r="X74" i="4" s="1"/>
  <c r="Z74" i="4" s="1"/>
  <c r="S74" i="4"/>
  <c r="Q74" i="4"/>
  <c r="T73" i="4"/>
  <c r="X73" i="4" s="1"/>
  <c r="Z73" i="4" s="1"/>
  <c r="S73" i="4"/>
  <c r="Q73" i="4"/>
  <c r="T72" i="4"/>
  <c r="X72" i="4" s="1"/>
  <c r="Z72" i="4" s="1"/>
  <c r="S72" i="4"/>
  <c r="Q72" i="4"/>
  <c r="T71" i="4"/>
  <c r="X71" i="4" s="1"/>
  <c r="Z71" i="4" s="1"/>
  <c r="S71" i="4"/>
  <c r="Q71" i="4"/>
  <c r="T70" i="4"/>
  <c r="X70" i="4" s="1"/>
  <c r="Z70" i="4" s="1"/>
  <c r="S70" i="4"/>
  <c r="Q70" i="4"/>
  <c r="T69" i="4"/>
  <c r="S69" i="4"/>
  <c r="Q69" i="4"/>
  <c r="T68" i="4"/>
  <c r="X68" i="4" s="1"/>
  <c r="Z68" i="4" s="1"/>
  <c r="S68" i="4"/>
  <c r="Q68" i="4"/>
  <c r="T67" i="4"/>
  <c r="X67" i="4" s="1"/>
  <c r="Z67" i="4" s="1"/>
  <c r="S67" i="4"/>
  <c r="Q67" i="4"/>
  <c r="T66" i="4"/>
  <c r="X66" i="4" s="1"/>
  <c r="Z66" i="4" s="1"/>
  <c r="S66" i="4"/>
  <c r="Q66" i="4"/>
  <c r="T65" i="4"/>
  <c r="X65" i="4" s="1"/>
  <c r="Z65" i="4" s="1"/>
  <c r="S65" i="4"/>
  <c r="Q65" i="4"/>
  <c r="T64" i="4"/>
  <c r="X64" i="4" s="1"/>
  <c r="Z64" i="4" s="1"/>
  <c r="S64" i="4"/>
  <c r="Q64" i="4"/>
  <c r="T63" i="4"/>
  <c r="X63" i="4" s="1"/>
  <c r="Z63" i="4" s="1"/>
  <c r="S63" i="4"/>
  <c r="Q63" i="4"/>
  <c r="T62" i="4"/>
  <c r="X62" i="4" s="1"/>
  <c r="Z62" i="4" s="1"/>
  <c r="S62" i="4"/>
  <c r="Q62" i="4"/>
  <c r="T61" i="4"/>
  <c r="X61" i="4" s="1"/>
  <c r="Z61" i="4" s="1"/>
  <c r="S61" i="4"/>
  <c r="Q61" i="4"/>
  <c r="T60" i="4"/>
  <c r="X60" i="4" s="1"/>
  <c r="Z60" i="4" s="1"/>
  <c r="S60" i="4"/>
  <c r="Q60" i="4"/>
  <c r="T59" i="4"/>
  <c r="X59" i="4" s="1"/>
  <c r="Z59" i="4" s="1"/>
  <c r="S59" i="4"/>
  <c r="Q59" i="4"/>
  <c r="T58" i="4"/>
  <c r="X58" i="4" s="1"/>
  <c r="Z58" i="4" s="1"/>
  <c r="S58" i="4"/>
  <c r="Q58" i="4"/>
  <c r="T57" i="4"/>
  <c r="X57" i="4" s="1"/>
  <c r="Z57" i="4" s="1"/>
  <c r="S57" i="4"/>
  <c r="Q57" i="4"/>
  <c r="T56" i="4"/>
  <c r="X56" i="4" s="1"/>
  <c r="Z56" i="4" s="1"/>
  <c r="S56" i="4"/>
  <c r="Q56" i="4"/>
  <c r="T55" i="4"/>
  <c r="X55" i="4" s="1"/>
  <c r="Z55" i="4" s="1"/>
  <c r="S55" i="4"/>
  <c r="Q55" i="4"/>
  <c r="T54" i="4"/>
  <c r="X54" i="4" s="1"/>
  <c r="Z54" i="4" s="1"/>
  <c r="S54" i="4"/>
  <c r="Q54" i="4"/>
  <c r="T53" i="4"/>
  <c r="X53" i="4" s="1"/>
  <c r="Z53" i="4" s="1"/>
  <c r="S53" i="4"/>
  <c r="Q53" i="4"/>
  <c r="T52" i="4"/>
  <c r="X52" i="4" s="1"/>
  <c r="Z52" i="4" s="1"/>
  <c r="S52" i="4"/>
  <c r="Q52" i="4"/>
  <c r="T51" i="4"/>
  <c r="X51" i="4" s="1"/>
  <c r="Z51" i="4" s="1"/>
  <c r="S51" i="4"/>
  <c r="Q51" i="4"/>
  <c r="T50" i="4"/>
  <c r="X50" i="4" s="1"/>
  <c r="Z50" i="4" s="1"/>
  <c r="S50" i="4"/>
  <c r="Q50" i="4"/>
  <c r="T49" i="4"/>
  <c r="X49" i="4" s="1"/>
  <c r="Z49" i="4" s="1"/>
  <c r="S49" i="4"/>
  <c r="Q49" i="4"/>
  <c r="T48" i="4"/>
  <c r="X48" i="4" s="1"/>
  <c r="Z48" i="4" s="1"/>
  <c r="S48" i="4"/>
  <c r="Q48" i="4"/>
  <c r="T47" i="4"/>
  <c r="X47" i="4" s="1"/>
  <c r="Z47" i="4" s="1"/>
  <c r="S47" i="4"/>
  <c r="Q47" i="4"/>
  <c r="T46" i="4"/>
  <c r="X46" i="4" s="1"/>
  <c r="Z46" i="4" s="1"/>
  <c r="S46" i="4"/>
  <c r="Q46" i="4"/>
  <c r="T45" i="4"/>
  <c r="X45" i="4" s="1"/>
  <c r="Z45" i="4" s="1"/>
  <c r="S45" i="4"/>
  <c r="Q45" i="4"/>
  <c r="T44" i="4"/>
  <c r="X44" i="4" s="1"/>
  <c r="Z44" i="4" s="1"/>
  <c r="S44" i="4"/>
  <c r="Q44" i="4"/>
  <c r="T43" i="4"/>
  <c r="X43" i="4" s="1"/>
  <c r="Z43" i="4" s="1"/>
  <c r="S43" i="4"/>
  <c r="Q43" i="4"/>
  <c r="T42" i="4"/>
  <c r="X42" i="4" s="1"/>
  <c r="Z42" i="4" s="1"/>
  <c r="S42" i="4"/>
  <c r="Q42" i="4"/>
  <c r="T41" i="4"/>
  <c r="X41" i="4" s="1"/>
  <c r="Z41" i="4" s="1"/>
  <c r="S41" i="4"/>
  <c r="Q41" i="4"/>
  <c r="T40" i="4"/>
  <c r="X40" i="4" s="1"/>
  <c r="Z40" i="4" s="1"/>
  <c r="S40" i="4"/>
  <c r="Q40" i="4"/>
  <c r="T39" i="4"/>
  <c r="X39" i="4" s="1"/>
  <c r="Z39" i="4" s="1"/>
  <c r="S39" i="4"/>
  <c r="Q39" i="4"/>
  <c r="T38" i="4"/>
  <c r="X38" i="4" s="1"/>
  <c r="Z38" i="4" s="1"/>
  <c r="S38" i="4"/>
  <c r="Q38" i="4"/>
  <c r="T37" i="4"/>
  <c r="X37" i="4" s="1"/>
  <c r="Z37" i="4" s="1"/>
  <c r="S37" i="4"/>
  <c r="Q37" i="4"/>
  <c r="T36" i="4"/>
  <c r="X36" i="4" s="1"/>
  <c r="Z36" i="4" s="1"/>
  <c r="S36" i="4"/>
  <c r="Q36" i="4"/>
  <c r="T35" i="4"/>
  <c r="X35" i="4" s="1"/>
  <c r="Z35" i="4" s="1"/>
  <c r="S35" i="4"/>
  <c r="Q35" i="4"/>
  <c r="T34" i="4"/>
  <c r="X34" i="4" s="1"/>
  <c r="Z34" i="4" s="1"/>
  <c r="S34" i="4"/>
  <c r="Q34" i="4"/>
  <c r="T33" i="4"/>
  <c r="X33" i="4" s="1"/>
  <c r="Z33" i="4" s="1"/>
  <c r="S33" i="4"/>
  <c r="Q33" i="4"/>
  <c r="T32" i="4"/>
  <c r="X32" i="4" s="1"/>
  <c r="Z32" i="4" s="1"/>
  <c r="S32" i="4"/>
  <c r="Q32" i="4"/>
  <c r="T31" i="4"/>
  <c r="X31" i="4" s="1"/>
  <c r="Z31" i="4" s="1"/>
  <c r="S31" i="4"/>
  <c r="Q31" i="4"/>
  <c r="T30" i="4"/>
  <c r="X30" i="4" s="1"/>
  <c r="Z30" i="4" s="1"/>
  <c r="S30" i="4"/>
  <c r="Q30" i="4"/>
  <c r="T29" i="4"/>
  <c r="X29" i="4" s="1"/>
  <c r="Z29" i="4" s="1"/>
  <c r="S29" i="4"/>
  <c r="Q29" i="4"/>
  <c r="T28" i="4"/>
  <c r="X28" i="4" s="1"/>
  <c r="Z28" i="4" s="1"/>
  <c r="S28" i="4"/>
  <c r="Q28" i="4"/>
  <c r="T27" i="4"/>
  <c r="X27" i="4" s="1"/>
  <c r="Z27" i="4" s="1"/>
  <c r="S27" i="4"/>
  <c r="Q27" i="4"/>
  <c r="T26" i="4"/>
  <c r="X26" i="4" s="1"/>
  <c r="Z26" i="4" s="1"/>
  <c r="S26" i="4"/>
  <c r="Q26" i="4"/>
  <c r="T25" i="4"/>
  <c r="X25" i="4" s="1"/>
  <c r="Z25" i="4" s="1"/>
  <c r="S25" i="4"/>
  <c r="Q25" i="4"/>
  <c r="T24" i="4"/>
  <c r="X24" i="4" s="1"/>
  <c r="Z24" i="4" s="1"/>
  <c r="S24" i="4"/>
  <c r="Q24" i="4"/>
  <c r="T23" i="4"/>
  <c r="X23" i="4" s="1"/>
  <c r="Z23" i="4" s="1"/>
  <c r="S23" i="4"/>
  <c r="Q23" i="4"/>
  <c r="T22" i="4"/>
  <c r="X22" i="4" s="1"/>
  <c r="Z22" i="4" s="1"/>
  <c r="S22" i="4"/>
  <c r="Q22" i="4"/>
  <c r="T21" i="4"/>
  <c r="X21" i="4" s="1"/>
  <c r="Z21" i="4" s="1"/>
  <c r="S21" i="4"/>
  <c r="Q21" i="4"/>
  <c r="T20" i="4"/>
  <c r="X20" i="4" s="1"/>
  <c r="Z20" i="4" s="1"/>
  <c r="S20" i="4"/>
  <c r="Q20" i="4"/>
  <c r="T19" i="4"/>
  <c r="X19" i="4" s="1"/>
  <c r="Z19" i="4" s="1"/>
  <c r="S19" i="4"/>
  <c r="Q19" i="4"/>
  <c r="T18" i="4"/>
  <c r="X18" i="4" s="1"/>
  <c r="Z18" i="4" s="1"/>
  <c r="S18" i="4"/>
  <c r="Q18" i="4"/>
  <c r="T17" i="4"/>
  <c r="X17" i="4" s="1"/>
  <c r="Z17" i="4" s="1"/>
  <c r="S17" i="4"/>
  <c r="Q17" i="4"/>
  <c r="T16" i="4"/>
  <c r="X16" i="4" s="1"/>
  <c r="Z16" i="4" s="1"/>
  <c r="S16" i="4"/>
  <c r="Q16" i="4"/>
  <c r="T15" i="4"/>
  <c r="X15" i="4" s="1"/>
  <c r="Z15" i="4" s="1"/>
  <c r="S15" i="4"/>
  <c r="Q15" i="4"/>
  <c r="T14" i="4"/>
  <c r="X14" i="4" s="1"/>
  <c r="Z14" i="4" s="1"/>
  <c r="S14" i="4"/>
  <c r="Q14" i="4"/>
  <c r="T13" i="4"/>
  <c r="X13" i="4" s="1"/>
  <c r="Z13" i="4" s="1"/>
  <c r="S13" i="4"/>
  <c r="Q13" i="4"/>
  <c r="T12" i="4"/>
  <c r="X12" i="4" s="1"/>
  <c r="Z12" i="4" s="1"/>
  <c r="S12" i="4"/>
  <c r="Q12" i="4"/>
  <c r="T11" i="4"/>
  <c r="X11" i="4" s="1"/>
  <c r="Z11" i="4" s="1"/>
  <c r="S11" i="4"/>
  <c r="Q11" i="4"/>
  <c r="T10" i="4"/>
  <c r="X10" i="4" s="1"/>
  <c r="Z10" i="4" s="1"/>
  <c r="S10" i="4"/>
  <c r="Q10" i="4"/>
  <c r="T9" i="4"/>
  <c r="X9" i="4" s="1"/>
  <c r="Z9" i="4" s="1"/>
  <c r="S9" i="4"/>
  <c r="Q9" i="4"/>
  <c r="T8" i="4"/>
  <c r="X8" i="4" s="1"/>
  <c r="Z8" i="4" s="1"/>
  <c r="S8" i="4"/>
  <c r="Q8" i="4"/>
  <c r="T7" i="4"/>
  <c r="X7" i="4" s="1"/>
  <c r="Z7" i="4" s="1"/>
  <c r="S7" i="4"/>
  <c r="Q7" i="4"/>
  <c r="T6" i="4"/>
  <c r="X6" i="4" s="1"/>
  <c r="Z6" i="4" s="1"/>
  <c r="S6" i="4"/>
  <c r="Q6" i="4"/>
  <c r="T5" i="4"/>
  <c r="X5" i="4" s="1"/>
  <c r="Z5" i="4" s="1"/>
  <c r="S5" i="4"/>
  <c r="Q5" i="4"/>
  <c r="T4" i="4"/>
  <c r="X4" i="4" s="1"/>
  <c r="Z4" i="4" s="1"/>
  <c r="S4" i="4"/>
  <c r="Q4" i="4"/>
  <c r="T3" i="4"/>
  <c r="X3" i="4" s="1"/>
  <c r="Z3" i="4" s="1"/>
  <c r="S3" i="4"/>
  <c r="Q3" i="4"/>
  <c r="T2" i="4"/>
  <c r="X2" i="4" s="1"/>
  <c r="Z2" i="4" s="1"/>
  <c r="S2" i="4"/>
  <c r="Q2" i="4"/>
  <c r="T200" i="3"/>
  <c r="X200" i="3" s="1"/>
  <c r="Z200" i="3" s="1"/>
  <c r="S200" i="3"/>
  <c r="Q200" i="3"/>
  <c r="T199" i="3"/>
  <c r="X199" i="3" s="1"/>
  <c r="Z199" i="3" s="1"/>
  <c r="S199" i="3"/>
  <c r="Q199" i="3"/>
  <c r="T198" i="3"/>
  <c r="X198" i="3" s="1"/>
  <c r="Z198" i="3" s="1"/>
  <c r="S198" i="3"/>
  <c r="Q198" i="3"/>
  <c r="T197" i="3"/>
  <c r="X197" i="3" s="1"/>
  <c r="Z197" i="3" s="1"/>
  <c r="S197" i="3"/>
  <c r="Q197" i="3"/>
  <c r="T196" i="3"/>
  <c r="X196" i="3" s="1"/>
  <c r="Z196" i="3" s="1"/>
  <c r="S196" i="3"/>
  <c r="Q196" i="3"/>
  <c r="T195" i="3"/>
  <c r="X195" i="3" s="1"/>
  <c r="Z195" i="3" s="1"/>
  <c r="S195" i="3"/>
  <c r="Q195" i="3"/>
  <c r="T194" i="3"/>
  <c r="X194" i="3" s="1"/>
  <c r="Z194" i="3" s="1"/>
  <c r="S194" i="3"/>
  <c r="Q194" i="3"/>
  <c r="T193" i="3"/>
  <c r="X193" i="3" s="1"/>
  <c r="Z193" i="3" s="1"/>
  <c r="S193" i="3"/>
  <c r="Q193" i="3"/>
  <c r="T192" i="3"/>
  <c r="X192" i="3" s="1"/>
  <c r="Z192" i="3" s="1"/>
  <c r="S192" i="3"/>
  <c r="Q192" i="3"/>
  <c r="T191" i="3"/>
  <c r="X191" i="3" s="1"/>
  <c r="Z191" i="3" s="1"/>
  <c r="S191" i="3"/>
  <c r="Q191" i="3"/>
  <c r="T190" i="3"/>
  <c r="X190" i="3" s="1"/>
  <c r="Z190" i="3" s="1"/>
  <c r="S190" i="3"/>
  <c r="Q190" i="3"/>
  <c r="T189" i="3"/>
  <c r="X189" i="3" s="1"/>
  <c r="Z189" i="3" s="1"/>
  <c r="S189" i="3"/>
  <c r="Q189" i="3"/>
  <c r="T188" i="3"/>
  <c r="X188" i="3" s="1"/>
  <c r="Z188" i="3" s="1"/>
  <c r="S188" i="3"/>
  <c r="Q188" i="3"/>
  <c r="T187" i="3"/>
  <c r="X187" i="3" s="1"/>
  <c r="Z187" i="3" s="1"/>
  <c r="S187" i="3"/>
  <c r="Q187" i="3"/>
  <c r="T186" i="3"/>
  <c r="X186" i="3" s="1"/>
  <c r="Z186" i="3" s="1"/>
  <c r="S186" i="3"/>
  <c r="Q186" i="3"/>
  <c r="T185" i="3"/>
  <c r="X185" i="3" s="1"/>
  <c r="Z185" i="3" s="1"/>
  <c r="S185" i="3"/>
  <c r="Q185" i="3"/>
  <c r="T184" i="3"/>
  <c r="X184" i="3" s="1"/>
  <c r="Z184" i="3" s="1"/>
  <c r="S184" i="3"/>
  <c r="Q184" i="3"/>
  <c r="T183" i="3"/>
  <c r="X183" i="3" s="1"/>
  <c r="Z183" i="3" s="1"/>
  <c r="S183" i="3"/>
  <c r="Q183" i="3"/>
  <c r="T182" i="3"/>
  <c r="X182" i="3" s="1"/>
  <c r="Z182" i="3" s="1"/>
  <c r="S182" i="3"/>
  <c r="Q182" i="3"/>
  <c r="T181" i="3"/>
  <c r="X181" i="3" s="1"/>
  <c r="Z181" i="3" s="1"/>
  <c r="S181" i="3"/>
  <c r="Q181" i="3"/>
  <c r="T180" i="3"/>
  <c r="X180" i="3" s="1"/>
  <c r="Z180" i="3" s="1"/>
  <c r="S180" i="3"/>
  <c r="Q180" i="3"/>
  <c r="T179" i="3"/>
  <c r="X179" i="3" s="1"/>
  <c r="Z179" i="3" s="1"/>
  <c r="S179" i="3"/>
  <c r="Q179" i="3"/>
  <c r="T178" i="3"/>
  <c r="X178" i="3" s="1"/>
  <c r="Z178" i="3" s="1"/>
  <c r="S178" i="3"/>
  <c r="Q178" i="3"/>
  <c r="T177" i="3"/>
  <c r="X177" i="3" s="1"/>
  <c r="Z177" i="3" s="1"/>
  <c r="S177" i="3"/>
  <c r="Q177" i="3"/>
  <c r="T176" i="3"/>
  <c r="X176" i="3" s="1"/>
  <c r="Z176" i="3" s="1"/>
  <c r="S176" i="3"/>
  <c r="Q176" i="3"/>
  <c r="T175" i="3"/>
  <c r="X175" i="3" s="1"/>
  <c r="Z175" i="3" s="1"/>
  <c r="S175" i="3"/>
  <c r="Q175" i="3"/>
  <c r="T174" i="3"/>
  <c r="X174" i="3" s="1"/>
  <c r="Z174" i="3" s="1"/>
  <c r="S174" i="3"/>
  <c r="Q174" i="3"/>
  <c r="T173" i="3"/>
  <c r="X173" i="3" s="1"/>
  <c r="Z173" i="3" s="1"/>
  <c r="S173" i="3"/>
  <c r="Q173" i="3"/>
  <c r="T172" i="3"/>
  <c r="X172" i="3" s="1"/>
  <c r="Z172" i="3" s="1"/>
  <c r="S172" i="3"/>
  <c r="Q172" i="3"/>
  <c r="T171" i="3"/>
  <c r="X171" i="3" s="1"/>
  <c r="Z171" i="3" s="1"/>
  <c r="S171" i="3"/>
  <c r="Q171" i="3"/>
  <c r="T170" i="3"/>
  <c r="X170" i="3" s="1"/>
  <c r="Z170" i="3" s="1"/>
  <c r="S170" i="3"/>
  <c r="Q170" i="3"/>
  <c r="T169" i="3"/>
  <c r="X169" i="3" s="1"/>
  <c r="Z169" i="3" s="1"/>
  <c r="S169" i="3"/>
  <c r="Q169" i="3"/>
  <c r="T168" i="3"/>
  <c r="X168" i="3" s="1"/>
  <c r="Z168" i="3" s="1"/>
  <c r="S168" i="3"/>
  <c r="Q168" i="3"/>
  <c r="T167" i="3"/>
  <c r="X167" i="3" s="1"/>
  <c r="Z167" i="3" s="1"/>
  <c r="S167" i="3"/>
  <c r="Q167" i="3"/>
  <c r="T166" i="3"/>
  <c r="X166" i="3" s="1"/>
  <c r="Z166" i="3" s="1"/>
  <c r="S166" i="3"/>
  <c r="Q166" i="3"/>
  <c r="T165" i="3"/>
  <c r="X165" i="3" s="1"/>
  <c r="Z165" i="3" s="1"/>
  <c r="S165" i="3"/>
  <c r="Q165" i="3"/>
  <c r="T164" i="3"/>
  <c r="X164" i="3" s="1"/>
  <c r="Z164" i="3" s="1"/>
  <c r="S164" i="3"/>
  <c r="Q164" i="3"/>
  <c r="T163" i="3"/>
  <c r="X163" i="3" s="1"/>
  <c r="Z163" i="3" s="1"/>
  <c r="S163" i="3"/>
  <c r="Q163" i="3"/>
  <c r="T162" i="3"/>
  <c r="X162" i="3" s="1"/>
  <c r="Z162" i="3" s="1"/>
  <c r="S162" i="3"/>
  <c r="Q162" i="3"/>
  <c r="T161" i="3"/>
  <c r="X161" i="3" s="1"/>
  <c r="Z161" i="3" s="1"/>
  <c r="S161" i="3"/>
  <c r="Q161" i="3"/>
  <c r="T160" i="3"/>
  <c r="X160" i="3" s="1"/>
  <c r="Z160" i="3" s="1"/>
  <c r="S160" i="3"/>
  <c r="Q160" i="3"/>
  <c r="T159" i="3"/>
  <c r="X159" i="3" s="1"/>
  <c r="Z159" i="3" s="1"/>
  <c r="S159" i="3"/>
  <c r="Q159" i="3"/>
  <c r="T158" i="3"/>
  <c r="X158" i="3" s="1"/>
  <c r="Z158" i="3" s="1"/>
  <c r="S158" i="3"/>
  <c r="Q158" i="3"/>
  <c r="T157" i="3"/>
  <c r="X157" i="3" s="1"/>
  <c r="Z157" i="3" s="1"/>
  <c r="S157" i="3"/>
  <c r="Q157" i="3"/>
  <c r="T156" i="3"/>
  <c r="X156" i="3" s="1"/>
  <c r="Z156" i="3" s="1"/>
  <c r="S156" i="3"/>
  <c r="Q156" i="3"/>
  <c r="T155" i="3"/>
  <c r="X155" i="3" s="1"/>
  <c r="Z155" i="3" s="1"/>
  <c r="S155" i="3"/>
  <c r="Q155" i="3"/>
  <c r="T154" i="3"/>
  <c r="X154" i="3" s="1"/>
  <c r="Z154" i="3" s="1"/>
  <c r="S154" i="3"/>
  <c r="Q154" i="3"/>
  <c r="T153" i="3"/>
  <c r="X153" i="3" s="1"/>
  <c r="Z153" i="3" s="1"/>
  <c r="S153" i="3"/>
  <c r="Q153" i="3"/>
  <c r="T152" i="3"/>
  <c r="X152" i="3" s="1"/>
  <c r="Z152" i="3" s="1"/>
  <c r="S152" i="3"/>
  <c r="Q152" i="3"/>
  <c r="T151" i="3"/>
  <c r="X151" i="3" s="1"/>
  <c r="Z151" i="3" s="1"/>
  <c r="S151" i="3"/>
  <c r="Q151" i="3"/>
  <c r="T150" i="3"/>
  <c r="X150" i="3" s="1"/>
  <c r="Z150" i="3" s="1"/>
  <c r="S150" i="3"/>
  <c r="Q150" i="3"/>
  <c r="T149" i="3"/>
  <c r="X149" i="3" s="1"/>
  <c r="Z149" i="3" s="1"/>
  <c r="S149" i="3"/>
  <c r="Q149" i="3"/>
  <c r="T148" i="3"/>
  <c r="X148" i="3" s="1"/>
  <c r="Z148" i="3" s="1"/>
  <c r="S148" i="3"/>
  <c r="Q148" i="3"/>
  <c r="T147" i="3"/>
  <c r="X147" i="3" s="1"/>
  <c r="Z147" i="3" s="1"/>
  <c r="S147" i="3"/>
  <c r="Q147" i="3"/>
  <c r="T146" i="3"/>
  <c r="X146" i="3" s="1"/>
  <c r="Z146" i="3" s="1"/>
  <c r="S146" i="3"/>
  <c r="Q146" i="3"/>
  <c r="T145" i="3"/>
  <c r="X145" i="3" s="1"/>
  <c r="Z145" i="3" s="1"/>
  <c r="S145" i="3"/>
  <c r="Q145" i="3"/>
  <c r="T144" i="3"/>
  <c r="X144" i="3" s="1"/>
  <c r="Z144" i="3" s="1"/>
  <c r="S144" i="3"/>
  <c r="Q144" i="3"/>
  <c r="T143" i="3"/>
  <c r="X143" i="3" s="1"/>
  <c r="Z143" i="3" s="1"/>
  <c r="S143" i="3"/>
  <c r="Q143" i="3"/>
  <c r="T142" i="3"/>
  <c r="X142" i="3" s="1"/>
  <c r="Z142" i="3" s="1"/>
  <c r="S142" i="3"/>
  <c r="Q142" i="3"/>
  <c r="T141" i="3"/>
  <c r="X141" i="3" s="1"/>
  <c r="Z141" i="3" s="1"/>
  <c r="S141" i="3"/>
  <c r="Q141" i="3"/>
  <c r="T140" i="3"/>
  <c r="X140" i="3" s="1"/>
  <c r="Z140" i="3" s="1"/>
  <c r="S140" i="3"/>
  <c r="Q140" i="3"/>
  <c r="T139" i="3"/>
  <c r="X139" i="3" s="1"/>
  <c r="Z139" i="3" s="1"/>
  <c r="S139" i="3"/>
  <c r="Q139" i="3"/>
  <c r="T138" i="3"/>
  <c r="X138" i="3" s="1"/>
  <c r="Z138" i="3" s="1"/>
  <c r="S138" i="3"/>
  <c r="Q138" i="3"/>
  <c r="T137" i="3"/>
  <c r="X137" i="3" s="1"/>
  <c r="Z137" i="3" s="1"/>
  <c r="S137" i="3"/>
  <c r="Q137" i="3"/>
  <c r="T136" i="3"/>
  <c r="X136" i="3" s="1"/>
  <c r="Z136" i="3" s="1"/>
  <c r="S136" i="3"/>
  <c r="Q136" i="3"/>
  <c r="T135" i="3"/>
  <c r="X135" i="3" s="1"/>
  <c r="Z135" i="3" s="1"/>
  <c r="S135" i="3"/>
  <c r="Q135" i="3"/>
  <c r="T134" i="3"/>
  <c r="X134" i="3" s="1"/>
  <c r="Z134" i="3" s="1"/>
  <c r="S134" i="3"/>
  <c r="Q134" i="3"/>
  <c r="T133" i="3"/>
  <c r="X133" i="3" s="1"/>
  <c r="Z133" i="3" s="1"/>
  <c r="S133" i="3"/>
  <c r="Q133" i="3"/>
  <c r="T132" i="3"/>
  <c r="X132" i="3" s="1"/>
  <c r="Z132" i="3" s="1"/>
  <c r="S132" i="3"/>
  <c r="Q132" i="3"/>
  <c r="T131" i="3"/>
  <c r="X131" i="3" s="1"/>
  <c r="Z131" i="3" s="1"/>
  <c r="S131" i="3"/>
  <c r="Q131" i="3"/>
  <c r="T130" i="3"/>
  <c r="X130" i="3" s="1"/>
  <c r="Z130" i="3" s="1"/>
  <c r="S130" i="3"/>
  <c r="Q130" i="3"/>
  <c r="T129" i="3"/>
  <c r="X129" i="3" s="1"/>
  <c r="Z129" i="3" s="1"/>
  <c r="S129" i="3"/>
  <c r="Q129" i="3"/>
  <c r="T128" i="3"/>
  <c r="X128" i="3" s="1"/>
  <c r="Z128" i="3" s="1"/>
  <c r="S128" i="3"/>
  <c r="Q128" i="3"/>
  <c r="T127" i="3"/>
  <c r="X127" i="3" s="1"/>
  <c r="Z127" i="3" s="1"/>
  <c r="S127" i="3"/>
  <c r="Q127" i="3"/>
  <c r="T126" i="3"/>
  <c r="X126" i="3" s="1"/>
  <c r="Z126" i="3" s="1"/>
  <c r="S126" i="3"/>
  <c r="Q126" i="3"/>
  <c r="T125" i="3"/>
  <c r="X125" i="3" s="1"/>
  <c r="Z125" i="3" s="1"/>
  <c r="S125" i="3"/>
  <c r="Q125" i="3"/>
  <c r="T124" i="3"/>
  <c r="X124" i="3" s="1"/>
  <c r="Z124" i="3" s="1"/>
  <c r="S124" i="3"/>
  <c r="Q124" i="3"/>
  <c r="T123" i="3"/>
  <c r="X123" i="3" s="1"/>
  <c r="Z123" i="3" s="1"/>
  <c r="S123" i="3"/>
  <c r="Q123" i="3"/>
  <c r="T122" i="3"/>
  <c r="X122" i="3" s="1"/>
  <c r="Z122" i="3" s="1"/>
  <c r="S122" i="3"/>
  <c r="Q122" i="3"/>
  <c r="T121" i="3"/>
  <c r="X121" i="3" s="1"/>
  <c r="Z121" i="3" s="1"/>
  <c r="S121" i="3"/>
  <c r="Q121" i="3"/>
  <c r="T120" i="3"/>
  <c r="X120" i="3" s="1"/>
  <c r="Z120" i="3" s="1"/>
  <c r="S120" i="3"/>
  <c r="Q120" i="3"/>
  <c r="T119" i="3"/>
  <c r="X119" i="3" s="1"/>
  <c r="Z119" i="3" s="1"/>
  <c r="S119" i="3"/>
  <c r="Q119" i="3"/>
  <c r="T118" i="3"/>
  <c r="X118" i="3" s="1"/>
  <c r="Z118" i="3" s="1"/>
  <c r="S118" i="3"/>
  <c r="Q118" i="3"/>
  <c r="T117" i="3"/>
  <c r="X117" i="3" s="1"/>
  <c r="Z117" i="3" s="1"/>
  <c r="S117" i="3"/>
  <c r="Q117" i="3"/>
  <c r="T116" i="3"/>
  <c r="X116" i="3" s="1"/>
  <c r="Z116" i="3" s="1"/>
  <c r="S116" i="3"/>
  <c r="Q116" i="3"/>
  <c r="T115" i="3"/>
  <c r="X115" i="3" s="1"/>
  <c r="Z115" i="3" s="1"/>
  <c r="S115" i="3"/>
  <c r="Q115" i="3"/>
  <c r="T114" i="3"/>
  <c r="X114" i="3" s="1"/>
  <c r="Z114" i="3" s="1"/>
  <c r="S114" i="3"/>
  <c r="Q114" i="3"/>
  <c r="T113" i="3"/>
  <c r="X113" i="3" s="1"/>
  <c r="Z113" i="3" s="1"/>
  <c r="S113" i="3"/>
  <c r="Q113" i="3"/>
  <c r="T112" i="3"/>
  <c r="X112" i="3" s="1"/>
  <c r="Z112" i="3" s="1"/>
  <c r="S112" i="3"/>
  <c r="Q112" i="3"/>
  <c r="T111" i="3"/>
  <c r="X111" i="3" s="1"/>
  <c r="Z111" i="3" s="1"/>
  <c r="S111" i="3"/>
  <c r="Q111" i="3"/>
  <c r="T110" i="3"/>
  <c r="X110" i="3" s="1"/>
  <c r="Z110" i="3" s="1"/>
  <c r="S110" i="3"/>
  <c r="Q110" i="3"/>
  <c r="T109" i="3"/>
  <c r="X109" i="3" s="1"/>
  <c r="Z109" i="3" s="1"/>
  <c r="S109" i="3"/>
  <c r="Q109" i="3"/>
  <c r="T108" i="3"/>
  <c r="X108" i="3" s="1"/>
  <c r="Z108" i="3" s="1"/>
  <c r="S108" i="3"/>
  <c r="Q108" i="3"/>
  <c r="T107" i="3"/>
  <c r="X107" i="3" s="1"/>
  <c r="Z107" i="3" s="1"/>
  <c r="S107" i="3"/>
  <c r="Q107" i="3"/>
  <c r="T106" i="3"/>
  <c r="X106" i="3" s="1"/>
  <c r="Z106" i="3" s="1"/>
  <c r="S106" i="3"/>
  <c r="Q106" i="3"/>
  <c r="T105" i="3"/>
  <c r="X105" i="3" s="1"/>
  <c r="Z105" i="3" s="1"/>
  <c r="S105" i="3"/>
  <c r="Q105" i="3"/>
  <c r="T104" i="3"/>
  <c r="X104" i="3" s="1"/>
  <c r="Z104" i="3" s="1"/>
  <c r="S104" i="3"/>
  <c r="Q104" i="3"/>
  <c r="T103" i="3"/>
  <c r="X103" i="3" s="1"/>
  <c r="Z103" i="3" s="1"/>
  <c r="S103" i="3"/>
  <c r="Q103" i="3"/>
  <c r="T102" i="3"/>
  <c r="X102" i="3" s="1"/>
  <c r="Z102" i="3" s="1"/>
  <c r="S102" i="3"/>
  <c r="Q102" i="3"/>
  <c r="T101" i="3"/>
  <c r="X101" i="3" s="1"/>
  <c r="Z101" i="3" s="1"/>
  <c r="S101" i="3"/>
  <c r="Q101" i="3"/>
  <c r="T100" i="3"/>
  <c r="X100" i="3" s="1"/>
  <c r="Z100" i="3" s="1"/>
  <c r="S100" i="3"/>
  <c r="Q100" i="3"/>
  <c r="T99" i="3"/>
  <c r="X99" i="3" s="1"/>
  <c r="Z99" i="3" s="1"/>
  <c r="S99" i="3"/>
  <c r="Q99" i="3"/>
  <c r="T98" i="3"/>
  <c r="X98" i="3" s="1"/>
  <c r="Z98" i="3" s="1"/>
  <c r="S98" i="3"/>
  <c r="Q98" i="3"/>
  <c r="T97" i="3"/>
  <c r="X97" i="3" s="1"/>
  <c r="Z97" i="3" s="1"/>
  <c r="S97" i="3"/>
  <c r="Q97" i="3"/>
  <c r="T96" i="3"/>
  <c r="X96" i="3" s="1"/>
  <c r="Z96" i="3" s="1"/>
  <c r="S96" i="3"/>
  <c r="Q96" i="3"/>
  <c r="T95" i="3"/>
  <c r="X95" i="3" s="1"/>
  <c r="Z95" i="3" s="1"/>
  <c r="S95" i="3"/>
  <c r="Q95" i="3"/>
  <c r="T94" i="3"/>
  <c r="X94" i="3" s="1"/>
  <c r="Z94" i="3" s="1"/>
  <c r="S94" i="3"/>
  <c r="Q94" i="3"/>
  <c r="T93" i="3"/>
  <c r="X93" i="3" s="1"/>
  <c r="Z93" i="3" s="1"/>
  <c r="S93" i="3"/>
  <c r="Q93" i="3"/>
  <c r="T92" i="3"/>
  <c r="X92" i="3" s="1"/>
  <c r="Z92" i="3" s="1"/>
  <c r="S92" i="3"/>
  <c r="Q92" i="3"/>
  <c r="T91" i="3"/>
  <c r="X91" i="3" s="1"/>
  <c r="Z91" i="3" s="1"/>
  <c r="S91" i="3"/>
  <c r="Q91" i="3"/>
  <c r="T90" i="3"/>
  <c r="X90" i="3" s="1"/>
  <c r="Z90" i="3" s="1"/>
  <c r="S90" i="3"/>
  <c r="Q90" i="3"/>
  <c r="T89" i="3"/>
  <c r="X89" i="3" s="1"/>
  <c r="Z89" i="3" s="1"/>
  <c r="S89" i="3"/>
  <c r="Q89" i="3"/>
  <c r="T88" i="3"/>
  <c r="X88" i="3" s="1"/>
  <c r="Z88" i="3" s="1"/>
  <c r="S88" i="3"/>
  <c r="Q88" i="3"/>
  <c r="T87" i="3"/>
  <c r="X87" i="3" s="1"/>
  <c r="Z87" i="3" s="1"/>
  <c r="S87" i="3"/>
  <c r="Q87" i="3"/>
  <c r="T86" i="3"/>
  <c r="X86" i="3" s="1"/>
  <c r="Z86" i="3" s="1"/>
  <c r="S86" i="3"/>
  <c r="Q86" i="3"/>
  <c r="T85" i="3"/>
  <c r="X85" i="3" s="1"/>
  <c r="Z85" i="3" s="1"/>
  <c r="S85" i="3"/>
  <c r="Q85" i="3"/>
  <c r="T84" i="3"/>
  <c r="X84" i="3" s="1"/>
  <c r="Z84" i="3" s="1"/>
  <c r="S84" i="3"/>
  <c r="Q84" i="3"/>
  <c r="T83" i="3"/>
  <c r="X83" i="3" s="1"/>
  <c r="Z83" i="3" s="1"/>
  <c r="S83" i="3"/>
  <c r="Q83" i="3"/>
  <c r="T82" i="3"/>
  <c r="X82" i="3" s="1"/>
  <c r="Z82" i="3" s="1"/>
  <c r="S82" i="3"/>
  <c r="Q82" i="3"/>
  <c r="T81" i="3"/>
  <c r="X81" i="3" s="1"/>
  <c r="Z81" i="3" s="1"/>
  <c r="S81" i="3"/>
  <c r="Q81" i="3"/>
  <c r="T80" i="3"/>
  <c r="X80" i="3" s="1"/>
  <c r="Z80" i="3" s="1"/>
  <c r="S80" i="3"/>
  <c r="Q80" i="3"/>
  <c r="T79" i="3"/>
  <c r="X79" i="3" s="1"/>
  <c r="Z79" i="3" s="1"/>
  <c r="S79" i="3"/>
  <c r="Q79" i="3"/>
  <c r="T78" i="3"/>
  <c r="X78" i="3" s="1"/>
  <c r="Z78" i="3" s="1"/>
  <c r="S78" i="3"/>
  <c r="Q78" i="3"/>
  <c r="T77" i="3"/>
  <c r="X77" i="3" s="1"/>
  <c r="Z77" i="3" s="1"/>
  <c r="S77" i="3"/>
  <c r="Q77" i="3"/>
  <c r="T76" i="3"/>
  <c r="X76" i="3" s="1"/>
  <c r="Z76" i="3" s="1"/>
  <c r="S76" i="3"/>
  <c r="Q76" i="3"/>
  <c r="T75" i="3"/>
  <c r="X75" i="3" s="1"/>
  <c r="Z75" i="3" s="1"/>
  <c r="S75" i="3"/>
  <c r="Q75" i="3"/>
  <c r="T74" i="3"/>
  <c r="X74" i="3" s="1"/>
  <c r="Z74" i="3" s="1"/>
  <c r="S74" i="3"/>
  <c r="Q74" i="3"/>
  <c r="T73" i="3"/>
  <c r="X73" i="3" s="1"/>
  <c r="Z73" i="3" s="1"/>
  <c r="S73" i="3"/>
  <c r="Q73" i="3"/>
  <c r="T72" i="3"/>
  <c r="X72" i="3" s="1"/>
  <c r="Z72" i="3" s="1"/>
  <c r="S72" i="3"/>
  <c r="Q72" i="3"/>
  <c r="T71" i="3"/>
  <c r="X71" i="3" s="1"/>
  <c r="Z71" i="3" s="1"/>
  <c r="S71" i="3"/>
  <c r="Q71" i="3"/>
  <c r="T70" i="3"/>
  <c r="X70" i="3" s="1"/>
  <c r="Z70" i="3" s="1"/>
  <c r="S70" i="3"/>
  <c r="Q70" i="3"/>
  <c r="T69" i="3"/>
  <c r="X69" i="3" s="1"/>
  <c r="Z69" i="3" s="1"/>
  <c r="S69" i="3"/>
  <c r="Q69" i="3"/>
  <c r="T68" i="3"/>
  <c r="X68" i="3" s="1"/>
  <c r="Z68" i="3" s="1"/>
  <c r="S68" i="3"/>
  <c r="Q68" i="3"/>
  <c r="T67" i="3"/>
  <c r="X67" i="3" s="1"/>
  <c r="Z67" i="3" s="1"/>
  <c r="S67" i="3"/>
  <c r="Q67" i="3"/>
  <c r="T66" i="3"/>
  <c r="X66" i="3" s="1"/>
  <c r="Z66" i="3" s="1"/>
  <c r="S66" i="3"/>
  <c r="Q66" i="3"/>
  <c r="T65" i="3"/>
  <c r="X65" i="3" s="1"/>
  <c r="Z65" i="3" s="1"/>
  <c r="S65" i="3"/>
  <c r="Q65" i="3"/>
  <c r="T64" i="3"/>
  <c r="X64" i="3" s="1"/>
  <c r="Z64" i="3" s="1"/>
  <c r="S64" i="3"/>
  <c r="Q64" i="3"/>
  <c r="T63" i="3"/>
  <c r="X63" i="3" s="1"/>
  <c r="Z63" i="3" s="1"/>
  <c r="S63" i="3"/>
  <c r="Q63" i="3"/>
  <c r="T62" i="3"/>
  <c r="X62" i="3" s="1"/>
  <c r="Z62" i="3" s="1"/>
  <c r="S62" i="3"/>
  <c r="Q62" i="3"/>
  <c r="T61" i="3"/>
  <c r="X61" i="3" s="1"/>
  <c r="Z61" i="3" s="1"/>
  <c r="S61" i="3"/>
  <c r="Q61" i="3"/>
  <c r="T60" i="3"/>
  <c r="X60" i="3" s="1"/>
  <c r="Z60" i="3" s="1"/>
  <c r="S60" i="3"/>
  <c r="Q60" i="3"/>
  <c r="T59" i="3"/>
  <c r="X59" i="3" s="1"/>
  <c r="Z59" i="3" s="1"/>
  <c r="S59" i="3"/>
  <c r="Q59" i="3"/>
  <c r="T58" i="3"/>
  <c r="X58" i="3" s="1"/>
  <c r="Z58" i="3" s="1"/>
  <c r="S58" i="3"/>
  <c r="Q58" i="3"/>
  <c r="T57" i="3"/>
  <c r="X57" i="3" s="1"/>
  <c r="Z57" i="3" s="1"/>
  <c r="S57" i="3"/>
  <c r="Q57" i="3"/>
  <c r="T56" i="3"/>
  <c r="X56" i="3" s="1"/>
  <c r="Z56" i="3" s="1"/>
  <c r="S56" i="3"/>
  <c r="Q56" i="3"/>
  <c r="T55" i="3"/>
  <c r="X55" i="3" s="1"/>
  <c r="Z55" i="3" s="1"/>
  <c r="S55" i="3"/>
  <c r="Q55" i="3"/>
  <c r="T54" i="3"/>
  <c r="X54" i="3" s="1"/>
  <c r="Z54" i="3" s="1"/>
  <c r="S54" i="3"/>
  <c r="Q54" i="3"/>
  <c r="T53" i="3"/>
  <c r="X53" i="3" s="1"/>
  <c r="Z53" i="3" s="1"/>
  <c r="S53" i="3"/>
  <c r="Q53" i="3"/>
  <c r="T52" i="3"/>
  <c r="X52" i="3" s="1"/>
  <c r="Z52" i="3" s="1"/>
  <c r="S52" i="3"/>
  <c r="Q52" i="3"/>
  <c r="T51" i="3"/>
  <c r="X51" i="3" s="1"/>
  <c r="Z51" i="3" s="1"/>
  <c r="S51" i="3"/>
  <c r="Q51" i="3"/>
  <c r="T50" i="3"/>
  <c r="X50" i="3" s="1"/>
  <c r="Z50" i="3" s="1"/>
  <c r="S50" i="3"/>
  <c r="Q50" i="3"/>
  <c r="T49" i="3"/>
  <c r="X49" i="3" s="1"/>
  <c r="Z49" i="3" s="1"/>
  <c r="S49" i="3"/>
  <c r="Q49" i="3"/>
  <c r="T48" i="3"/>
  <c r="X48" i="3" s="1"/>
  <c r="Z48" i="3" s="1"/>
  <c r="S48" i="3"/>
  <c r="Q48" i="3"/>
  <c r="T47" i="3"/>
  <c r="X47" i="3" s="1"/>
  <c r="Z47" i="3" s="1"/>
  <c r="S47" i="3"/>
  <c r="Q47" i="3"/>
  <c r="T46" i="3"/>
  <c r="X46" i="3" s="1"/>
  <c r="Z46" i="3" s="1"/>
  <c r="S46" i="3"/>
  <c r="Q46" i="3"/>
  <c r="T45" i="3"/>
  <c r="X45" i="3" s="1"/>
  <c r="Z45" i="3" s="1"/>
  <c r="S45" i="3"/>
  <c r="Q45" i="3"/>
  <c r="T44" i="3"/>
  <c r="X44" i="3" s="1"/>
  <c r="Z44" i="3" s="1"/>
  <c r="S44" i="3"/>
  <c r="Q44" i="3"/>
  <c r="T43" i="3"/>
  <c r="X43" i="3" s="1"/>
  <c r="Z43" i="3" s="1"/>
  <c r="S43" i="3"/>
  <c r="Q43" i="3"/>
  <c r="T42" i="3"/>
  <c r="X42" i="3" s="1"/>
  <c r="Z42" i="3" s="1"/>
  <c r="S42" i="3"/>
  <c r="Q42" i="3"/>
  <c r="T41" i="3"/>
  <c r="X41" i="3" s="1"/>
  <c r="Z41" i="3" s="1"/>
  <c r="S41" i="3"/>
  <c r="Q41" i="3"/>
  <c r="T40" i="3"/>
  <c r="X40" i="3" s="1"/>
  <c r="Z40" i="3" s="1"/>
  <c r="S40" i="3"/>
  <c r="Q40" i="3"/>
  <c r="T39" i="3"/>
  <c r="X39" i="3" s="1"/>
  <c r="Z39" i="3" s="1"/>
  <c r="S39" i="3"/>
  <c r="Q39" i="3"/>
  <c r="T38" i="3"/>
  <c r="X38" i="3" s="1"/>
  <c r="Z38" i="3" s="1"/>
  <c r="S38" i="3"/>
  <c r="Q38" i="3"/>
  <c r="T37" i="3"/>
  <c r="X37" i="3" s="1"/>
  <c r="Z37" i="3" s="1"/>
  <c r="S37" i="3"/>
  <c r="Q37" i="3"/>
  <c r="T36" i="3"/>
  <c r="X36" i="3" s="1"/>
  <c r="Z36" i="3" s="1"/>
  <c r="S36" i="3"/>
  <c r="Q36" i="3"/>
  <c r="T35" i="3"/>
  <c r="X35" i="3" s="1"/>
  <c r="Z35" i="3" s="1"/>
  <c r="S35" i="3"/>
  <c r="Q35" i="3"/>
  <c r="T34" i="3"/>
  <c r="X34" i="3" s="1"/>
  <c r="Z34" i="3" s="1"/>
  <c r="S34" i="3"/>
  <c r="Q34" i="3"/>
  <c r="T33" i="3"/>
  <c r="X33" i="3" s="1"/>
  <c r="Z33" i="3" s="1"/>
  <c r="S33" i="3"/>
  <c r="Q33" i="3"/>
  <c r="T32" i="3"/>
  <c r="X32" i="3" s="1"/>
  <c r="Z32" i="3" s="1"/>
  <c r="S32" i="3"/>
  <c r="Q32" i="3"/>
  <c r="T31" i="3"/>
  <c r="X31" i="3" s="1"/>
  <c r="Z31" i="3" s="1"/>
  <c r="S31" i="3"/>
  <c r="Q31" i="3"/>
  <c r="T30" i="3"/>
  <c r="X30" i="3" s="1"/>
  <c r="Z30" i="3" s="1"/>
  <c r="S30" i="3"/>
  <c r="Q30" i="3"/>
  <c r="T29" i="3"/>
  <c r="X29" i="3" s="1"/>
  <c r="Z29" i="3" s="1"/>
  <c r="S29" i="3"/>
  <c r="Q29" i="3"/>
  <c r="T28" i="3"/>
  <c r="X28" i="3" s="1"/>
  <c r="Z28" i="3" s="1"/>
  <c r="S28" i="3"/>
  <c r="Q28" i="3"/>
  <c r="T27" i="3"/>
  <c r="X27" i="3" s="1"/>
  <c r="Z27" i="3" s="1"/>
  <c r="S27" i="3"/>
  <c r="Q27" i="3"/>
  <c r="T26" i="3"/>
  <c r="X26" i="3" s="1"/>
  <c r="Z26" i="3" s="1"/>
  <c r="S26" i="3"/>
  <c r="Q26" i="3"/>
  <c r="T25" i="3"/>
  <c r="X25" i="3" s="1"/>
  <c r="Z25" i="3" s="1"/>
  <c r="S25" i="3"/>
  <c r="Q25" i="3"/>
  <c r="T24" i="3"/>
  <c r="X24" i="3" s="1"/>
  <c r="Z24" i="3" s="1"/>
  <c r="S24" i="3"/>
  <c r="Q24" i="3"/>
  <c r="T23" i="3"/>
  <c r="X23" i="3" s="1"/>
  <c r="Z23" i="3" s="1"/>
  <c r="S23" i="3"/>
  <c r="Q23" i="3"/>
  <c r="T22" i="3"/>
  <c r="X22" i="3" s="1"/>
  <c r="Z22" i="3" s="1"/>
  <c r="S22" i="3"/>
  <c r="Q22" i="3"/>
  <c r="T21" i="3"/>
  <c r="X21" i="3" s="1"/>
  <c r="Z21" i="3" s="1"/>
  <c r="S21" i="3"/>
  <c r="Q21" i="3"/>
  <c r="T20" i="3"/>
  <c r="X20" i="3" s="1"/>
  <c r="Z20" i="3" s="1"/>
  <c r="S20" i="3"/>
  <c r="Q20" i="3"/>
  <c r="T19" i="3"/>
  <c r="X19" i="3" s="1"/>
  <c r="Z19" i="3" s="1"/>
  <c r="S19" i="3"/>
  <c r="Q19" i="3"/>
  <c r="T18" i="3"/>
  <c r="X18" i="3" s="1"/>
  <c r="Z18" i="3" s="1"/>
  <c r="S18" i="3"/>
  <c r="Q18" i="3"/>
  <c r="T17" i="3"/>
  <c r="X17" i="3" s="1"/>
  <c r="Z17" i="3" s="1"/>
  <c r="S17" i="3"/>
  <c r="Q17" i="3"/>
  <c r="T16" i="3"/>
  <c r="X16" i="3" s="1"/>
  <c r="Z16" i="3" s="1"/>
  <c r="S16" i="3"/>
  <c r="Q16" i="3"/>
  <c r="T15" i="3"/>
  <c r="X15" i="3" s="1"/>
  <c r="Z15" i="3" s="1"/>
  <c r="S15" i="3"/>
  <c r="Q15" i="3"/>
  <c r="T14" i="3"/>
  <c r="X14" i="3" s="1"/>
  <c r="Z14" i="3" s="1"/>
  <c r="S14" i="3"/>
  <c r="Q14" i="3"/>
  <c r="T13" i="3"/>
  <c r="X13" i="3" s="1"/>
  <c r="Z13" i="3" s="1"/>
  <c r="S13" i="3"/>
  <c r="Q13" i="3"/>
  <c r="T12" i="3"/>
  <c r="X12" i="3" s="1"/>
  <c r="Z12" i="3" s="1"/>
  <c r="S12" i="3"/>
  <c r="Q12" i="3"/>
  <c r="T11" i="3"/>
  <c r="X11" i="3" s="1"/>
  <c r="Z11" i="3" s="1"/>
  <c r="S11" i="3"/>
  <c r="Q11" i="3"/>
  <c r="T10" i="3"/>
  <c r="X10" i="3" s="1"/>
  <c r="Z10" i="3" s="1"/>
  <c r="S10" i="3"/>
  <c r="Q10" i="3"/>
  <c r="T9" i="3"/>
  <c r="X9" i="3" s="1"/>
  <c r="Z9" i="3" s="1"/>
  <c r="S9" i="3"/>
  <c r="Q9" i="3"/>
  <c r="T8" i="3"/>
  <c r="X8" i="3" s="1"/>
  <c r="Z8" i="3" s="1"/>
  <c r="S8" i="3"/>
  <c r="Q8" i="3"/>
  <c r="T7" i="3"/>
  <c r="X7" i="3" s="1"/>
  <c r="Z7" i="3" s="1"/>
  <c r="S7" i="3"/>
  <c r="Q7" i="3"/>
  <c r="T6" i="3"/>
  <c r="X6" i="3" s="1"/>
  <c r="Z6" i="3" s="1"/>
  <c r="S6" i="3"/>
  <c r="Q6" i="3"/>
  <c r="T5" i="3"/>
  <c r="X5" i="3" s="1"/>
  <c r="Z5" i="3" s="1"/>
  <c r="S5" i="3"/>
  <c r="Q5" i="3"/>
  <c r="T4" i="3"/>
  <c r="X4" i="3" s="1"/>
  <c r="Z4" i="3" s="1"/>
  <c r="S4" i="3"/>
  <c r="Q4" i="3"/>
  <c r="T3" i="3"/>
  <c r="X3" i="3" s="1"/>
  <c r="Z3" i="3" s="1"/>
  <c r="S3" i="3"/>
  <c r="Q3" i="3"/>
  <c r="T2" i="3"/>
  <c r="X2" i="3" s="1"/>
  <c r="Z2" i="3" s="1"/>
  <c r="S2" i="3"/>
  <c r="Q2" i="3"/>
  <c r="T200" i="2"/>
  <c r="X200" i="2" s="1"/>
  <c r="Z200" i="2" s="1"/>
  <c r="S200" i="2"/>
  <c r="Q200" i="2"/>
  <c r="T199" i="2"/>
  <c r="X199" i="2" s="1"/>
  <c r="Z199" i="2" s="1"/>
  <c r="S199" i="2"/>
  <c r="Q199" i="2"/>
  <c r="T198" i="2"/>
  <c r="X198" i="2" s="1"/>
  <c r="Z198" i="2" s="1"/>
  <c r="S198" i="2"/>
  <c r="Q198" i="2"/>
  <c r="T197" i="2"/>
  <c r="X197" i="2" s="1"/>
  <c r="Z197" i="2" s="1"/>
  <c r="S197" i="2"/>
  <c r="Q197" i="2"/>
  <c r="T196" i="2"/>
  <c r="X196" i="2" s="1"/>
  <c r="Z196" i="2" s="1"/>
  <c r="S196" i="2"/>
  <c r="Q196" i="2"/>
  <c r="T195" i="2"/>
  <c r="X195" i="2" s="1"/>
  <c r="Z195" i="2" s="1"/>
  <c r="S195" i="2"/>
  <c r="Q195" i="2"/>
  <c r="T194" i="2"/>
  <c r="X194" i="2" s="1"/>
  <c r="Z194" i="2" s="1"/>
  <c r="S194" i="2"/>
  <c r="Q194" i="2"/>
  <c r="T193" i="2"/>
  <c r="X193" i="2" s="1"/>
  <c r="Z193" i="2" s="1"/>
  <c r="S193" i="2"/>
  <c r="Q193" i="2"/>
  <c r="T192" i="2"/>
  <c r="X192" i="2" s="1"/>
  <c r="Z192" i="2" s="1"/>
  <c r="S192" i="2"/>
  <c r="Q192" i="2"/>
  <c r="T191" i="2"/>
  <c r="X191" i="2" s="1"/>
  <c r="Z191" i="2" s="1"/>
  <c r="S191" i="2"/>
  <c r="Q191" i="2"/>
  <c r="T190" i="2"/>
  <c r="X190" i="2" s="1"/>
  <c r="Z190" i="2" s="1"/>
  <c r="S190" i="2"/>
  <c r="Q190" i="2"/>
  <c r="T189" i="2"/>
  <c r="X189" i="2" s="1"/>
  <c r="Z189" i="2" s="1"/>
  <c r="S189" i="2"/>
  <c r="Q189" i="2"/>
  <c r="T188" i="2"/>
  <c r="X188" i="2" s="1"/>
  <c r="Z188" i="2" s="1"/>
  <c r="S188" i="2"/>
  <c r="Q188" i="2"/>
  <c r="T187" i="2"/>
  <c r="X187" i="2" s="1"/>
  <c r="Z187" i="2" s="1"/>
  <c r="S187" i="2"/>
  <c r="Q187" i="2"/>
  <c r="T186" i="2"/>
  <c r="X186" i="2" s="1"/>
  <c r="Z186" i="2" s="1"/>
  <c r="S186" i="2"/>
  <c r="Q186" i="2"/>
  <c r="T185" i="2"/>
  <c r="X185" i="2" s="1"/>
  <c r="Z185" i="2" s="1"/>
  <c r="S185" i="2"/>
  <c r="Q185" i="2"/>
  <c r="T184" i="2"/>
  <c r="X184" i="2" s="1"/>
  <c r="Z184" i="2" s="1"/>
  <c r="S184" i="2"/>
  <c r="Q184" i="2"/>
  <c r="T183" i="2"/>
  <c r="X183" i="2" s="1"/>
  <c r="Z183" i="2" s="1"/>
  <c r="S183" i="2"/>
  <c r="Q183" i="2"/>
  <c r="T182" i="2"/>
  <c r="X182" i="2" s="1"/>
  <c r="Z182" i="2" s="1"/>
  <c r="S182" i="2"/>
  <c r="Q182" i="2"/>
  <c r="T181" i="2"/>
  <c r="X181" i="2" s="1"/>
  <c r="Z181" i="2" s="1"/>
  <c r="S181" i="2"/>
  <c r="Q181" i="2"/>
  <c r="T180" i="2"/>
  <c r="X180" i="2" s="1"/>
  <c r="Z180" i="2" s="1"/>
  <c r="S180" i="2"/>
  <c r="Q180" i="2"/>
  <c r="T179" i="2"/>
  <c r="X179" i="2" s="1"/>
  <c r="Z179" i="2" s="1"/>
  <c r="S179" i="2"/>
  <c r="Q179" i="2"/>
  <c r="T178" i="2"/>
  <c r="X178" i="2" s="1"/>
  <c r="Z178" i="2" s="1"/>
  <c r="S178" i="2"/>
  <c r="Q178" i="2"/>
  <c r="T177" i="2"/>
  <c r="X177" i="2" s="1"/>
  <c r="Z177" i="2" s="1"/>
  <c r="S177" i="2"/>
  <c r="Q177" i="2"/>
  <c r="T176" i="2"/>
  <c r="X176" i="2" s="1"/>
  <c r="Z176" i="2" s="1"/>
  <c r="S176" i="2"/>
  <c r="Q176" i="2"/>
  <c r="T175" i="2"/>
  <c r="X175" i="2" s="1"/>
  <c r="Z175" i="2" s="1"/>
  <c r="S175" i="2"/>
  <c r="Q175" i="2"/>
  <c r="T174" i="2"/>
  <c r="X174" i="2" s="1"/>
  <c r="Z174" i="2" s="1"/>
  <c r="S174" i="2"/>
  <c r="Q174" i="2"/>
  <c r="T173" i="2"/>
  <c r="X173" i="2" s="1"/>
  <c r="Z173" i="2" s="1"/>
  <c r="S173" i="2"/>
  <c r="Q173" i="2"/>
  <c r="T172" i="2"/>
  <c r="S172" i="2"/>
  <c r="Q172" i="2"/>
  <c r="T171" i="2"/>
  <c r="X171" i="2" s="1"/>
  <c r="Z171" i="2" s="1"/>
  <c r="S171" i="2"/>
  <c r="Q171" i="2"/>
  <c r="T170" i="2"/>
  <c r="X170" i="2" s="1"/>
  <c r="Z170" i="2" s="1"/>
  <c r="S170" i="2"/>
  <c r="Q170" i="2"/>
  <c r="T169" i="2"/>
  <c r="X169" i="2" s="1"/>
  <c r="Z169" i="2" s="1"/>
  <c r="S169" i="2"/>
  <c r="Q169" i="2"/>
  <c r="T168" i="2"/>
  <c r="X168" i="2" s="1"/>
  <c r="Z168" i="2" s="1"/>
  <c r="S168" i="2"/>
  <c r="Q168" i="2"/>
  <c r="T167" i="2"/>
  <c r="X167" i="2" s="1"/>
  <c r="Z167" i="2" s="1"/>
  <c r="S167" i="2"/>
  <c r="Q167" i="2"/>
  <c r="T166" i="2"/>
  <c r="X166" i="2" s="1"/>
  <c r="Z166" i="2" s="1"/>
  <c r="S166" i="2"/>
  <c r="Q166" i="2"/>
  <c r="T165" i="2"/>
  <c r="X165" i="2" s="1"/>
  <c r="Z165" i="2" s="1"/>
  <c r="S165" i="2"/>
  <c r="Q165" i="2"/>
  <c r="T164" i="2"/>
  <c r="X164" i="2" s="1"/>
  <c r="Z164" i="2" s="1"/>
  <c r="S164" i="2"/>
  <c r="Q164" i="2"/>
  <c r="T163" i="2"/>
  <c r="X163" i="2" s="1"/>
  <c r="Z163" i="2" s="1"/>
  <c r="S163" i="2"/>
  <c r="Q163" i="2"/>
  <c r="T162" i="2"/>
  <c r="X162" i="2" s="1"/>
  <c r="Z162" i="2" s="1"/>
  <c r="S162" i="2"/>
  <c r="Q162" i="2"/>
  <c r="T161" i="2"/>
  <c r="X161" i="2" s="1"/>
  <c r="Z161" i="2" s="1"/>
  <c r="S161" i="2"/>
  <c r="Q161" i="2"/>
  <c r="T160" i="2"/>
  <c r="X160" i="2" s="1"/>
  <c r="Z160" i="2" s="1"/>
  <c r="S160" i="2"/>
  <c r="Q160" i="2"/>
  <c r="T159" i="2"/>
  <c r="X159" i="2" s="1"/>
  <c r="Z159" i="2" s="1"/>
  <c r="S159" i="2"/>
  <c r="Q159" i="2"/>
  <c r="T158" i="2"/>
  <c r="X158" i="2" s="1"/>
  <c r="Z158" i="2" s="1"/>
  <c r="S158" i="2"/>
  <c r="Q158" i="2"/>
  <c r="T157" i="2"/>
  <c r="X157" i="2" s="1"/>
  <c r="Z157" i="2" s="1"/>
  <c r="S157" i="2"/>
  <c r="Q157" i="2"/>
  <c r="T156" i="2"/>
  <c r="X156" i="2" s="1"/>
  <c r="Z156" i="2" s="1"/>
  <c r="S156" i="2"/>
  <c r="Q156" i="2"/>
  <c r="T155" i="2"/>
  <c r="X155" i="2" s="1"/>
  <c r="Z155" i="2" s="1"/>
  <c r="S155" i="2"/>
  <c r="Q155" i="2"/>
  <c r="T154" i="2"/>
  <c r="X154" i="2" s="1"/>
  <c r="Z154" i="2" s="1"/>
  <c r="S154" i="2"/>
  <c r="Q154" i="2"/>
  <c r="T153" i="2"/>
  <c r="X153" i="2" s="1"/>
  <c r="Z153" i="2" s="1"/>
  <c r="S153" i="2"/>
  <c r="Q153" i="2"/>
  <c r="T152" i="2"/>
  <c r="S152" i="2"/>
  <c r="Q152" i="2"/>
  <c r="T151" i="2"/>
  <c r="X151" i="2" s="1"/>
  <c r="Z151" i="2" s="1"/>
  <c r="S151" i="2"/>
  <c r="Q151" i="2"/>
  <c r="T150" i="2"/>
  <c r="X150" i="2" s="1"/>
  <c r="Z150" i="2" s="1"/>
  <c r="S150" i="2"/>
  <c r="Q150" i="2"/>
  <c r="T149" i="2"/>
  <c r="X149" i="2" s="1"/>
  <c r="Z149" i="2" s="1"/>
  <c r="S149" i="2"/>
  <c r="Q149" i="2"/>
  <c r="T148" i="2"/>
  <c r="X148" i="2" s="1"/>
  <c r="Z148" i="2" s="1"/>
  <c r="S148" i="2"/>
  <c r="Q148" i="2"/>
  <c r="T147" i="2"/>
  <c r="X147" i="2" s="1"/>
  <c r="Z147" i="2" s="1"/>
  <c r="S147" i="2"/>
  <c r="Q147" i="2"/>
  <c r="T146" i="2"/>
  <c r="X146" i="2" s="1"/>
  <c r="Z146" i="2" s="1"/>
  <c r="S146" i="2"/>
  <c r="Q146" i="2"/>
  <c r="T145" i="2"/>
  <c r="X145" i="2" s="1"/>
  <c r="Z145" i="2" s="1"/>
  <c r="S145" i="2"/>
  <c r="Q145" i="2"/>
  <c r="T144" i="2"/>
  <c r="X144" i="2" s="1"/>
  <c r="Z144" i="2" s="1"/>
  <c r="S144" i="2"/>
  <c r="Q144" i="2"/>
  <c r="T143" i="2"/>
  <c r="X143" i="2" s="1"/>
  <c r="Z143" i="2" s="1"/>
  <c r="S143" i="2"/>
  <c r="Q143" i="2"/>
  <c r="T142" i="2"/>
  <c r="X142" i="2" s="1"/>
  <c r="Z142" i="2" s="1"/>
  <c r="S142" i="2"/>
  <c r="Q142" i="2"/>
  <c r="T141" i="2"/>
  <c r="X141" i="2" s="1"/>
  <c r="Z141" i="2" s="1"/>
  <c r="S141" i="2"/>
  <c r="Q141" i="2"/>
  <c r="T140" i="2"/>
  <c r="X140" i="2" s="1"/>
  <c r="Z140" i="2" s="1"/>
  <c r="S140" i="2"/>
  <c r="Q140" i="2"/>
  <c r="T139" i="2"/>
  <c r="X139" i="2" s="1"/>
  <c r="Z139" i="2" s="1"/>
  <c r="S139" i="2"/>
  <c r="Q139" i="2"/>
  <c r="T138" i="2"/>
  <c r="X138" i="2" s="1"/>
  <c r="Z138" i="2" s="1"/>
  <c r="S138" i="2"/>
  <c r="Q138" i="2"/>
  <c r="T137" i="2"/>
  <c r="X137" i="2" s="1"/>
  <c r="Z137" i="2" s="1"/>
  <c r="S137" i="2"/>
  <c r="Q137" i="2"/>
  <c r="T136" i="2"/>
  <c r="S136" i="2"/>
  <c r="Q136" i="2"/>
  <c r="T135" i="2"/>
  <c r="X135" i="2" s="1"/>
  <c r="Z135" i="2" s="1"/>
  <c r="S135" i="2"/>
  <c r="Q135" i="2"/>
  <c r="T134" i="2"/>
  <c r="X134" i="2" s="1"/>
  <c r="Z134" i="2" s="1"/>
  <c r="S134" i="2"/>
  <c r="Q134" i="2"/>
  <c r="T133" i="2"/>
  <c r="X133" i="2" s="1"/>
  <c r="Z133" i="2" s="1"/>
  <c r="S133" i="2"/>
  <c r="Q133" i="2"/>
  <c r="T132" i="2"/>
  <c r="X132" i="2" s="1"/>
  <c r="Z132" i="2" s="1"/>
  <c r="S132" i="2"/>
  <c r="Q132" i="2"/>
  <c r="T131" i="2"/>
  <c r="X131" i="2" s="1"/>
  <c r="Z131" i="2" s="1"/>
  <c r="S131" i="2"/>
  <c r="Q131" i="2"/>
  <c r="T130" i="2"/>
  <c r="X130" i="2" s="1"/>
  <c r="Z130" i="2" s="1"/>
  <c r="S130" i="2"/>
  <c r="Q130" i="2"/>
  <c r="T129" i="2"/>
  <c r="X129" i="2" s="1"/>
  <c r="Z129" i="2" s="1"/>
  <c r="S129" i="2"/>
  <c r="Q129" i="2"/>
  <c r="T128" i="2"/>
  <c r="X128" i="2" s="1"/>
  <c r="Z128" i="2" s="1"/>
  <c r="S128" i="2"/>
  <c r="Q128" i="2"/>
  <c r="T127" i="2"/>
  <c r="X127" i="2" s="1"/>
  <c r="Z127" i="2" s="1"/>
  <c r="S127" i="2"/>
  <c r="Q127" i="2"/>
  <c r="T126" i="2"/>
  <c r="X126" i="2" s="1"/>
  <c r="Z126" i="2" s="1"/>
  <c r="S126" i="2"/>
  <c r="Q126" i="2"/>
  <c r="T125" i="2"/>
  <c r="X125" i="2" s="1"/>
  <c r="Z125" i="2" s="1"/>
  <c r="S125" i="2"/>
  <c r="Q125" i="2"/>
  <c r="T124" i="2"/>
  <c r="X124" i="2" s="1"/>
  <c r="Z124" i="2" s="1"/>
  <c r="S124" i="2"/>
  <c r="Q124" i="2"/>
  <c r="T123" i="2"/>
  <c r="X123" i="2" s="1"/>
  <c r="Z123" i="2" s="1"/>
  <c r="S123" i="2"/>
  <c r="Q123" i="2"/>
  <c r="T122" i="2"/>
  <c r="X122" i="2" s="1"/>
  <c r="Z122" i="2" s="1"/>
  <c r="S122" i="2"/>
  <c r="Q122" i="2"/>
  <c r="T121" i="2"/>
  <c r="X121" i="2" s="1"/>
  <c r="Z121" i="2" s="1"/>
  <c r="S121" i="2"/>
  <c r="Q121" i="2"/>
  <c r="T120" i="2"/>
  <c r="X120" i="2" s="1"/>
  <c r="Z120" i="2" s="1"/>
  <c r="S120" i="2"/>
  <c r="Q120" i="2"/>
  <c r="T119" i="2"/>
  <c r="X119" i="2" s="1"/>
  <c r="Z119" i="2" s="1"/>
  <c r="S119" i="2"/>
  <c r="Q119" i="2"/>
  <c r="T118" i="2"/>
  <c r="X118" i="2" s="1"/>
  <c r="Z118" i="2" s="1"/>
  <c r="S118" i="2"/>
  <c r="Q118" i="2"/>
  <c r="T117" i="2"/>
  <c r="X117" i="2" s="1"/>
  <c r="Z117" i="2" s="1"/>
  <c r="S117" i="2"/>
  <c r="Q117" i="2"/>
  <c r="T116" i="2"/>
  <c r="S116" i="2"/>
  <c r="Q116" i="2"/>
  <c r="T115" i="2"/>
  <c r="X115" i="2" s="1"/>
  <c r="Z115" i="2" s="1"/>
  <c r="S115" i="2"/>
  <c r="Q115" i="2"/>
  <c r="T114" i="2"/>
  <c r="X114" i="2" s="1"/>
  <c r="Z114" i="2" s="1"/>
  <c r="S114" i="2"/>
  <c r="Q114" i="2"/>
  <c r="T113" i="2"/>
  <c r="X113" i="2" s="1"/>
  <c r="Z113" i="2" s="1"/>
  <c r="S113" i="2"/>
  <c r="Q113" i="2"/>
  <c r="T112" i="2"/>
  <c r="X112" i="2" s="1"/>
  <c r="Z112" i="2" s="1"/>
  <c r="S112" i="2"/>
  <c r="Q112" i="2"/>
  <c r="T111" i="2"/>
  <c r="X111" i="2" s="1"/>
  <c r="Z111" i="2" s="1"/>
  <c r="S111" i="2"/>
  <c r="Q111" i="2"/>
  <c r="T110" i="2"/>
  <c r="X110" i="2" s="1"/>
  <c r="Z110" i="2" s="1"/>
  <c r="S110" i="2"/>
  <c r="Q110" i="2"/>
  <c r="T109" i="2"/>
  <c r="X109" i="2" s="1"/>
  <c r="Z109" i="2" s="1"/>
  <c r="S109" i="2"/>
  <c r="Q109" i="2"/>
  <c r="T108" i="2"/>
  <c r="X108" i="2" s="1"/>
  <c r="Z108" i="2" s="1"/>
  <c r="S108" i="2"/>
  <c r="Q108" i="2"/>
  <c r="T107" i="2"/>
  <c r="X107" i="2" s="1"/>
  <c r="Z107" i="2" s="1"/>
  <c r="S107" i="2"/>
  <c r="Q107" i="2"/>
  <c r="T106" i="2"/>
  <c r="X106" i="2" s="1"/>
  <c r="Z106" i="2" s="1"/>
  <c r="S106" i="2"/>
  <c r="Q106" i="2"/>
  <c r="T105" i="2"/>
  <c r="X105" i="2" s="1"/>
  <c r="Z105" i="2" s="1"/>
  <c r="S105" i="2"/>
  <c r="Q105" i="2"/>
  <c r="T104" i="2"/>
  <c r="X104" i="2" s="1"/>
  <c r="Z104" i="2" s="1"/>
  <c r="S104" i="2"/>
  <c r="Q104" i="2"/>
  <c r="T103" i="2"/>
  <c r="X103" i="2" s="1"/>
  <c r="S103" i="2"/>
  <c r="Q103" i="2"/>
  <c r="T102" i="2"/>
  <c r="X102" i="2" s="1"/>
  <c r="Z102" i="2" s="1"/>
  <c r="S102" i="2"/>
  <c r="Q102" i="2"/>
  <c r="T101" i="2"/>
  <c r="X101" i="2" s="1"/>
  <c r="Z101" i="2" s="1"/>
  <c r="S101" i="2"/>
  <c r="Q101" i="2"/>
  <c r="T100" i="2"/>
  <c r="S100" i="2"/>
  <c r="Q100" i="2"/>
  <c r="T99" i="2"/>
  <c r="X99" i="2" s="1"/>
  <c r="Z99" i="2" s="1"/>
  <c r="S99" i="2"/>
  <c r="Q99" i="2"/>
  <c r="T98" i="2"/>
  <c r="X98" i="2" s="1"/>
  <c r="Z98" i="2" s="1"/>
  <c r="S98" i="2"/>
  <c r="Q98" i="2"/>
  <c r="T97" i="2"/>
  <c r="X97" i="2" s="1"/>
  <c r="Z97" i="2" s="1"/>
  <c r="S97" i="2"/>
  <c r="Q97" i="2"/>
  <c r="T96" i="2"/>
  <c r="X96" i="2" s="1"/>
  <c r="Z96" i="2" s="1"/>
  <c r="S96" i="2"/>
  <c r="Q96" i="2"/>
  <c r="T95" i="2"/>
  <c r="X95" i="2" s="1"/>
  <c r="Z95" i="2" s="1"/>
  <c r="S95" i="2"/>
  <c r="Q95" i="2"/>
  <c r="T94" i="2"/>
  <c r="X94" i="2" s="1"/>
  <c r="Z94" i="2" s="1"/>
  <c r="S94" i="2"/>
  <c r="Q94" i="2"/>
  <c r="T93" i="2"/>
  <c r="X93" i="2" s="1"/>
  <c r="Z93" i="2" s="1"/>
  <c r="S93" i="2"/>
  <c r="Q93" i="2"/>
  <c r="T92" i="2"/>
  <c r="X92" i="2" s="1"/>
  <c r="Z92" i="2" s="1"/>
  <c r="S92" i="2"/>
  <c r="Q92" i="2"/>
  <c r="T91" i="2"/>
  <c r="X91" i="2" s="1"/>
  <c r="Z91" i="2" s="1"/>
  <c r="S91" i="2"/>
  <c r="Q91" i="2"/>
  <c r="T90" i="2"/>
  <c r="X90" i="2" s="1"/>
  <c r="Z90" i="2" s="1"/>
  <c r="S90" i="2"/>
  <c r="Q90" i="2"/>
  <c r="T89" i="2"/>
  <c r="X89" i="2" s="1"/>
  <c r="Z89" i="2" s="1"/>
  <c r="S89" i="2"/>
  <c r="Q89" i="2"/>
  <c r="T88" i="2"/>
  <c r="S88" i="2"/>
  <c r="Q88" i="2"/>
  <c r="T87" i="2"/>
  <c r="X87" i="2" s="1"/>
  <c r="Z87" i="2" s="1"/>
  <c r="S87" i="2"/>
  <c r="Q87" i="2"/>
  <c r="T86" i="2"/>
  <c r="X86" i="2" s="1"/>
  <c r="Z86" i="2" s="1"/>
  <c r="S86" i="2"/>
  <c r="Q86" i="2"/>
  <c r="T85" i="2"/>
  <c r="X85" i="2" s="1"/>
  <c r="Z85" i="2" s="1"/>
  <c r="S85" i="2"/>
  <c r="Q85" i="2"/>
  <c r="T84" i="2"/>
  <c r="X84" i="2" s="1"/>
  <c r="Z84" i="2" s="1"/>
  <c r="S84" i="2"/>
  <c r="Q84" i="2"/>
  <c r="T83" i="2"/>
  <c r="X83" i="2" s="1"/>
  <c r="Z83" i="2" s="1"/>
  <c r="S83" i="2"/>
  <c r="Q83" i="2"/>
  <c r="T82" i="2"/>
  <c r="X82" i="2" s="1"/>
  <c r="Z82" i="2" s="1"/>
  <c r="S82" i="2"/>
  <c r="Q82" i="2"/>
  <c r="T81" i="2"/>
  <c r="X81" i="2" s="1"/>
  <c r="Z81" i="2" s="1"/>
  <c r="S81" i="2"/>
  <c r="Q81" i="2"/>
  <c r="T80" i="2"/>
  <c r="X80" i="2" s="1"/>
  <c r="Z80" i="2" s="1"/>
  <c r="S80" i="2"/>
  <c r="Q80" i="2"/>
  <c r="T79" i="2"/>
  <c r="X79" i="2" s="1"/>
  <c r="Z79" i="2" s="1"/>
  <c r="S79" i="2"/>
  <c r="Q79" i="2"/>
  <c r="T78" i="2"/>
  <c r="X78" i="2" s="1"/>
  <c r="Z78" i="2" s="1"/>
  <c r="S78" i="2"/>
  <c r="Q78" i="2"/>
  <c r="T77" i="2"/>
  <c r="X77" i="2" s="1"/>
  <c r="Z77" i="2" s="1"/>
  <c r="S77" i="2"/>
  <c r="Q77" i="2"/>
  <c r="T76" i="2"/>
  <c r="X76" i="2" s="1"/>
  <c r="Z76" i="2" s="1"/>
  <c r="S76" i="2"/>
  <c r="Q76" i="2"/>
  <c r="T75" i="2"/>
  <c r="X75" i="2" s="1"/>
  <c r="Z75" i="2" s="1"/>
  <c r="S75" i="2"/>
  <c r="Q75" i="2"/>
  <c r="T74" i="2"/>
  <c r="X74" i="2" s="1"/>
  <c r="Z74" i="2" s="1"/>
  <c r="S74" i="2"/>
  <c r="Q74" i="2"/>
  <c r="T73" i="2"/>
  <c r="X73" i="2" s="1"/>
  <c r="Z73" i="2" s="1"/>
  <c r="S73" i="2"/>
  <c r="Q73" i="2"/>
  <c r="T72" i="2"/>
  <c r="X72" i="2" s="1"/>
  <c r="Z72" i="2" s="1"/>
  <c r="S72" i="2"/>
  <c r="Q72" i="2"/>
  <c r="T71" i="2"/>
  <c r="X71" i="2" s="1"/>
  <c r="Z71" i="2" s="1"/>
  <c r="S71" i="2"/>
  <c r="Q71" i="2"/>
  <c r="T70" i="2"/>
  <c r="X70" i="2" s="1"/>
  <c r="Z70" i="2" s="1"/>
  <c r="S70" i="2"/>
  <c r="Q70" i="2"/>
  <c r="T69" i="2"/>
  <c r="X69" i="2" s="1"/>
  <c r="Z69" i="2" s="1"/>
  <c r="S69" i="2"/>
  <c r="Q69" i="2"/>
  <c r="T68" i="2"/>
  <c r="X68" i="2" s="1"/>
  <c r="Z68" i="2" s="1"/>
  <c r="S68" i="2"/>
  <c r="Q68" i="2"/>
  <c r="T67" i="2"/>
  <c r="X67" i="2" s="1"/>
  <c r="Z67" i="2" s="1"/>
  <c r="S67" i="2"/>
  <c r="Q67" i="2"/>
  <c r="T66" i="2"/>
  <c r="X66" i="2" s="1"/>
  <c r="Z66" i="2" s="1"/>
  <c r="S66" i="2"/>
  <c r="Q66" i="2"/>
  <c r="T65" i="2"/>
  <c r="X65" i="2" s="1"/>
  <c r="Z65" i="2" s="1"/>
  <c r="S65" i="2"/>
  <c r="Q65" i="2"/>
  <c r="T64" i="2"/>
  <c r="X64" i="2" s="1"/>
  <c r="Z64" i="2" s="1"/>
  <c r="S64" i="2"/>
  <c r="Q64" i="2"/>
  <c r="T63" i="2"/>
  <c r="X63" i="2" s="1"/>
  <c r="Z63" i="2" s="1"/>
  <c r="S63" i="2"/>
  <c r="Q63" i="2"/>
  <c r="T62" i="2"/>
  <c r="X62" i="2" s="1"/>
  <c r="Z62" i="2" s="1"/>
  <c r="S62" i="2"/>
  <c r="Q62" i="2"/>
  <c r="T61" i="2"/>
  <c r="X61" i="2" s="1"/>
  <c r="Z61" i="2" s="1"/>
  <c r="S61" i="2"/>
  <c r="Q61" i="2"/>
  <c r="T60" i="2"/>
  <c r="X60" i="2" s="1"/>
  <c r="Z60" i="2" s="1"/>
  <c r="S60" i="2"/>
  <c r="Q60" i="2"/>
  <c r="T59" i="2"/>
  <c r="X59" i="2" s="1"/>
  <c r="Z59" i="2" s="1"/>
  <c r="S59" i="2"/>
  <c r="Q59" i="2"/>
  <c r="T58" i="2"/>
  <c r="X58" i="2" s="1"/>
  <c r="Z58" i="2" s="1"/>
  <c r="S58" i="2"/>
  <c r="Q58" i="2"/>
  <c r="T57" i="2"/>
  <c r="X57" i="2" s="1"/>
  <c r="Z57" i="2" s="1"/>
  <c r="S57" i="2"/>
  <c r="Q57" i="2"/>
  <c r="T56" i="2"/>
  <c r="S56" i="2"/>
  <c r="Q56" i="2"/>
  <c r="T55" i="2"/>
  <c r="X55" i="2" s="1"/>
  <c r="Z55" i="2" s="1"/>
  <c r="S55" i="2"/>
  <c r="Q55" i="2"/>
  <c r="T54" i="2"/>
  <c r="X54" i="2" s="1"/>
  <c r="Z54" i="2" s="1"/>
  <c r="S54" i="2"/>
  <c r="Q54" i="2"/>
  <c r="T53" i="2"/>
  <c r="X53" i="2" s="1"/>
  <c r="Z53" i="2" s="1"/>
  <c r="S53" i="2"/>
  <c r="Q53" i="2"/>
  <c r="T52" i="2"/>
  <c r="X52" i="2" s="1"/>
  <c r="Z52" i="2" s="1"/>
  <c r="S52" i="2"/>
  <c r="Q52" i="2"/>
  <c r="T51" i="2"/>
  <c r="X51" i="2" s="1"/>
  <c r="Z51" i="2" s="1"/>
  <c r="S51" i="2"/>
  <c r="Q51" i="2"/>
  <c r="T50" i="2"/>
  <c r="X50" i="2" s="1"/>
  <c r="Z50" i="2" s="1"/>
  <c r="S50" i="2"/>
  <c r="Q50" i="2"/>
  <c r="T49" i="2"/>
  <c r="X49" i="2" s="1"/>
  <c r="Z49" i="2" s="1"/>
  <c r="S49" i="2"/>
  <c r="Q49" i="2"/>
  <c r="T48" i="2"/>
  <c r="X48" i="2" s="1"/>
  <c r="Z48" i="2" s="1"/>
  <c r="S48" i="2"/>
  <c r="Q48" i="2"/>
  <c r="T47" i="2"/>
  <c r="X47" i="2" s="1"/>
  <c r="Z47" i="2" s="1"/>
  <c r="S47" i="2"/>
  <c r="Q47" i="2"/>
  <c r="T46" i="2"/>
  <c r="X46" i="2" s="1"/>
  <c r="Z46" i="2" s="1"/>
  <c r="S46" i="2"/>
  <c r="Q46" i="2"/>
  <c r="T45" i="2"/>
  <c r="X45" i="2" s="1"/>
  <c r="Z45" i="2" s="1"/>
  <c r="S45" i="2"/>
  <c r="Q45" i="2"/>
  <c r="T44" i="2"/>
  <c r="X44" i="2" s="1"/>
  <c r="Z44" i="2" s="1"/>
  <c r="S44" i="2"/>
  <c r="Q44" i="2"/>
  <c r="T43" i="2"/>
  <c r="X43" i="2" s="1"/>
  <c r="Z43" i="2" s="1"/>
  <c r="S43" i="2"/>
  <c r="Q43" i="2"/>
  <c r="T42" i="2"/>
  <c r="X42" i="2" s="1"/>
  <c r="Z42" i="2" s="1"/>
  <c r="S42" i="2"/>
  <c r="Q42" i="2"/>
  <c r="T41" i="2"/>
  <c r="X41" i="2" s="1"/>
  <c r="Z41" i="2" s="1"/>
  <c r="S41" i="2"/>
  <c r="Q41" i="2"/>
  <c r="T40" i="2"/>
  <c r="X40" i="2" s="1"/>
  <c r="Z40" i="2" s="1"/>
  <c r="S40" i="2"/>
  <c r="Q40" i="2"/>
  <c r="T39" i="2"/>
  <c r="X39" i="2" s="1"/>
  <c r="Z39" i="2" s="1"/>
  <c r="S39" i="2"/>
  <c r="Q39" i="2"/>
  <c r="T38" i="2"/>
  <c r="X38" i="2" s="1"/>
  <c r="Z38" i="2" s="1"/>
  <c r="S38" i="2"/>
  <c r="Q38" i="2"/>
  <c r="T37" i="2"/>
  <c r="X37" i="2" s="1"/>
  <c r="Z37" i="2" s="1"/>
  <c r="S37" i="2"/>
  <c r="Q37" i="2"/>
  <c r="T36" i="2"/>
  <c r="X36" i="2" s="1"/>
  <c r="Z36" i="2" s="1"/>
  <c r="S36" i="2"/>
  <c r="Q36" i="2"/>
  <c r="T35" i="2"/>
  <c r="X35" i="2" s="1"/>
  <c r="Z35" i="2" s="1"/>
  <c r="S35" i="2"/>
  <c r="Q35" i="2"/>
  <c r="T34" i="2"/>
  <c r="X34" i="2" s="1"/>
  <c r="Z34" i="2" s="1"/>
  <c r="S34" i="2"/>
  <c r="Q34" i="2"/>
  <c r="T33" i="2"/>
  <c r="X33" i="2" s="1"/>
  <c r="Z33" i="2" s="1"/>
  <c r="S33" i="2"/>
  <c r="Q33" i="2"/>
  <c r="T32" i="2"/>
  <c r="X32" i="2" s="1"/>
  <c r="Z32" i="2" s="1"/>
  <c r="S32" i="2"/>
  <c r="Q32" i="2"/>
  <c r="T31" i="2"/>
  <c r="X31" i="2" s="1"/>
  <c r="Z31" i="2" s="1"/>
  <c r="S31" i="2"/>
  <c r="Q31" i="2"/>
  <c r="T30" i="2"/>
  <c r="X30" i="2" s="1"/>
  <c r="Z30" i="2" s="1"/>
  <c r="S30" i="2"/>
  <c r="Q30" i="2"/>
  <c r="T29" i="2"/>
  <c r="X29" i="2" s="1"/>
  <c r="Z29" i="2" s="1"/>
  <c r="S29" i="2"/>
  <c r="Q29" i="2"/>
  <c r="T28" i="2"/>
  <c r="X28" i="2" s="1"/>
  <c r="Z28" i="2" s="1"/>
  <c r="S28" i="2"/>
  <c r="Q28" i="2"/>
  <c r="T27" i="2"/>
  <c r="X27" i="2" s="1"/>
  <c r="Z27" i="2" s="1"/>
  <c r="S27" i="2"/>
  <c r="Q27" i="2"/>
  <c r="T26" i="2"/>
  <c r="X26" i="2" s="1"/>
  <c r="Z26" i="2" s="1"/>
  <c r="S26" i="2"/>
  <c r="Q26" i="2"/>
  <c r="T25" i="2"/>
  <c r="X25" i="2" s="1"/>
  <c r="Z25" i="2" s="1"/>
  <c r="S25" i="2"/>
  <c r="Q25" i="2"/>
  <c r="T24" i="2"/>
  <c r="X24" i="2" s="1"/>
  <c r="Z24" i="2" s="1"/>
  <c r="S24" i="2"/>
  <c r="Q24" i="2"/>
  <c r="T23" i="2"/>
  <c r="X23" i="2" s="1"/>
  <c r="Z23" i="2" s="1"/>
  <c r="S23" i="2"/>
  <c r="Q23" i="2"/>
  <c r="T22" i="2"/>
  <c r="X22" i="2" s="1"/>
  <c r="Z22" i="2" s="1"/>
  <c r="S22" i="2"/>
  <c r="Q22" i="2"/>
  <c r="T21" i="2"/>
  <c r="X21" i="2" s="1"/>
  <c r="Z21" i="2" s="1"/>
  <c r="S21" i="2"/>
  <c r="Q21" i="2"/>
  <c r="T20" i="2"/>
  <c r="X20" i="2" s="1"/>
  <c r="Z20" i="2" s="1"/>
  <c r="S20" i="2"/>
  <c r="Q20" i="2"/>
  <c r="T19" i="2"/>
  <c r="X19" i="2" s="1"/>
  <c r="Z19" i="2" s="1"/>
  <c r="S19" i="2"/>
  <c r="Q19" i="2"/>
  <c r="T18" i="2"/>
  <c r="X18" i="2" s="1"/>
  <c r="Z18" i="2" s="1"/>
  <c r="S18" i="2"/>
  <c r="Q18" i="2"/>
  <c r="T17" i="2"/>
  <c r="X17" i="2" s="1"/>
  <c r="Z17" i="2" s="1"/>
  <c r="S17" i="2"/>
  <c r="Q17" i="2"/>
  <c r="T16" i="2"/>
  <c r="X16" i="2" s="1"/>
  <c r="Z16" i="2" s="1"/>
  <c r="S16" i="2"/>
  <c r="Q16" i="2"/>
  <c r="T15" i="2"/>
  <c r="X15" i="2" s="1"/>
  <c r="Z15" i="2" s="1"/>
  <c r="S15" i="2"/>
  <c r="Q15" i="2"/>
  <c r="T14" i="2"/>
  <c r="X14" i="2" s="1"/>
  <c r="Z14" i="2" s="1"/>
  <c r="S14" i="2"/>
  <c r="Q14" i="2"/>
  <c r="T13" i="2"/>
  <c r="X13" i="2" s="1"/>
  <c r="Z13" i="2" s="1"/>
  <c r="S13" i="2"/>
  <c r="Q13" i="2"/>
  <c r="T12" i="2"/>
  <c r="X12" i="2" s="1"/>
  <c r="Z12" i="2" s="1"/>
  <c r="S12" i="2"/>
  <c r="Q12" i="2"/>
  <c r="T11" i="2"/>
  <c r="X11" i="2" s="1"/>
  <c r="Z11" i="2" s="1"/>
  <c r="S11" i="2"/>
  <c r="Q11" i="2"/>
  <c r="T10" i="2"/>
  <c r="X10" i="2" s="1"/>
  <c r="Z10" i="2" s="1"/>
  <c r="S10" i="2"/>
  <c r="Q10" i="2"/>
  <c r="T9" i="2"/>
  <c r="X9" i="2" s="1"/>
  <c r="Z9" i="2" s="1"/>
  <c r="S9" i="2"/>
  <c r="Q9" i="2"/>
  <c r="T8" i="2"/>
  <c r="X8" i="2" s="1"/>
  <c r="Z8" i="2" s="1"/>
  <c r="S8" i="2"/>
  <c r="Q8" i="2"/>
  <c r="T7" i="2"/>
  <c r="X7" i="2" s="1"/>
  <c r="Z7" i="2" s="1"/>
  <c r="S7" i="2"/>
  <c r="Q7" i="2"/>
  <c r="T6" i="2"/>
  <c r="X6" i="2" s="1"/>
  <c r="Z6" i="2" s="1"/>
  <c r="S6" i="2"/>
  <c r="Q6" i="2"/>
  <c r="T5" i="2"/>
  <c r="X5" i="2" s="1"/>
  <c r="Z5" i="2" s="1"/>
  <c r="S5" i="2"/>
  <c r="Q5" i="2"/>
  <c r="T4" i="2"/>
  <c r="X4" i="2" s="1"/>
  <c r="Z4" i="2" s="1"/>
  <c r="S4" i="2"/>
  <c r="Q4" i="2"/>
  <c r="T3" i="2"/>
  <c r="X3" i="2" s="1"/>
  <c r="Z3" i="2" s="1"/>
  <c r="S3" i="2"/>
  <c r="Q3" i="2"/>
  <c r="T2" i="2"/>
  <c r="X2" i="2" s="1"/>
  <c r="Z2" i="2" s="1"/>
  <c r="S2" i="2"/>
  <c r="Q2" i="2"/>
  <c r="T200" i="1"/>
  <c r="X200" i="1" s="1"/>
  <c r="Z200" i="1" s="1"/>
  <c r="S200" i="1"/>
  <c r="Q200" i="1"/>
  <c r="T199" i="1"/>
  <c r="X199" i="1" s="1"/>
  <c r="Z199" i="1" s="1"/>
  <c r="S199" i="1"/>
  <c r="Q199" i="1"/>
  <c r="T198" i="1"/>
  <c r="X198" i="1" s="1"/>
  <c r="Z198" i="1" s="1"/>
  <c r="S198" i="1"/>
  <c r="Q198" i="1"/>
  <c r="T197" i="1"/>
  <c r="X197" i="1" s="1"/>
  <c r="Z197" i="1" s="1"/>
  <c r="S197" i="1"/>
  <c r="Q197" i="1"/>
  <c r="T196" i="1"/>
  <c r="X196" i="1" s="1"/>
  <c r="Z196" i="1" s="1"/>
  <c r="S196" i="1"/>
  <c r="Q196" i="1"/>
  <c r="T195" i="1"/>
  <c r="X195" i="1" s="1"/>
  <c r="Z195" i="1" s="1"/>
  <c r="S195" i="1"/>
  <c r="Q195" i="1"/>
  <c r="T194" i="1"/>
  <c r="X194" i="1" s="1"/>
  <c r="Z194" i="1" s="1"/>
  <c r="S194" i="1"/>
  <c r="Q194" i="1"/>
  <c r="T193" i="1"/>
  <c r="X193" i="1" s="1"/>
  <c r="Z193" i="1" s="1"/>
  <c r="S193" i="1"/>
  <c r="Q193" i="1"/>
  <c r="T192" i="1"/>
  <c r="X192" i="1" s="1"/>
  <c r="Z192" i="1" s="1"/>
  <c r="S192" i="1"/>
  <c r="Q192" i="1"/>
  <c r="T191" i="1"/>
  <c r="X191" i="1" s="1"/>
  <c r="Z191" i="1" s="1"/>
  <c r="S191" i="1"/>
  <c r="Q191" i="1"/>
  <c r="T190" i="1"/>
  <c r="X190" i="1" s="1"/>
  <c r="Z190" i="1" s="1"/>
  <c r="S190" i="1"/>
  <c r="Q190" i="1"/>
  <c r="T189" i="1"/>
  <c r="X189" i="1" s="1"/>
  <c r="Z189" i="1" s="1"/>
  <c r="S189" i="1"/>
  <c r="Q189" i="1"/>
  <c r="T188" i="1"/>
  <c r="X188" i="1" s="1"/>
  <c r="Z188" i="1" s="1"/>
  <c r="S188" i="1"/>
  <c r="Q188" i="1"/>
  <c r="T187" i="1"/>
  <c r="X187" i="1" s="1"/>
  <c r="Z187" i="1" s="1"/>
  <c r="S187" i="1"/>
  <c r="Q187" i="1"/>
  <c r="T186" i="1"/>
  <c r="X186" i="1" s="1"/>
  <c r="Z186" i="1" s="1"/>
  <c r="S186" i="1"/>
  <c r="Q186" i="1"/>
  <c r="T185" i="1"/>
  <c r="X185" i="1" s="1"/>
  <c r="Z185" i="1" s="1"/>
  <c r="S185" i="1"/>
  <c r="Q185" i="1"/>
  <c r="T184" i="1"/>
  <c r="X184" i="1" s="1"/>
  <c r="Z184" i="1" s="1"/>
  <c r="S184" i="1"/>
  <c r="Q184" i="1"/>
  <c r="T183" i="1"/>
  <c r="X183" i="1" s="1"/>
  <c r="Z183" i="1" s="1"/>
  <c r="S183" i="1"/>
  <c r="Q183" i="1"/>
  <c r="T182" i="1"/>
  <c r="X182" i="1" s="1"/>
  <c r="Z182" i="1" s="1"/>
  <c r="S182" i="1"/>
  <c r="Q182" i="1"/>
  <c r="T181" i="1"/>
  <c r="X181" i="1" s="1"/>
  <c r="Z181" i="1" s="1"/>
  <c r="S181" i="1"/>
  <c r="Q181" i="1"/>
  <c r="T180" i="1"/>
  <c r="X180" i="1" s="1"/>
  <c r="Z180" i="1" s="1"/>
  <c r="S180" i="1"/>
  <c r="Q180" i="1"/>
  <c r="T179" i="1"/>
  <c r="X179" i="1" s="1"/>
  <c r="Z179" i="1" s="1"/>
  <c r="S179" i="1"/>
  <c r="Q179" i="1"/>
  <c r="T178" i="1"/>
  <c r="X178" i="1" s="1"/>
  <c r="Z178" i="1" s="1"/>
  <c r="S178" i="1"/>
  <c r="Q178" i="1"/>
  <c r="T177" i="1"/>
  <c r="X177" i="1" s="1"/>
  <c r="Z177" i="1" s="1"/>
  <c r="S177" i="1"/>
  <c r="Q177" i="1"/>
  <c r="T176" i="1"/>
  <c r="X176" i="1" s="1"/>
  <c r="Z176" i="1" s="1"/>
  <c r="S176" i="1"/>
  <c r="Q176" i="1"/>
  <c r="T175" i="1"/>
  <c r="X175" i="1" s="1"/>
  <c r="Z175" i="1" s="1"/>
  <c r="S175" i="1"/>
  <c r="Q175" i="1"/>
  <c r="T174" i="1"/>
  <c r="X174" i="1" s="1"/>
  <c r="Z174" i="1" s="1"/>
  <c r="S174" i="1"/>
  <c r="Q174" i="1"/>
  <c r="T173" i="1"/>
  <c r="X173" i="1" s="1"/>
  <c r="Z173" i="1" s="1"/>
  <c r="S173" i="1"/>
  <c r="Q173" i="1"/>
  <c r="T172" i="1"/>
  <c r="X172" i="1" s="1"/>
  <c r="Z172" i="1" s="1"/>
  <c r="S172" i="1"/>
  <c r="Q172" i="1"/>
  <c r="T171" i="1"/>
  <c r="X171" i="1" s="1"/>
  <c r="Z171" i="1" s="1"/>
  <c r="S171" i="1"/>
  <c r="Q171" i="1"/>
  <c r="T170" i="1"/>
  <c r="X170" i="1" s="1"/>
  <c r="Z170" i="1" s="1"/>
  <c r="S170" i="1"/>
  <c r="Q170" i="1"/>
  <c r="T169" i="1"/>
  <c r="X169" i="1" s="1"/>
  <c r="Z169" i="1" s="1"/>
  <c r="S169" i="1"/>
  <c r="Q169" i="1"/>
  <c r="T168" i="1"/>
  <c r="X168" i="1" s="1"/>
  <c r="Z168" i="1" s="1"/>
  <c r="S168" i="1"/>
  <c r="Q168" i="1"/>
  <c r="T167" i="1"/>
  <c r="X167" i="1" s="1"/>
  <c r="Z167" i="1" s="1"/>
  <c r="S167" i="1"/>
  <c r="Q167" i="1"/>
  <c r="T166" i="1"/>
  <c r="X166" i="1" s="1"/>
  <c r="Z166" i="1" s="1"/>
  <c r="S166" i="1"/>
  <c r="Q166" i="1"/>
  <c r="T165" i="1"/>
  <c r="X165" i="1" s="1"/>
  <c r="Z165" i="1" s="1"/>
  <c r="S165" i="1"/>
  <c r="Q165" i="1"/>
  <c r="T164" i="1"/>
  <c r="X164" i="1" s="1"/>
  <c r="Z164" i="1" s="1"/>
  <c r="S164" i="1"/>
  <c r="Q164" i="1"/>
  <c r="T163" i="1"/>
  <c r="X163" i="1" s="1"/>
  <c r="Z163" i="1" s="1"/>
  <c r="S163" i="1"/>
  <c r="Q163" i="1"/>
  <c r="T162" i="1"/>
  <c r="X162" i="1" s="1"/>
  <c r="Z162" i="1" s="1"/>
  <c r="S162" i="1"/>
  <c r="Q162" i="1"/>
  <c r="T161" i="1"/>
  <c r="X161" i="1" s="1"/>
  <c r="Z161" i="1" s="1"/>
  <c r="S161" i="1"/>
  <c r="Q161" i="1"/>
  <c r="T160" i="1"/>
  <c r="X160" i="1" s="1"/>
  <c r="Z160" i="1" s="1"/>
  <c r="S160" i="1"/>
  <c r="Q160" i="1"/>
  <c r="T159" i="1"/>
  <c r="X159" i="1" s="1"/>
  <c r="Z159" i="1" s="1"/>
  <c r="S159" i="1"/>
  <c r="Q159" i="1"/>
  <c r="T158" i="1"/>
  <c r="X158" i="1" s="1"/>
  <c r="Z158" i="1" s="1"/>
  <c r="S158" i="1"/>
  <c r="Q158" i="1"/>
  <c r="T157" i="1"/>
  <c r="X157" i="1" s="1"/>
  <c r="Z157" i="1" s="1"/>
  <c r="S157" i="1"/>
  <c r="Q157" i="1"/>
  <c r="T156" i="1"/>
  <c r="X156" i="1" s="1"/>
  <c r="Z156" i="1" s="1"/>
  <c r="S156" i="1"/>
  <c r="Q156" i="1"/>
  <c r="T155" i="1"/>
  <c r="X155" i="1" s="1"/>
  <c r="Z155" i="1" s="1"/>
  <c r="S155" i="1"/>
  <c r="Q155" i="1"/>
  <c r="T154" i="1"/>
  <c r="X154" i="1" s="1"/>
  <c r="Z154" i="1" s="1"/>
  <c r="S154" i="1"/>
  <c r="Q154" i="1"/>
  <c r="T153" i="1"/>
  <c r="X153" i="1" s="1"/>
  <c r="Z153" i="1" s="1"/>
  <c r="S153" i="1"/>
  <c r="Q153" i="1"/>
  <c r="T152" i="1"/>
  <c r="X152" i="1" s="1"/>
  <c r="Z152" i="1" s="1"/>
  <c r="S152" i="1"/>
  <c r="Q152" i="1"/>
  <c r="T151" i="1"/>
  <c r="X151" i="1" s="1"/>
  <c r="Z151" i="1" s="1"/>
  <c r="S151" i="1"/>
  <c r="Q151" i="1"/>
  <c r="T150" i="1"/>
  <c r="X150" i="1" s="1"/>
  <c r="Z150" i="1" s="1"/>
  <c r="S150" i="1"/>
  <c r="Q150" i="1"/>
  <c r="T149" i="1"/>
  <c r="X149" i="1" s="1"/>
  <c r="Z149" i="1" s="1"/>
  <c r="S149" i="1"/>
  <c r="Q149" i="1"/>
  <c r="T148" i="1"/>
  <c r="X148" i="1" s="1"/>
  <c r="Z148" i="1" s="1"/>
  <c r="S148" i="1"/>
  <c r="Q148" i="1"/>
  <c r="T147" i="1"/>
  <c r="X147" i="1" s="1"/>
  <c r="Z147" i="1" s="1"/>
  <c r="S147" i="1"/>
  <c r="Q147" i="1"/>
  <c r="T146" i="1"/>
  <c r="X146" i="1" s="1"/>
  <c r="Z146" i="1" s="1"/>
  <c r="S146" i="1"/>
  <c r="Q146" i="1"/>
  <c r="T145" i="1"/>
  <c r="X145" i="1" s="1"/>
  <c r="Z145" i="1" s="1"/>
  <c r="S145" i="1"/>
  <c r="Q145" i="1"/>
  <c r="T144" i="1"/>
  <c r="X144" i="1" s="1"/>
  <c r="Z144" i="1" s="1"/>
  <c r="S144" i="1"/>
  <c r="Q144" i="1"/>
  <c r="T143" i="1"/>
  <c r="S143" i="1"/>
  <c r="Q143" i="1"/>
  <c r="T142" i="1"/>
  <c r="X142" i="1" s="1"/>
  <c r="Z142" i="1" s="1"/>
  <c r="S142" i="1"/>
  <c r="Q142" i="1"/>
  <c r="T141" i="1"/>
  <c r="X141" i="1" s="1"/>
  <c r="Z141" i="1" s="1"/>
  <c r="S141" i="1"/>
  <c r="Q141" i="1"/>
  <c r="T140" i="1"/>
  <c r="X140" i="1" s="1"/>
  <c r="Z140" i="1" s="1"/>
  <c r="S140" i="1"/>
  <c r="Q140" i="1"/>
  <c r="T139" i="1"/>
  <c r="X139" i="1" s="1"/>
  <c r="Z139" i="1" s="1"/>
  <c r="S139" i="1"/>
  <c r="Q139" i="1"/>
  <c r="T138" i="1"/>
  <c r="X138" i="1" s="1"/>
  <c r="Z138" i="1" s="1"/>
  <c r="S138" i="1"/>
  <c r="Q138" i="1"/>
  <c r="T137" i="1"/>
  <c r="X137" i="1" s="1"/>
  <c r="Z137" i="1" s="1"/>
  <c r="S137" i="1"/>
  <c r="Q137" i="1"/>
  <c r="T136" i="1"/>
  <c r="X136" i="1" s="1"/>
  <c r="Z136" i="1" s="1"/>
  <c r="S136" i="1"/>
  <c r="Q136" i="1"/>
  <c r="T135" i="1"/>
  <c r="X135" i="1" s="1"/>
  <c r="Z135" i="1" s="1"/>
  <c r="S135" i="1"/>
  <c r="Q135" i="1"/>
  <c r="T134" i="1"/>
  <c r="X134" i="1" s="1"/>
  <c r="Z134" i="1" s="1"/>
  <c r="S134" i="1"/>
  <c r="Q134" i="1"/>
  <c r="T133" i="1"/>
  <c r="X133" i="1" s="1"/>
  <c r="Z133" i="1" s="1"/>
  <c r="S133" i="1"/>
  <c r="Q133" i="1"/>
  <c r="T132" i="1"/>
  <c r="X132" i="1" s="1"/>
  <c r="Z132" i="1" s="1"/>
  <c r="S132" i="1"/>
  <c r="Q132" i="1"/>
  <c r="T131" i="1"/>
  <c r="X131" i="1" s="1"/>
  <c r="Z131" i="1" s="1"/>
  <c r="S131" i="1"/>
  <c r="Q131" i="1"/>
  <c r="T130" i="1"/>
  <c r="X130" i="1" s="1"/>
  <c r="Z130" i="1" s="1"/>
  <c r="S130" i="1"/>
  <c r="Q130" i="1"/>
  <c r="T129" i="1"/>
  <c r="X129" i="1" s="1"/>
  <c r="Z129" i="1" s="1"/>
  <c r="S129" i="1"/>
  <c r="Q129" i="1"/>
  <c r="T128" i="1"/>
  <c r="X128" i="1" s="1"/>
  <c r="Z128" i="1" s="1"/>
  <c r="S128" i="1"/>
  <c r="Q128" i="1"/>
  <c r="T127" i="1"/>
  <c r="X127" i="1" s="1"/>
  <c r="Z127" i="1" s="1"/>
  <c r="S127" i="1"/>
  <c r="Q127" i="1"/>
  <c r="T126" i="1"/>
  <c r="X126" i="1" s="1"/>
  <c r="Z126" i="1" s="1"/>
  <c r="S126" i="1"/>
  <c r="Q126" i="1"/>
  <c r="T125" i="1"/>
  <c r="X125" i="1" s="1"/>
  <c r="Z125" i="1" s="1"/>
  <c r="S125" i="1"/>
  <c r="Q125" i="1"/>
  <c r="T124" i="1"/>
  <c r="X124" i="1" s="1"/>
  <c r="Z124" i="1" s="1"/>
  <c r="S124" i="1"/>
  <c r="Q124" i="1"/>
  <c r="T123" i="1"/>
  <c r="X123" i="1" s="1"/>
  <c r="Z123" i="1" s="1"/>
  <c r="S123" i="1"/>
  <c r="Q123" i="1"/>
  <c r="T122" i="1"/>
  <c r="X122" i="1" s="1"/>
  <c r="Z122" i="1" s="1"/>
  <c r="S122" i="1"/>
  <c r="Q122" i="1"/>
  <c r="T121" i="1"/>
  <c r="X121" i="1" s="1"/>
  <c r="Z121" i="1" s="1"/>
  <c r="S121" i="1"/>
  <c r="Q121" i="1"/>
  <c r="T120" i="1"/>
  <c r="X120" i="1" s="1"/>
  <c r="Z120" i="1" s="1"/>
  <c r="S120" i="1"/>
  <c r="Q120" i="1"/>
  <c r="T119" i="1"/>
  <c r="X119" i="1" s="1"/>
  <c r="Z119" i="1" s="1"/>
  <c r="S119" i="1"/>
  <c r="Q119" i="1"/>
  <c r="T118" i="1"/>
  <c r="X118" i="1" s="1"/>
  <c r="Z118" i="1" s="1"/>
  <c r="S118" i="1"/>
  <c r="Q118" i="1"/>
  <c r="T117" i="1"/>
  <c r="X117" i="1" s="1"/>
  <c r="Z117" i="1" s="1"/>
  <c r="S117" i="1"/>
  <c r="Q117" i="1"/>
  <c r="T116" i="1"/>
  <c r="X116" i="1" s="1"/>
  <c r="Z116" i="1" s="1"/>
  <c r="S116" i="1"/>
  <c r="Q116" i="1"/>
  <c r="T115" i="1"/>
  <c r="X115" i="1" s="1"/>
  <c r="Z115" i="1" s="1"/>
  <c r="S115" i="1"/>
  <c r="Q115" i="1"/>
  <c r="T114" i="1"/>
  <c r="X114" i="1" s="1"/>
  <c r="Z114" i="1" s="1"/>
  <c r="S114" i="1"/>
  <c r="Q114" i="1"/>
  <c r="T113" i="1"/>
  <c r="X113" i="1" s="1"/>
  <c r="Z113" i="1" s="1"/>
  <c r="S113" i="1"/>
  <c r="Q113" i="1"/>
  <c r="T112" i="1"/>
  <c r="X112" i="1" s="1"/>
  <c r="Z112" i="1" s="1"/>
  <c r="S112" i="1"/>
  <c r="Q112" i="1"/>
  <c r="T111" i="1"/>
  <c r="X111" i="1" s="1"/>
  <c r="Z111" i="1" s="1"/>
  <c r="S111" i="1"/>
  <c r="Q111" i="1"/>
  <c r="T110" i="1"/>
  <c r="X110" i="1" s="1"/>
  <c r="Z110" i="1" s="1"/>
  <c r="S110" i="1"/>
  <c r="Q110" i="1"/>
  <c r="T109" i="1"/>
  <c r="X109" i="1" s="1"/>
  <c r="Z109" i="1" s="1"/>
  <c r="S109" i="1"/>
  <c r="Q109" i="1"/>
  <c r="T108" i="1"/>
  <c r="X108" i="1" s="1"/>
  <c r="Z108" i="1" s="1"/>
  <c r="S108" i="1"/>
  <c r="Q108" i="1"/>
  <c r="T107" i="1"/>
  <c r="X107" i="1" s="1"/>
  <c r="Z107" i="1" s="1"/>
  <c r="S107" i="1"/>
  <c r="Q107" i="1"/>
  <c r="T106" i="1"/>
  <c r="X106" i="1" s="1"/>
  <c r="Z106" i="1" s="1"/>
  <c r="S106" i="1"/>
  <c r="Q106" i="1"/>
  <c r="T105" i="1"/>
  <c r="X105" i="1" s="1"/>
  <c r="Z105" i="1" s="1"/>
  <c r="S105" i="1"/>
  <c r="Q105" i="1"/>
  <c r="T104" i="1"/>
  <c r="X104" i="1" s="1"/>
  <c r="Z104" i="1" s="1"/>
  <c r="S104" i="1"/>
  <c r="Q104" i="1"/>
  <c r="T103" i="1"/>
  <c r="X103" i="1" s="1"/>
  <c r="Z103" i="1" s="1"/>
  <c r="S103" i="1"/>
  <c r="Q103" i="1"/>
  <c r="T102" i="1"/>
  <c r="X102" i="1" s="1"/>
  <c r="Z102" i="1" s="1"/>
  <c r="S102" i="1"/>
  <c r="Q102" i="1"/>
  <c r="T101" i="1"/>
  <c r="X101" i="1" s="1"/>
  <c r="Z101" i="1" s="1"/>
  <c r="S101" i="1"/>
  <c r="Q101" i="1"/>
  <c r="T100" i="1"/>
  <c r="X100" i="1" s="1"/>
  <c r="Z100" i="1" s="1"/>
  <c r="S100" i="1"/>
  <c r="Q100" i="1"/>
  <c r="T99" i="1"/>
  <c r="X99" i="1" s="1"/>
  <c r="Z99" i="1" s="1"/>
  <c r="S99" i="1"/>
  <c r="Q99" i="1"/>
  <c r="T98" i="1"/>
  <c r="X98" i="1" s="1"/>
  <c r="Z98" i="1" s="1"/>
  <c r="S98" i="1"/>
  <c r="Q98" i="1"/>
  <c r="T97" i="1"/>
  <c r="X97" i="1" s="1"/>
  <c r="Z97" i="1" s="1"/>
  <c r="S97" i="1"/>
  <c r="Q97" i="1"/>
  <c r="T96" i="1"/>
  <c r="X96" i="1" s="1"/>
  <c r="Z96" i="1" s="1"/>
  <c r="S96" i="1"/>
  <c r="Q96" i="1"/>
  <c r="T95" i="1"/>
  <c r="X95" i="1" s="1"/>
  <c r="Z95" i="1" s="1"/>
  <c r="S95" i="1"/>
  <c r="Q95" i="1"/>
  <c r="T94" i="1"/>
  <c r="X94" i="1" s="1"/>
  <c r="Z94" i="1" s="1"/>
  <c r="S94" i="1"/>
  <c r="Q94" i="1"/>
  <c r="T93" i="1"/>
  <c r="X93" i="1" s="1"/>
  <c r="Z93" i="1" s="1"/>
  <c r="S93" i="1"/>
  <c r="Q93" i="1"/>
  <c r="T92" i="1"/>
  <c r="X92" i="1" s="1"/>
  <c r="Z92" i="1" s="1"/>
  <c r="S92" i="1"/>
  <c r="Q92" i="1"/>
  <c r="T91" i="1"/>
  <c r="X91" i="1" s="1"/>
  <c r="Z91" i="1" s="1"/>
  <c r="S91" i="1"/>
  <c r="Q91" i="1"/>
  <c r="T90" i="1"/>
  <c r="X90" i="1" s="1"/>
  <c r="Z90" i="1" s="1"/>
  <c r="S90" i="1"/>
  <c r="Q90" i="1"/>
  <c r="T89" i="1"/>
  <c r="X89" i="1" s="1"/>
  <c r="Z89" i="1" s="1"/>
  <c r="S89" i="1"/>
  <c r="Q89" i="1"/>
  <c r="T88" i="1"/>
  <c r="X88" i="1" s="1"/>
  <c r="Z88" i="1" s="1"/>
  <c r="S88" i="1"/>
  <c r="Q88" i="1"/>
  <c r="T87" i="1"/>
  <c r="X87" i="1" s="1"/>
  <c r="Z87" i="1" s="1"/>
  <c r="S87" i="1"/>
  <c r="Q87" i="1"/>
  <c r="T86" i="1"/>
  <c r="X86" i="1" s="1"/>
  <c r="Z86" i="1" s="1"/>
  <c r="S86" i="1"/>
  <c r="Q86" i="1"/>
  <c r="T85" i="1"/>
  <c r="X85" i="1" s="1"/>
  <c r="Z85" i="1" s="1"/>
  <c r="S85" i="1"/>
  <c r="Q85" i="1"/>
  <c r="T84" i="1"/>
  <c r="X84" i="1" s="1"/>
  <c r="Z84" i="1" s="1"/>
  <c r="S84" i="1"/>
  <c r="Q84" i="1"/>
  <c r="T83" i="1"/>
  <c r="X83" i="1" s="1"/>
  <c r="Z83" i="1" s="1"/>
  <c r="S83" i="1"/>
  <c r="Q83" i="1"/>
  <c r="T82" i="1"/>
  <c r="X82" i="1" s="1"/>
  <c r="Z82" i="1" s="1"/>
  <c r="S82" i="1"/>
  <c r="Q82" i="1"/>
  <c r="T81" i="1"/>
  <c r="X81" i="1" s="1"/>
  <c r="Z81" i="1" s="1"/>
  <c r="S81" i="1"/>
  <c r="Q81" i="1"/>
  <c r="T80" i="1"/>
  <c r="X80" i="1" s="1"/>
  <c r="Z80" i="1" s="1"/>
  <c r="S80" i="1"/>
  <c r="Q80" i="1"/>
  <c r="T79" i="1"/>
  <c r="X79" i="1" s="1"/>
  <c r="Z79" i="1" s="1"/>
  <c r="S79" i="1"/>
  <c r="Q79" i="1"/>
  <c r="T78" i="1"/>
  <c r="X78" i="1" s="1"/>
  <c r="Z78" i="1" s="1"/>
  <c r="S78" i="1"/>
  <c r="Q78" i="1"/>
  <c r="T77" i="1"/>
  <c r="X77" i="1" s="1"/>
  <c r="Z77" i="1" s="1"/>
  <c r="S77" i="1"/>
  <c r="Q77" i="1"/>
  <c r="T76" i="1"/>
  <c r="X76" i="1" s="1"/>
  <c r="Z76" i="1" s="1"/>
  <c r="S76" i="1"/>
  <c r="Q76" i="1"/>
  <c r="T75" i="1"/>
  <c r="X75" i="1" s="1"/>
  <c r="Z75" i="1" s="1"/>
  <c r="S75" i="1"/>
  <c r="Q75" i="1"/>
  <c r="T74" i="1"/>
  <c r="X74" i="1" s="1"/>
  <c r="Z74" i="1" s="1"/>
  <c r="S74" i="1"/>
  <c r="Q74" i="1"/>
  <c r="T73" i="1"/>
  <c r="X73" i="1" s="1"/>
  <c r="Z73" i="1" s="1"/>
  <c r="S73" i="1"/>
  <c r="Q73" i="1"/>
  <c r="T72" i="1"/>
  <c r="X72" i="1" s="1"/>
  <c r="Z72" i="1" s="1"/>
  <c r="S72" i="1"/>
  <c r="Q72" i="1"/>
  <c r="T71" i="1"/>
  <c r="X71" i="1" s="1"/>
  <c r="Z71" i="1" s="1"/>
  <c r="S71" i="1"/>
  <c r="Q71" i="1"/>
  <c r="T70" i="1"/>
  <c r="X70" i="1" s="1"/>
  <c r="Z70" i="1" s="1"/>
  <c r="S70" i="1"/>
  <c r="Q70" i="1"/>
  <c r="T69" i="1"/>
  <c r="X69" i="1" s="1"/>
  <c r="Z69" i="1" s="1"/>
  <c r="S69" i="1"/>
  <c r="Q69" i="1"/>
  <c r="T68" i="1"/>
  <c r="X68" i="1" s="1"/>
  <c r="Z68" i="1" s="1"/>
  <c r="S68" i="1"/>
  <c r="Q68" i="1"/>
  <c r="T67" i="1"/>
  <c r="X67" i="1" s="1"/>
  <c r="Z67" i="1" s="1"/>
  <c r="S67" i="1"/>
  <c r="Q67" i="1"/>
  <c r="T66" i="1"/>
  <c r="X66" i="1" s="1"/>
  <c r="Z66" i="1" s="1"/>
  <c r="S66" i="1"/>
  <c r="Q66" i="1"/>
  <c r="T65" i="1"/>
  <c r="X65" i="1" s="1"/>
  <c r="Z65" i="1" s="1"/>
  <c r="S65" i="1"/>
  <c r="Q65" i="1"/>
  <c r="T64" i="1"/>
  <c r="X64" i="1" s="1"/>
  <c r="Z64" i="1" s="1"/>
  <c r="S64" i="1"/>
  <c r="Q64" i="1"/>
  <c r="T63" i="1"/>
  <c r="X63" i="1" s="1"/>
  <c r="Z63" i="1" s="1"/>
  <c r="S63" i="1"/>
  <c r="Q63" i="1"/>
  <c r="T62" i="1"/>
  <c r="X62" i="1" s="1"/>
  <c r="Z62" i="1" s="1"/>
  <c r="S62" i="1"/>
  <c r="Q62" i="1"/>
  <c r="T61" i="1"/>
  <c r="X61" i="1" s="1"/>
  <c r="Z61" i="1" s="1"/>
  <c r="S61" i="1"/>
  <c r="Q61" i="1"/>
  <c r="T60" i="1"/>
  <c r="X60" i="1" s="1"/>
  <c r="Z60" i="1" s="1"/>
  <c r="S60" i="1"/>
  <c r="Q60" i="1"/>
  <c r="T59" i="1"/>
  <c r="X59" i="1" s="1"/>
  <c r="Z59" i="1" s="1"/>
  <c r="S59" i="1"/>
  <c r="Q59" i="1"/>
  <c r="T58" i="1"/>
  <c r="X58" i="1" s="1"/>
  <c r="Z58" i="1" s="1"/>
  <c r="S58" i="1"/>
  <c r="Q58" i="1"/>
  <c r="T57" i="1"/>
  <c r="X57" i="1" s="1"/>
  <c r="Z57" i="1" s="1"/>
  <c r="S57" i="1"/>
  <c r="Q57" i="1"/>
  <c r="T56" i="1"/>
  <c r="X56" i="1" s="1"/>
  <c r="Z56" i="1" s="1"/>
  <c r="S56" i="1"/>
  <c r="Q56" i="1"/>
  <c r="T55" i="1"/>
  <c r="X55" i="1" s="1"/>
  <c r="Z55" i="1" s="1"/>
  <c r="S55" i="1"/>
  <c r="Q55" i="1"/>
  <c r="T54" i="1"/>
  <c r="X54" i="1" s="1"/>
  <c r="Z54" i="1" s="1"/>
  <c r="S54" i="1"/>
  <c r="Q54" i="1"/>
  <c r="T53" i="1"/>
  <c r="X53" i="1" s="1"/>
  <c r="Z53" i="1" s="1"/>
  <c r="S53" i="1"/>
  <c r="Q53" i="1"/>
  <c r="T52" i="1"/>
  <c r="X52" i="1" s="1"/>
  <c r="Z52" i="1" s="1"/>
  <c r="S52" i="1"/>
  <c r="Q52" i="1"/>
  <c r="T51" i="1"/>
  <c r="X51" i="1" s="1"/>
  <c r="Z51" i="1" s="1"/>
  <c r="S51" i="1"/>
  <c r="Q51" i="1"/>
  <c r="T50" i="1"/>
  <c r="X50" i="1" s="1"/>
  <c r="Z50" i="1" s="1"/>
  <c r="S50" i="1"/>
  <c r="Q50" i="1"/>
  <c r="T49" i="1"/>
  <c r="X49" i="1" s="1"/>
  <c r="Z49" i="1" s="1"/>
  <c r="S49" i="1"/>
  <c r="Q49" i="1"/>
  <c r="T48" i="1"/>
  <c r="X48" i="1" s="1"/>
  <c r="Z48" i="1" s="1"/>
  <c r="S48" i="1"/>
  <c r="Q48" i="1"/>
  <c r="T47" i="1"/>
  <c r="X47" i="1" s="1"/>
  <c r="Z47" i="1" s="1"/>
  <c r="S47" i="1"/>
  <c r="Q47" i="1"/>
  <c r="T46" i="1"/>
  <c r="X46" i="1" s="1"/>
  <c r="Z46" i="1" s="1"/>
  <c r="S46" i="1"/>
  <c r="Q46" i="1"/>
  <c r="T45" i="1"/>
  <c r="X45" i="1" s="1"/>
  <c r="Z45" i="1" s="1"/>
  <c r="S45" i="1"/>
  <c r="Q45" i="1"/>
  <c r="T44" i="1"/>
  <c r="X44" i="1" s="1"/>
  <c r="Z44" i="1" s="1"/>
  <c r="S44" i="1"/>
  <c r="Q44" i="1"/>
  <c r="T43" i="1"/>
  <c r="X43" i="1" s="1"/>
  <c r="Z43" i="1" s="1"/>
  <c r="S43" i="1"/>
  <c r="Q43" i="1"/>
  <c r="T42" i="1"/>
  <c r="X42" i="1" s="1"/>
  <c r="Z42" i="1" s="1"/>
  <c r="S42" i="1"/>
  <c r="Q42" i="1"/>
  <c r="T41" i="1"/>
  <c r="X41" i="1" s="1"/>
  <c r="Z41" i="1" s="1"/>
  <c r="S41" i="1"/>
  <c r="Q41" i="1"/>
  <c r="T40" i="1"/>
  <c r="X40" i="1" s="1"/>
  <c r="Z40" i="1" s="1"/>
  <c r="S40" i="1"/>
  <c r="Q40" i="1"/>
  <c r="T39" i="1"/>
  <c r="X39" i="1" s="1"/>
  <c r="Z39" i="1" s="1"/>
  <c r="S39" i="1"/>
  <c r="Q39" i="1"/>
  <c r="T38" i="1"/>
  <c r="X38" i="1" s="1"/>
  <c r="Z38" i="1" s="1"/>
  <c r="S38" i="1"/>
  <c r="Q38" i="1"/>
  <c r="T37" i="1"/>
  <c r="X37" i="1" s="1"/>
  <c r="Z37" i="1" s="1"/>
  <c r="S37" i="1"/>
  <c r="Q37" i="1"/>
  <c r="T36" i="1"/>
  <c r="X36" i="1" s="1"/>
  <c r="Z36" i="1" s="1"/>
  <c r="S36" i="1"/>
  <c r="Q36" i="1"/>
  <c r="T35" i="1"/>
  <c r="X35" i="1" s="1"/>
  <c r="Z35" i="1" s="1"/>
  <c r="S35" i="1"/>
  <c r="Q35" i="1"/>
  <c r="T34" i="1"/>
  <c r="X34" i="1" s="1"/>
  <c r="Z34" i="1" s="1"/>
  <c r="S34" i="1"/>
  <c r="Q34" i="1"/>
  <c r="T33" i="1"/>
  <c r="X33" i="1" s="1"/>
  <c r="Z33" i="1" s="1"/>
  <c r="S33" i="1"/>
  <c r="Q33" i="1"/>
  <c r="T32" i="1"/>
  <c r="X32" i="1" s="1"/>
  <c r="Z32" i="1" s="1"/>
  <c r="S32" i="1"/>
  <c r="Q32" i="1"/>
  <c r="T31" i="1"/>
  <c r="X31" i="1" s="1"/>
  <c r="Z31" i="1" s="1"/>
  <c r="S31" i="1"/>
  <c r="Q31" i="1"/>
  <c r="T28" i="1"/>
  <c r="X28" i="1" s="1"/>
  <c r="Z28" i="1" s="1"/>
  <c r="S28" i="1"/>
  <c r="Q28" i="1"/>
  <c r="T27" i="1"/>
  <c r="X27" i="1" s="1"/>
  <c r="Z27" i="1" s="1"/>
  <c r="S27" i="1"/>
  <c r="Q27" i="1"/>
  <c r="T26" i="1"/>
  <c r="X26" i="1" s="1"/>
  <c r="Z26" i="1" s="1"/>
  <c r="S26" i="1"/>
  <c r="Q26" i="1"/>
  <c r="T25" i="1"/>
  <c r="X25" i="1" s="1"/>
  <c r="Z25" i="1" s="1"/>
  <c r="S25" i="1"/>
  <c r="Q25" i="1"/>
  <c r="T24" i="1"/>
  <c r="X24" i="1" s="1"/>
  <c r="Z24" i="1" s="1"/>
  <c r="S24" i="1"/>
  <c r="Q24" i="1"/>
  <c r="T23" i="1"/>
  <c r="X23" i="1" s="1"/>
  <c r="Z23" i="1" s="1"/>
  <c r="S23" i="1"/>
  <c r="Q23" i="1"/>
  <c r="T22" i="1"/>
  <c r="X22" i="1" s="1"/>
  <c r="Z22" i="1" s="1"/>
  <c r="S22" i="1"/>
  <c r="Q22" i="1"/>
  <c r="T21" i="1"/>
  <c r="X21" i="1" s="1"/>
  <c r="Z21" i="1" s="1"/>
  <c r="S21" i="1"/>
  <c r="Q21" i="1"/>
  <c r="T20" i="1"/>
  <c r="X20" i="1" s="1"/>
  <c r="Z20" i="1" s="1"/>
  <c r="S20" i="1"/>
  <c r="Q20" i="1"/>
  <c r="T19" i="1"/>
  <c r="X19" i="1" s="1"/>
  <c r="Z19" i="1" s="1"/>
  <c r="S19" i="1"/>
  <c r="Q19" i="1"/>
  <c r="T18" i="1"/>
  <c r="X18" i="1" s="1"/>
  <c r="Z18" i="1" s="1"/>
  <c r="S18" i="1"/>
  <c r="Q18" i="1"/>
  <c r="T17" i="1"/>
  <c r="X17" i="1" s="1"/>
  <c r="Z17" i="1" s="1"/>
  <c r="S17" i="1"/>
  <c r="Q17" i="1"/>
  <c r="T16" i="1"/>
  <c r="X16" i="1" s="1"/>
  <c r="Z16" i="1" s="1"/>
  <c r="S16" i="1"/>
  <c r="Q16" i="1"/>
  <c r="T15" i="1"/>
  <c r="X15" i="1" s="1"/>
  <c r="Z15" i="1" s="1"/>
  <c r="S15" i="1"/>
  <c r="Q15" i="1"/>
  <c r="T14" i="1"/>
  <c r="X14" i="1" s="1"/>
  <c r="Z14" i="1" s="1"/>
  <c r="S14" i="1"/>
  <c r="Q14" i="1"/>
  <c r="T13" i="1"/>
  <c r="X13" i="1" s="1"/>
  <c r="Z13" i="1" s="1"/>
  <c r="S13" i="1"/>
  <c r="Q13" i="1"/>
  <c r="T12" i="1"/>
  <c r="X12" i="1" s="1"/>
  <c r="Z12" i="1" s="1"/>
  <c r="S12" i="1"/>
  <c r="Q12" i="1"/>
  <c r="T11" i="1"/>
  <c r="X11" i="1" s="1"/>
  <c r="Z11" i="1" s="1"/>
  <c r="S11" i="1"/>
  <c r="Q11" i="1"/>
  <c r="T10" i="1"/>
  <c r="X10" i="1" s="1"/>
  <c r="Z10" i="1" s="1"/>
  <c r="S10" i="1"/>
  <c r="Q10" i="1"/>
  <c r="T9" i="1"/>
  <c r="X9" i="1" s="1"/>
  <c r="Z9" i="1" s="1"/>
  <c r="S9" i="1"/>
  <c r="Q9" i="1"/>
  <c r="T8" i="1"/>
  <c r="X8" i="1" s="1"/>
  <c r="Z8" i="1" s="1"/>
  <c r="S8" i="1"/>
  <c r="Q8" i="1"/>
  <c r="T7" i="1"/>
  <c r="X7" i="1" s="1"/>
  <c r="Z7" i="1" s="1"/>
  <c r="S7" i="1"/>
  <c r="Q7" i="1"/>
  <c r="T6" i="1"/>
  <c r="X6" i="1" s="1"/>
  <c r="Z6" i="1" s="1"/>
  <c r="S6" i="1"/>
  <c r="Q6" i="1"/>
  <c r="T5" i="1"/>
  <c r="X5" i="1" s="1"/>
  <c r="Z5" i="1" s="1"/>
  <c r="S5" i="1"/>
  <c r="Q5" i="1"/>
  <c r="T4" i="1"/>
  <c r="X4" i="1" s="1"/>
  <c r="Z4" i="1" s="1"/>
  <c r="S4" i="1"/>
  <c r="Q4" i="1"/>
  <c r="T3" i="1"/>
  <c r="X3" i="1" s="1"/>
  <c r="Z3" i="1" s="1"/>
  <c r="S3" i="1"/>
  <c r="Q3" i="1"/>
  <c r="T2" i="1"/>
  <c r="X2" i="1" s="1"/>
  <c r="Z2" i="1" s="1"/>
  <c r="S2" i="1"/>
  <c r="Q2" i="1"/>
  <c r="AL266" i="4"/>
  <c r="AN266" i="4" s="1"/>
  <c r="AI266" i="4"/>
  <c r="AH266" i="4"/>
  <c r="AK266" i="4" s="1"/>
  <c r="AL265" i="4"/>
  <c r="AI265" i="4"/>
  <c r="AH265" i="4"/>
  <c r="AK265" i="4" s="1"/>
  <c r="AL264" i="4"/>
  <c r="AM264" i="4" s="1"/>
  <c r="AP264" i="4" s="1"/>
  <c r="AI264" i="4"/>
  <c r="AH264" i="4"/>
  <c r="AK264" i="4" s="1"/>
  <c r="AL263" i="4"/>
  <c r="AN263" i="4" s="1"/>
  <c r="AI263" i="4"/>
  <c r="AH263" i="4"/>
  <c r="AK263" i="4" s="1"/>
  <c r="AL262" i="4"/>
  <c r="AN262" i="4" s="1"/>
  <c r="AI262" i="4"/>
  <c r="AH262" i="4"/>
  <c r="AK262" i="4" s="1"/>
  <c r="AL261" i="4"/>
  <c r="AN261" i="4" s="1"/>
  <c r="AI261" i="4"/>
  <c r="AH261" i="4"/>
  <c r="AK261" i="4" s="1"/>
  <c r="AL260" i="4"/>
  <c r="AN260" i="4" s="1"/>
  <c r="AI260" i="4"/>
  <c r="AH260" i="4"/>
  <c r="AK260" i="4" s="1"/>
  <c r="AL259" i="4"/>
  <c r="AN259" i="4" s="1"/>
  <c r="AI259" i="4"/>
  <c r="AH259" i="4"/>
  <c r="AK259" i="4" s="1"/>
  <c r="AL258" i="4"/>
  <c r="AN258" i="4" s="1"/>
  <c r="AI258" i="4"/>
  <c r="AH258" i="4"/>
  <c r="AK258" i="4" s="1"/>
  <c r="AL257" i="4"/>
  <c r="AI257" i="4"/>
  <c r="AH257" i="4"/>
  <c r="AK257" i="4" s="1"/>
  <c r="AL256" i="4"/>
  <c r="AN256" i="4" s="1"/>
  <c r="AI256" i="4"/>
  <c r="AH256" i="4"/>
  <c r="AK256" i="4" s="1"/>
  <c r="AL255" i="4"/>
  <c r="AI255" i="4"/>
  <c r="AH255" i="4"/>
  <c r="AK255" i="4" s="1"/>
  <c r="AL254" i="4"/>
  <c r="AN254" i="4" s="1"/>
  <c r="AI254" i="4"/>
  <c r="AH254" i="4"/>
  <c r="AK254" i="4" s="1"/>
  <c r="AL253" i="4"/>
  <c r="AN253" i="4" s="1"/>
  <c r="AI253" i="4"/>
  <c r="AH253" i="4"/>
  <c r="AK253" i="4" s="1"/>
  <c r="AL252" i="4"/>
  <c r="AN252" i="4" s="1"/>
  <c r="AI252" i="4"/>
  <c r="AH252" i="4"/>
  <c r="AK252" i="4" s="1"/>
  <c r="AL251" i="4"/>
  <c r="AN251" i="4" s="1"/>
  <c r="AH251" i="4"/>
  <c r="AK251" i="4" s="1"/>
  <c r="AL250" i="4"/>
  <c r="AN250" i="4" s="1"/>
  <c r="AH250" i="4"/>
  <c r="AK250" i="4" s="1"/>
  <c r="AL249" i="4"/>
  <c r="AI249" i="4"/>
  <c r="AH249" i="4"/>
  <c r="AK249" i="4" s="1"/>
  <c r="AL248" i="4"/>
  <c r="AN248" i="4" s="1"/>
  <c r="AI248" i="4"/>
  <c r="AH248" i="4"/>
  <c r="AK248" i="4" s="1"/>
  <c r="AL247" i="4"/>
  <c r="AI247" i="4"/>
  <c r="AH247" i="4"/>
  <c r="AK247" i="4" s="1"/>
  <c r="AL246" i="4"/>
  <c r="AN246" i="4" s="1"/>
  <c r="AI246" i="4"/>
  <c r="AH246" i="4"/>
  <c r="AK246" i="4" s="1"/>
  <c r="AL245" i="4"/>
  <c r="AN245" i="4" s="1"/>
  <c r="AI245" i="4"/>
  <c r="AH245" i="4"/>
  <c r="AK245" i="4" s="1"/>
  <c r="AL244" i="4"/>
  <c r="AN244" i="4" s="1"/>
  <c r="AI244" i="4"/>
  <c r="AH244" i="4"/>
  <c r="AK244" i="4" s="1"/>
  <c r="AL243" i="4"/>
  <c r="AN243" i="4" s="1"/>
  <c r="AI243" i="4"/>
  <c r="AH243" i="4"/>
  <c r="AK243" i="4" s="1"/>
  <c r="AL242" i="4"/>
  <c r="AN242" i="4" s="1"/>
  <c r="AI242" i="4"/>
  <c r="AH242" i="4"/>
  <c r="AK242" i="4" s="1"/>
  <c r="AL241" i="4"/>
  <c r="AH241" i="4"/>
  <c r="AK241" i="4" s="1"/>
  <c r="AL240" i="4"/>
  <c r="AN240" i="4" s="1"/>
  <c r="AH240" i="4"/>
  <c r="AK240" i="4" s="1"/>
  <c r="AL239" i="4"/>
  <c r="AH239" i="4"/>
  <c r="AK239" i="4" s="1"/>
  <c r="AL238" i="4"/>
  <c r="AN238" i="4" s="1"/>
  <c r="AI238" i="4"/>
  <c r="AH238" i="4"/>
  <c r="AK238" i="4" s="1"/>
  <c r="AL237" i="4"/>
  <c r="AN237" i="4" s="1"/>
  <c r="AI237" i="4"/>
  <c r="AH237" i="4"/>
  <c r="AK237" i="4" s="1"/>
  <c r="AL236" i="4"/>
  <c r="AN236" i="4" s="1"/>
  <c r="AI236" i="4"/>
  <c r="AH236" i="4"/>
  <c r="AK236" i="4" s="1"/>
  <c r="AL235" i="4"/>
  <c r="AN235" i="4" s="1"/>
  <c r="AI235" i="4"/>
  <c r="AH235" i="4"/>
  <c r="AK235" i="4" s="1"/>
  <c r="AL234" i="4"/>
  <c r="AN234" i="4" s="1"/>
  <c r="AI234" i="4"/>
  <c r="AH234" i="4"/>
  <c r="AK234" i="4" s="1"/>
  <c r="AL233" i="4"/>
  <c r="AI233" i="4"/>
  <c r="AH233" i="4"/>
  <c r="AK233" i="4" s="1"/>
  <c r="AL232" i="4"/>
  <c r="AN232" i="4" s="1"/>
  <c r="AI232" i="4"/>
  <c r="AH232" i="4"/>
  <c r="AK232" i="4" s="1"/>
  <c r="AL231" i="4"/>
  <c r="AI231" i="4"/>
  <c r="AH231" i="4"/>
  <c r="AK231" i="4" s="1"/>
  <c r="AL230" i="4"/>
  <c r="AN230" i="4" s="1"/>
  <c r="AI230" i="4"/>
  <c r="AH230" i="4"/>
  <c r="AK230" i="4" s="1"/>
  <c r="AL229" i="4"/>
  <c r="AN229" i="4" s="1"/>
  <c r="AI229" i="4"/>
  <c r="AH229" i="4"/>
  <c r="AK229" i="4" s="1"/>
  <c r="AL228" i="4"/>
  <c r="AN228" i="4" s="1"/>
  <c r="AI228" i="4"/>
  <c r="AH228" i="4"/>
  <c r="AK228" i="4" s="1"/>
  <c r="AL227" i="4"/>
  <c r="AN227" i="4" s="1"/>
  <c r="AI227" i="4"/>
  <c r="AH227" i="4"/>
  <c r="AK227" i="4" s="1"/>
  <c r="AL226" i="4"/>
  <c r="AN226" i="4" s="1"/>
  <c r="AI226" i="4"/>
  <c r="AH226" i="4"/>
  <c r="AK226" i="4" s="1"/>
  <c r="AL225" i="4"/>
  <c r="AI225" i="4"/>
  <c r="AH225" i="4"/>
  <c r="AK225" i="4" s="1"/>
  <c r="AL224" i="4"/>
  <c r="AN224" i="4" s="1"/>
  <c r="AI224" i="4"/>
  <c r="AH224" i="4"/>
  <c r="AK224" i="4" s="1"/>
  <c r="AL223" i="4"/>
  <c r="AI223" i="4"/>
  <c r="AH223" i="4"/>
  <c r="AK223" i="4" s="1"/>
  <c r="AL222" i="4"/>
  <c r="AN222" i="4" s="1"/>
  <c r="AI222" i="4"/>
  <c r="AH222" i="4"/>
  <c r="AK222" i="4" s="1"/>
  <c r="AL221" i="4"/>
  <c r="AN221" i="4" s="1"/>
  <c r="AI221" i="4"/>
  <c r="AH221" i="4"/>
  <c r="AK221" i="4" s="1"/>
  <c r="AL220" i="4"/>
  <c r="AN220" i="4" s="1"/>
  <c r="AI220" i="4"/>
  <c r="AH220" i="4"/>
  <c r="AK220" i="4" s="1"/>
  <c r="AL219" i="4"/>
  <c r="AN219" i="4" s="1"/>
  <c r="AI219" i="4"/>
  <c r="AH219" i="4"/>
  <c r="AK219" i="4" s="1"/>
  <c r="AL218" i="4"/>
  <c r="AN218" i="4" s="1"/>
  <c r="AI218" i="4"/>
  <c r="AH218" i="4"/>
  <c r="AK218" i="4" s="1"/>
  <c r="AL217" i="4"/>
  <c r="AN217" i="4" s="1"/>
  <c r="AI217" i="4"/>
  <c r="AH217" i="4"/>
  <c r="AK217" i="4" s="1"/>
  <c r="AL216" i="4"/>
  <c r="AN216" i="4" s="1"/>
  <c r="AI216" i="4"/>
  <c r="AH216" i="4"/>
  <c r="AK216" i="4" s="1"/>
  <c r="AL215" i="4"/>
  <c r="AN215" i="4" s="1"/>
  <c r="AI215" i="4"/>
  <c r="AH215" i="4"/>
  <c r="AK215" i="4" s="1"/>
  <c r="AL214" i="4"/>
  <c r="AN214" i="4" s="1"/>
  <c r="AI214" i="4"/>
  <c r="AH214" i="4"/>
  <c r="AK214" i="4" s="1"/>
  <c r="AL213" i="4"/>
  <c r="AN213" i="4" s="1"/>
  <c r="AI213" i="4"/>
  <c r="AH213" i="4"/>
  <c r="AK213" i="4" s="1"/>
  <c r="AL212" i="4"/>
  <c r="AN212" i="4" s="1"/>
  <c r="AI212" i="4"/>
  <c r="AH212" i="4"/>
  <c r="AK212" i="4" s="1"/>
  <c r="AL211" i="4"/>
  <c r="AN211" i="4" s="1"/>
  <c r="AI211" i="4"/>
  <c r="AH211" i="4"/>
  <c r="AK211" i="4" s="1"/>
  <c r="AL210" i="4"/>
  <c r="AN210" i="4" s="1"/>
  <c r="AI210" i="4"/>
  <c r="AH210" i="4"/>
  <c r="AK210" i="4" s="1"/>
  <c r="AL209" i="4"/>
  <c r="AN209" i="4" s="1"/>
  <c r="AI209" i="4"/>
  <c r="AH209" i="4"/>
  <c r="AK209" i="4" s="1"/>
  <c r="AL208" i="4"/>
  <c r="AN208" i="4" s="1"/>
  <c r="AI208" i="4"/>
  <c r="AH208" i="4"/>
  <c r="AK208" i="4" s="1"/>
  <c r="AL207" i="4"/>
  <c r="AN207" i="4" s="1"/>
  <c r="AI207" i="4"/>
  <c r="AH207" i="4"/>
  <c r="AK207" i="4" s="1"/>
  <c r="AL206" i="4"/>
  <c r="AN206" i="4" s="1"/>
  <c r="AI206" i="4"/>
  <c r="AH206" i="4"/>
  <c r="AK206" i="4" s="1"/>
  <c r="AB206" i="4"/>
  <c r="AL205" i="4"/>
  <c r="AN205" i="4" s="1"/>
  <c r="AI205" i="4"/>
  <c r="AH205" i="4"/>
  <c r="AK205" i="4" s="1"/>
  <c r="AP204" i="4"/>
  <c r="AN204" i="4"/>
  <c r="AI204" i="4"/>
  <c r="AH204" i="4"/>
  <c r="AK204" i="4" s="1"/>
  <c r="AL203" i="4"/>
  <c r="AN203" i="4" s="1"/>
  <c r="AI203" i="4"/>
  <c r="AH203" i="4"/>
  <c r="AK203" i="4" s="1"/>
  <c r="AL202" i="4"/>
  <c r="AN202" i="4" s="1"/>
  <c r="AI202" i="4"/>
  <c r="AH202" i="4"/>
  <c r="AK202" i="4" s="1"/>
  <c r="AH199" i="4"/>
  <c r="V199" i="4"/>
  <c r="AG199" i="4" s="1"/>
  <c r="K199" i="4"/>
  <c r="AH198" i="4"/>
  <c r="V198" i="4"/>
  <c r="W198" i="4" s="1"/>
  <c r="AH197" i="4"/>
  <c r="V197" i="4"/>
  <c r="W197" i="4" s="1"/>
  <c r="AH196" i="4"/>
  <c r="V196" i="4"/>
  <c r="W196" i="4" s="1"/>
  <c r="AH195" i="4"/>
  <c r="V195" i="4"/>
  <c r="W195" i="4" s="1"/>
  <c r="AH194" i="4"/>
  <c r="V194" i="4"/>
  <c r="W194" i="4" s="1"/>
  <c r="AH193" i="4"/>
  <c r="V193" i="4"/>
  <c r="W193" i="4" s="1"/>
  <c r="AH192" i="4"/>
  <c r="V192" i="4"/>
  <c r="W192" i="4" s="1"/>
  <c r="AH191" i="4"/>
  <c r="V191" i="4"/>
  <c r="W191" i="4" s="1"/>
  <c r="AH190" i="4"/>
  <c r="V190" i="4"/>
  <c r="W190" i="4" s="1"/>
  <c r="AH189" i="4"/>
  <c r="V189" i="4"/>
  <c r="W189" i="4" s="1"/>
  <c r="AH188" i="4"/>
  <c r="V188" i="4"/>
  <c r="W188" i="4" s="1"/>
  <c r="AH187" i="4"/>
  <c r="V187" i="4"/>
  <c r="W187" i="4" s="1"/>
  <c r="AH186" i="4"/>
  <c r="W186" i="4"/>
  <c r="V186" i="4"/>
  <c r="AH185" i="4"/>
  <c r="V185" i="4"/>
  <c r="W185" i="4" s="1"/>
  <c r="AH184" i="4"/>
  <c r="V184" i="4"/>
  <c r="W184" i="4" s="1"/>
  <c r="AH183" i="4"/>
  <c r="V183" i="4"/>
  <c r="W183" i="4" s="1"/>
  <c r="AH182" i="4"/>
  <c r="V182" i="4"/>
  <c r="W182" i="4" s="1"/>
  <c r="AH181" i="4"/>
  <c r="W181" i="4"/>
  <c r="V181" i="4"/>
  <c r="AH180" i="4"/>
  <c r="V180" i="4"/>
  <c r="W180" i="4" s="1"/>
  <c r="AH179" i="4"/>
  <c r="V179" i="4"/>
  <c r="W179" i="4" s="1"/>
  <c r="AH178" i="4"/>
  <c r="V178" i="4"/>
  <c r="W178" i="4" s="1"/>
  <c r="AH177" i="4"/>
  <c r="V177" i="4"/>
  <c r="W177" i="4" s="1"/>
  <c r="AH176" i="4"/>
  <c r="W176" i="4"/>
  <c r="V176" i="4"/>
  <c r="AH175" i="4"/>
  <c r="V175" i="4"/>
  <c r="W175" i="4" s="1"/>
  <c r="AH174" i="4"/>
  <c r="V174" i="4"/>
  <c r="W174" i="4" s="1"/>
  <c r="AH173" i="4"/>
  <c r="V173" i="4"/>
  <c r="W173" i="4" s="1"/>
  <c r="AH172" i="4"/>
  <c r="V172" i="4"/>
  <c r="W172" i="4" s="1"/>
  <c r="AH171" i="4"/>
  <c r="V171" i="4"/>
  <c r="W171" i="4" s="1"/>
  <c r="AH170" i="4"/>
  <c r="V170" i="4"/>
  <c r="W170" i="4" s="1"/>
  <c r="AH169" i="4"/>
  <c r="V169" i="4"/>
  <c r="W169" i="4" s="1"/>
  <c r="AH168" i="4"/>
  <c r="W168" i="4"/>
  <c r="V168" i="4"/>
  <c r="AH167" i="4"/>
  <c r="V167" i="4"/>
  <c r="W167" i="4" s="1"/>
  <c r="AH166" i="4"/>
  <c r="V166" i="4"/>
  <c r="W166" i="4" s="1"/>
  <c r="AH165" i="4"/>
  <c r="V165" i="4"/>
  <c r="W165" i="4" s="1"/>
  <c r="AH164" i="4"/>
  <c r="V164" i="4"/>
  <c r="W164" i="4" s="1"/>
  <c r="AH163" i="4"/>
  <c r="W163" i="4"/>
  <c r="V163" i="4"/>
  <c r="AH162" i="4"/>
  <c r="V162" i="4"/>
  <c r="W162" i="4" s="1"/>
  <c r="AH161" i="4"/>
  <c r="V161" i="4"/>
  <c r="W161" i="4" s="1"/>
  <c r="AH160" i="4"/>
  <c r="V160" i="4"/>
  <c r="W160" i="4" s="1"/>
  <c r="AH159" i="4"/>
  <c r="W159" i="4"/>
  <c r="V159" i="4"/>
  <c r="AH158" i="4"/>
  <c r="W158" i="4"/>
  <c r="V158" i="4"/>
  <c r="AH157" i="4"/>
  <c r="V157" i="4"/>
  <c r="W157" i="4" s="1"/>
  <c r="AH156" i="4"/>
  <c r="V156" i="4"/>
  <c r="W156" i="4" s="1"/>
  <c r="AH155" i="4"/>
  <c r="V155" i="4"/>
  <c r="W155" i="4" s="1"/>
  <c r="AH154" i="4"/>
  <c r="W154" i="4"/>
  <c r="V154" i="4"/>
  <c r="AH153" i="4"/>
  <c r="V153" i="4"/>
  <c r="W153" i="4" s="1"/>
  <c r="AH152" i="4"/>
  <c r="V152" i="4"/>
  <c r="W152" i="4" s="1"/>
  <c r="AH151" i="4"/>
  <c r="V151" i="4"/>
  <c r="W151" i="4" s="1"/>
  <c r="AH150" i="4"/>
  <c r="V150" i="4"/>
  <c r="W150" i="4" s="1"/>
  <c r="AH149" i="4"/>
  <c r="V149" i="4"/>
  <c r="W149" i="4" s="1"/>
  <c r="AH148" i="4"/>
  <c r="V148" i="4"/>
  <c r="W148" i="4" s="1"/>
  <c r="AH147" i="4"/>
  <c r="V147" i="4"/>
  <c r="W147" i="4" s="1"/>
  <c r="AH146" i="4"/>
  <c r="V146" i="4"/>
  <c r="W146" i="4" s="1"/>
  <c r="AH145" i="4"/>
  <c r="W145" i="4"/>
  <c r="V145" i="4"/>
  <c r="AH144" i="4"/>
  <c r="V144" i="4"/>
  <c r="W144" i="4" s="1"/>
  <c r="AH143" i="4"/>
  <c r="V143" i="4"/>
  <c r="W143" i="4" s="1"/>
  <c r="AH142" i="4"/>
  <c r="V142" i="4"/>
  <c r="W142" i="4" s="1"/>
  <c r="AH141" i="4"/>
  <c r="V141" i="4"/>
  <c r="W141" i="4" s="1"/>
  <c r="AH140" i="4"/>
  <c r="W140" i="4"/>
  <c r="V140" i="4"/>
  <c r="AH139" i="4"/>
  <c r="V139" i="4"/>
  <c r="W139" i="4" s="1"/>
  <c r="AH138" i="4"/>
  <c r="V138" i="4"/>
  <c r="W138" i="4" s="1"/>
  <c r="AH137" i="4"/>
  <c r="W137" i="4"/>
  <c r="V137" i="4"/>
  <c r="AH136" i="4"/>
  <c r="V136" i="4"/>
  <c r="W136" i="4" s="1"/>
  <c r="AH135" i="4"/>
  <c r="V135" i="4"/>
  <c r="W135" i="4" s="1"/>
  <c r="AH134" i="4"/>
  <c r="V134" i="4"/>
  <c r="W134" i="4" s="1"/>
  <c r="X134" i="4"/>
  <c r="Z134" i="4" s="1"/>
  <c r="AH133" i="4"/>
  <c r="V133" i="4"/>
  <c r="W133" i="4" s="1"/>
  <c r="AH132" i="4"/>
  <c r="W132" i="4"/>
  <c r="V132" i="4"/>
  <c r="AH131" i="4"/>
  <c r="V131" i="4"/>
  <c r="W131" i="4" s="1"/>
  <c r="AH130" i="4"/>
  <c r="V130" i="4"/>
  <c r="W130" i="4" s="1"/>
  <c r="AH129" i="4"/>
  <c r="V129" i="4"/>
  <c r="W129" i="4" s="1"/>
  <c r="AH128" i="4"/>
  <c r="W128" i="4"/>
  <c r="V128" i="4"/>
  <c r="AH127" i="4"/>
  <c r="V127" i="4"/>
  <c r="W127" i="4" s="1"/>
  <c r="AH126" i="4"/>
  <c r="V126" i="4"/>
  <c r="W126" i="4" s="1"/>
  <c r="AH125" i="4"/>
  <c r="V125" i="4"/>
  <c r="W125" i="4" s="1"/>
  <c r="AH124" i="4"/>
  <c r="V124" i="4"/>
  <c r="W124" i="4" s="1"/>
  <c r="AH123" i="4"/>
  <c r="W123" i="4"/>
  <c r="V123" i="4"/>
  <c r="AH122" i="4"/>
  <c r="V122" i="4"/>
  <c r="W122" i="4" s="1"/>
  <c r="AH121" i="4"/>
  <c r="V121" i="4"/>
  <c r="W121" i="4" s="1"/>
  <c r="AH120" i="4"/>
  <c r="V120" i="4"/>
  <c r="W120" i="4" s="1"/>
  <c r="AH119" i="4"/>
  <c r="V119" i="4"/>
  <c r="W119" i="4" s="1"/>
  <c r="AH118" i="4"/>
  <c r="W118" i="4"/>
  <c r="V118" i="4"/>
  <c r="AH117" i="4"/>
  <c r="V117" i="4"/>
  <c r="W117" i="4" s="1"/>
  <c r="AH116" i="4"/>
  <c r="V116" i="4"/>
  <c r="W116" i="4" s="1"/>
  <c r="AH115" i="4"/>
  <c r="W115" i="4"/>
  <c r="V115" i="4"/>
  <c r="AH114" i="4"/>
  <c r="V114" i="4"/>
  <c r="W114" i="4" s="1"/>
  <c r="AH113" i="4"/>
  <c r="V113" i="4"/>
  <c r="W113" i="4" s="1"/>
  <c r="AH112" i="4"/>
  <c r="V112" i="4"/>
  <c r="W112" i="4" s="1"/>
  <c r="AH111" i="4"/>
  <c r="V111" i="4"/>
  <c r="W111" i="4" s="1"/>
  <c r="AH110" i="4"/>
  <c r="V110" i="4"/>
  <c r="W110" i="4" s="1"/>
  <c r="AH109" i="4"/>
  <c r="V109" i="4"/>
  <c r="W109" i="4" s="1"/>
  <c r="AH108" i="4"/>
  <c r="V108" i="4"/>
  <c r="W108" i="4" s="1"/>
  <c r="AH107" i="4"/>
  <c r="V107" i="4"/>
  <c r="W107" i="4" s="1"/>
  <c r="AH106" i="4"/>
  <c r="V106" i="4"/>
  <c r="W106" i="4" s="1"/>
  <c r="AH105" i="4"/>
  <c r="W105" i="4"/>
  <c r="V105" i="4"/>
  <c r="AH104" i="4"/>
  <c r="V104" i="4"/>
  <c r="W104" i="4" s="1"/>
  <c r="AH103" i="4"/>
  <c r="V103" i="4"/>
  <c r="W103" i="4" s="1"/>
  <c r="AH102" i="4"/>
  <c r="V102" i="4"/>
  <c r="W102" i="4" s="1"/>
  <c r="AH101" i="4"/>
  <c r="V101" i="4"/>
  <c r="W101" i="4" s="1"/>
  <c r="AH100" i="4"/>
  <c r="W100" i="4"/>
  <c r="V100" i="4"/>
  <c r="AH99" i="4"/>
  <c r="W99" i="4"/>
  <c r="V99" i="4"/>
  <c r="AH98" i="4"/>
  <c r="V98" i="4"/>
  <c r="W98" i="4" s="1"/>
  <c r="AH97" i="4"/>
  <c r="V97" i="4"/>
  <c r="W97" i="4" s="1"/>
  <c r="AH96" i="4"/>
  <c r="V96" i="4"/>
  <c r="W96" i="4" s="1"/>
  <c r="AH95" i="4"/>
  <c r="V95" i="4"/>
  <c r="W95" i="4" s="1"/>
  <c r="AH94" i="4"/>
  <c r="V94" i="4"/>
  <c r="W94" i="4" s="1"/>
  <c r="AH93" i="4"/>
  <c r="V93" i="4"/>
  <c r="W93" i="4" s="1"/>
  <c r="AH92" i="4"/>
  <c r="V92" i="4"/>
  <c r="W92" i="4" s="1"/>
  <c r="AH91" i="4"/>
  <c r="V91" i="4"/>
  <c r="W91" i="4" s="1"/>
  <c r="AH90" i="4"/>
  <c r="V90" i="4"/>
  <c r="W90" i="4" s="1"/>
  <c r="AH89" i="4"/>
  <c r="W89" i="4"/>
  <c r="V89" i="4"/>
  <c r="AH88" i="4"/>
  <c r="V88" i="4"/>
  <c r="W88" i="4" s="1"/>
  <c r="AH87" i="4"/>
  <c r="V87" i="4"/>
  <c r="W87" i="4" s="1"/>
  <c r="AH86" i="4"/>
  <c r="V86" i="4"/>
  <c r="W86" i="4" s="1"/>
  <c r="K86" i="4"/>
  <c r="AH85" i="4"/>
  <c r="V85" i="4"/>
  <c r="K85" i="4"/>
  <c r="AH84" i="4"/>
  <c r="V84" i="4"/>
  <c r="W84" i="4" s="1"/>
  <c r="K84" i="4"/>
  <c r="AH83" i="4"/>
  <c r="V83" i="4"/>
  <c r="K83" i="4"/>
  <c r="AH82" i="4"/>
  <c r="V82" i="4"/>
  <c r="W82" i="4" s="1"/>
  <c r="K82" i="4"/>
  <c r="AH81" i="4"/>
  <c r="V81" i="4"/>
  <c r="K81" i="4"/>
  <c r="AH80" i="4"/>
  <c r="V80" i="4"/>
  <c r="W80" i="4" s="1"/>
  <c r="K80" i="4"/>
  <c r="AH79" i="4"/>
  <c r="V79" i="4"/>
  <c r="AG79" i="4" s="1"/>
  <c r="K79" i="4"/>
  <c r="AH78" i="4"/>
  <c r="V78" i="4"/>
  <c r="W78" i="4" s="1"/>
  <c r="K78" i="4"/>
  <c r="AH77" i="4"/>
  <c r="X77" i="4"/>
  <c r="Z77" i="4" s="1"/>
  <c r="W77" i="4"/>
  <c r="V77" i="4"/>
  <c r="AG77" i="4" s="1"/>
  <c r="K77" i="4"/>
  <c r="AH76" i="4"/>
  <c r="V76" i="4"/>
  <c r="W76" i="4" s="1"/>
  <c r="K76" i="4"/>
  <c r="AH75" i="4"/>
  <c r="W75" i="4"/>
  <c r="V75" i="4"/>
  <c r="AG75" i="4" s="1"/>
  <c r="K75" i="4"/>
  <c r="AH74" i="4"/>
  <c r="V74" i="4"/>
  <c r="W74" i="4" s="1"/>
  <c r="K74" i="4"/>
  <c r="AH73" i="4"/>
  <c r="W73" i="4"/>
  <c r="V73" i="4"/>
  <c r="AG73" i="4" s="1"/>
  <c r="K73" i="4"/>
  <c r="AH72" i="4"/>
  <c r="V72" i="4"/>
  <c r="W72" i="4" s="1"/>
  <c r="K72" i="4"/>
  <c r="AH71" i="4"/>
  <c r="V71" i="4"/>
  <c r="W71" i="4" s="1"/>
  <c r="K71" i="4"/>
  <c r="AH70" i="4"/>
  <c r="V70" i="4"/>
  <c r="W70" i="4" s="1"/>
  <c r="K70" i="4"/>
  <c r="AH69" i="4"/>
  <c r="X69" i="4"/>
  <c r="Z69" i="4" s="1"/>
  <c r="V69" i="4"/>
  <c r="W69" i="4" s="1"/>
  <c r="K69" i="4"/>
  <c r="AH68" i="4"/>
  <c r="V68" i="4"/>
  <c r="W68" i="4" s="1"/>
  <c r="K68" i="4"/>
  <c r="AH67" i="4"/>
  <c r="V67" i="4"/>
  <c r="W67" i="4" s="1"/>
  <c r="K67" i="4"/>
  <c r="AH66" i="4"/>
  <c r="V66" i="4"/>
  <c r="W66" i="4" s="1"/>
  <c r="K66" i="4"/>
  <c r="AH65" i="4"/>
  <c r="V65" i="4"/>
  <c r="AG65" i="4" s="1"/>
  <c r="K65" i="4"/>
  <c r="AH64" i="4"/>
  <c r="V64" i="4"/>
  <c r="W64" i="4" s="1"/>
  <c r="K64" i="4"/>
  <c r="AH63" i="4"/>
  <c r="V63" i="4"/>
  <c r="K63" i="4"/>
  <c r="AH62" i="4"/>
  <c r="V62" i="4"/>
  <c r="W62" i="4" s="1"/>
  <c r="K62" i="4"/>
  <c r="AH61" i="4"/>
  <c r="V61" i="4"/>
  <c r="AG61" i="4" s="1"/>
  <c r="K61" i="4"/>
  <c r="AH60" i="4"/>
  <c r="V60" i="4"/>
  <c r="W60" i="4" s="1"/>
  <c r="K60" i="4"/>
  <c r="AH59" i="4"/>
  <c r="W59" i="4"/>
  <c r="V59" i="4"/>
  <c r="AG59" i="4" s="1"/>
  <c r="K59" i="4"/>
  <c r="AH58" i="4"/>
  <c r="V58" i="4"/>
  <c r="W58" i="4" s="1"/>
  <c r="K58" i="4"/>
  <c r="AH57" i="4"/>
  <c r="V57" i="4"/>
  <c r="AG57" i="4" s="1"/>
  <c r="K57" i="4"/>
  <c r="AH56" i="4"/>
  <c r="V56" i="4"/>
  <c r="W56" i="4" s="1"/>
  <c r="K56" i="4"/>
  <c r="AH55" i="4"/>
  <c r="V55" i="4"/>
  <c r="K55" i="4"/>
  <c r="AH54" i="4"/>
  <c r="V54" i="4"/>
  <c r="W54" i="4" s="1"/>
  <c r="K54" i="4"/>
  <c r="AH53" i="4"/>
  <c r="V53" i="4"/>
  <c r="AG53" i="4" s="1"/>
  <c r="K53" i="4"/>
  <c r="AH52" i="4"/>
  <c r="V52" i="4"/>
  <c r="W52" i="4" s="1"/>
  <c r="K52" i="4"/>
  <c r="AH51" i="4"/>
  <c r="V51" i="4"/>
  <c r="K51" i="4"/>
  <c r="AH50" i="4"/>
  <c r="V50" i="4"/>
  <c r="W50" i="4" s="1"/>
  <c r="K50" i="4"/>
  <c r="AH49" i="4"/>
  <c r="W49" i="4"/>
  <c r="V49" i="4"/>
  <c r="AG49" i="4" s="1"/>
  <c r="K49" i="4"/>
  <c r="AH48" i="4"/>
  <c r="V48" i="4"/>
  <c r="W48" i="4" s="1"/>
  <c r="K48" i="4"/>
  <c r="AH47" i="4"/>
  <c r="V47" i="4"/>
  <c r="AG47" i="4" s="1"/>
  <c r="K47" i="4"/>
  <c r="AH46" i="4"/>
  <c r="V46" i="4"/>
  <c r="W46" i="4" s="1"/>
  <c r="K46" i="4"/>
  <c r="AH45" i="4"/>
  <c r="V45" i="4"/>
  <c r="K45" i="4"/>
  <c r="AH44" i="4"/>
  <c r="V44" i="4"/>
  <c r="W44" i="4" s="1"/>
  <c r="K44" i="4"/>
  <c r="AH43" i="4"/>
  <c r="V43" i="4"/>
  <c r="AG43" i="4" s="1"/>
  <c r="K43" i="4"/>
  <c r="AH42" i="4"/>
  <c r="V42" i="4"/>
  <c r="W42" i="4" s="1"/>
  <c r="K42" i="4"/>
  <c r="AH41" i="4"/>
  <c r="V41" i="4"/>
  <c r="K41" i="4"/>
  <c r="AH40" i="4"/>
  <c r="V40" i="4"/>
  <c r="W40" i="4" s="1"/>
  <c r="K40" i="4"/>
  <c r="AH39" i="4"/>
  <c r="W39" i="4"/>
  <c r="V39" i="4"/>
  <c r="AG39" i="4" s="1"/>
  <c r="K39" i="4"/>
  <c r="AH38" i="4"/>
  <c r="V38" i="4"/>
  <c r="W38" i="4" s="1"/>
  <c r="K38" i="4"/>
  <c r="AH37" i="4"/>
  <c r="V37" i="4"/>
  <c r="K37" i="4"/>
  <c r="AH36" i="4"/>
  <c r="V36" i="4"/>
  <c r="W36" i="4" s="1"/>
  <c r="K36" i="4"/>
  <c r="AH35" i="4"/>
  <c r="V35" i="4"/>
  <c r="AG35" i="4" s="1"/>
  <c r="K35" i="4"/>
  <c r="AH34" i="4"/>
  <c r="V34" i="4"/>
  <c r="W34" i="4" s="1"/>
  <c r="K34" i="4"/>
  <c r="AH33" i="4"/>
  <c r="W33" i="4"/>
  <c r="V33" i="4"/>
  <c r="AG33" i="4" s="1"/>
  <c r="K33" i="4"/>
  <c r="AH32" i="4"/>
  <c r="V32" i="4"/>
  <c r="W32" i="4" s="1"/>
  <c r="K32" i="4"/>
  <c r="AH31" i="4"/>
  <c r="V31" i="4"/>
  <c r="AG31" i="4" s="1"/>
  <c r="K31" i="4"/>
  <c r="AH30" i="4"/>
  <c r="V30" i="4"/>
  <c r="W30" i="4" s="1"/>
  <c r="K30" i="4"/>
  <c r="AH29" i="4"/>
  <c r="V29" i="4"/>
  <c r="K29" i="4"/>
  <c r="AH28" i="4"/>
  <c r="V28" i="4"/>
  <c r="W28" i="4" s="1"/>
  <c r="K28" i="4"/>
  <c r="AH27" i="4"/>
  <c r="V27" i="4"/>
  <c r="K27" i="4"/>
  <c r="AH26" i="4"/>
  <c r="V26" i="4"/>
  <c r="AG26" i="4" s="1"/>
  <c r="K26" i="4"/>
  <c r="AH25" i="4"/>
  <c r="V25" i="4"/>
  <c r="AG25" i="4" s="1"/>
  <c r="K25" i="4"/>
  <c r="AH24" i="4"/>
  <c r="V24" i="4"/>
  <c r="W24" i="4" s="1"/>
  <c r="K24" i="4"/>
  <c r="AH23" i="4"/>
  <c r="V23" i="4"/>
  <c r="AG23" i="4" s="1"/>
  <c r="K23" i="4"/>
  <c r="AH22" i="4"/>
  <c r="W22" i="4"/>
  <c r="V22" i="4"/>
  <c r="AG22" i="4" s="1"/>
  <c r="K22" i="4"/>
  <c r="AH21" i="4"/>
  <c r="W21" i="4"/>
  <c r="V21" i="4"/>
  <c r="AG21" i="4" s="1"/>
  <c r="K21" i="4"/>
  <c r="AH20" i="4"/>
  <c r="AG20" i="4"/>
  <c r="V20" i="4"/>
  <c r="W20" i="4" s="1"/>
  <c r="K20" i="4"/>
  <c r="AH19" i="4"/>
  <c r="V19" i="4"/>
  <c r="K19" i="4"/>
  <c r="AH18" i="4"/>
  <c r="V18" i="4"/>
  <c r="AG18" i="4" s="1"/>
  <c r="K18" i="4"/>
  <c r="AH17" i="4"/>
  <c r="V17" i="4"/>
  <c r="AG17" i="4" s="1"/>
  <c r="K17" i="4"/>
  <c r="AH16" i="4"/>
  <c r="V16" i="4"/>
  <c r="AG16" i="4" s="1"/>
  <c r="K16" i="4"/>
  <c r="AH15" i="4"/>
  <c r="W15" i="4"/>
  <c r="V15" i="4"/>
  <c r="AG15" i="4" s="1"/>
  <c r="K15" i="4"/>
  <c r="AH14" i="4"/>
  <c r="V14" i="4"/>
  <c r="AG14" i="4" s="1"/>
  <c r="K14" i="4"/>
  <c r="AH13" i="4"/>
  <c r="V13" i="4"/>
  <c r="AG13" i="4" s="1"/>
  <c r="K13" i="4"/>
  <c r="AH12" i="4"/>
  <c r="W12" i="4"/>
  <c r="V12" i="4"/>
  <c r="AG12" i="4" s="1"/>
  <c r="K12" i="4"/>
  <c r="AH11" i="4"/>
  <c r="V11" i="4"/>
  <c r="AG11" i="4" s="1"/>
  <c r="K11" i="4"/>
  <c r="AH10" i="4"/>
  <c r="V10" i="4"/>
  <c r="AG10" i="4" s="1"/>
  <c r="K10" i="4"/>
  <c r="AH9" i="4"/>
  <c r="V9" i="4"/>
  <c r="AG9" i="4" s="1"/>
  <c r="K9" i="4"/>
  <c r="AH8" i="4"/>
  <c r="V8" i="4"/>
  <c r="K8" i="4"/>
  <c r="AH7" i="4"/>
  <c r="V7" i="4"/>
  <c r="K7" i="4"/>
  <c r="AH6" i="4"/>
  <c r="V6" i="4"/>
  <c r="AG6" i="4" s="1"/>
  <c r="K6" i="4"/>
  <c r="AH5" i="4"/>
  <c r="W5" i="4"/>
  <c r="V5" i="4"/>
  <c r="AG5" i="4" s="1"/>
  <c r="K5" i="4"/>
  <c r="AH4" i="4"/>
  <c r="V4" i="4"/>
  <c r="AG4" i="4" s="1"/>
  <c r="K4" i="4"/>
  <c r="AH3" i="4"/>
  <c r="V3" i="4"/>
  <c r="AG3" i="4" s="1"/>
  <c r="K3" i="4"/>
  <c r="AH2" i="4"/>
  <c r="V2" i="4"/>
  <c r="AG2" i="4" s="1"/>
  <c r="K2" i="4"/>
  <c r="AL267" i="3"/>
  <c r="AN267" i="3" s="1"/>
  <c r="AI267" i="3"/>
  <c r="AH267" i="3"/>
  <c r="AK267" i="3" s="1"/>
  <c r="AL266" i="3"/>
  <c r="AI266" i="3"/>
  <c r="AH266" i="3"/>
  <c r="AK266" i="3" s="1"/>
  <c r="AL265" i="3"/>
  <c r="AM265" i="3" s="1"/>
  <c r="AP265" i="3" s="1"/>
  <c r="AI265" i="3"/>
  <c r="AH265" i="3"/>
  <c r="AK265" i="3" s="1"/>
  <c r="AL264" i="3"/>
  <c r="AN264" i="3" s="1"/>
  <c r="AI264" i="3"/>
  <c r="AH264" i="3"/>
  <c r="AK264" i="3" s="1"/>
  <c r="AL263" i="3"/>
  <c r="AN263" i="3" s="1"/>
  <c r="AI263" i="3"/>
  <c r="AH263" i="3"/>
  <c r="AK263" i="3" s="1"/>
  <c r="AL262" i="3"/>
  <c r="AN262" i="3" s="1"/>
  <c r="AI262" i="3"/>
  <c r="AH262" i="3"/>
  <c r="AK262" i="3" s="1"/>
  <c r="AL261" i="3"/>
  <c r="AN261" i="3" s="1"/>
  <c r="AI261" i="3"/>
  <c r="AH261" i="3"/>
  <c r="AK261" i="3" s="1"/>
  <c r="AL260" i="3"/>
  <c r="AN260" i="3" s="1"/>
  <c r="AI260" i="3"/>
  <c r="AH260" i="3"/>
  <c r="AK260" i="3" s="1"/>
  <c r="AL259" i="3"/>
  <c r="AN259" i="3" s="1"/>
  <c r="AI259" i="3"/>
  <c r="AH259" i="3"/>
  <c r="AK259" i="3" s="1"/>
  <c r="AL258" i="3"/>
  <c r="AN258" i="3" s="1"/>
  <c r="AI258" i="3"/>
  <c r="AH258" i="3"/>
  <c r="AK258" i="3" s="1"/>
  <c r="AL257" i="3"/>
  <c r="AN257" i="3" s="1"/>
  <c r="AI257" i="3"/>
  <c r="AH257" i="3"/>
  <c r="AK257" i="3" s="1"/>
  <c r="AL256" i="3"/>
  <c r="AN256" i="3" s="1"/>
  <c r="AI256" i="3"/>
  <c r="AH256" i="3"/>
  <c r="AK256" i="3" s="1"/>
  <c r="AL255" i="3"/>
  <c r="AN255" i="3" s="1"/>
  <c r="AI255" i="3"/>
  <c r="AH255" i="3"/>
  <c r="AK255" i="3" s="1"/>
  <c r="AL254" i="3"/>
  <c r="AN254" i="3" s="1"/>
  <c r="AI254" i="3"/>
  <c r="AH254" i="3"/>
  <c r="AK254" i="3" s="1"/>
  <c r="AL253" i="3"/>
  <c r="AN253" i="3" s="1"/>
  <c r="AI253" i="3"/>
  <c r="AH253" i="3"/>
  <c r="AK253" i="3" s="1"/>
  <c r="AL252" i="3"/>
  <c r="AN252" i="3" s="1"/>
  <c r="AH252" i="3"/>
  <c r="AK252" i="3" s="1"/>
  <c r="AL251" i="3"/>
  <c r="AN251" i="3" s="1"/>
  <c r="AH251" i="3"/>
  <c r="AK251" i="3" s="1"/>
  <c r="AL250" i="3"/>
  <c r="AN250" i="3" s="1"/>
  <c r="AI250" i="3"/>
  <c r="AH250" i="3"/>
  <c r="AK250" i="3" s="1"/>
  <c r="AL249" i="3"/>
  <c r="AI249" i="3"/>
  <c r="AH249" i="3"/>
  <c r="AK249" i="3" s="1"/>
  <c r="AL248" i="3"/>
  <c r="AN248" i="3" s="1"/>
  <c r="AI248" i="3"/>
  <c r="AH248" i="3"/>
  <c r="AK248" i="3" s="1"/>
  <c r="AL247" i="3"/>
  <c r="AN247" i="3" s="1"/>
  <c r="AI247" i="3"/>
  <c r="AH247" i="3"/>
  <c r="AK247" i="3" s="1"/>
  <c r="AL246" i="3"/>
  <c r="AN246" i="3" s="1"/>
  <c r="AI246" i="3"/>
  <c r="AH246" i="3"/>
  <c r="AK246" i="3" s="1"/>
  <c r="AL245" i="3"/>
  <c r="AN245" i="3" s="1"/>
  <c r="AI245" i="3"/>
  <c r="AH245" i="3"/>
  <c r="AK245" i="3" s="1"/>
  <c r="AL244" i="3"/>
  <c r="AN244" i="3" s="1"/>
  <c r="AI244" i="3"/>
  <c r="AH244" i="3"/>
  <c r="AK244" i="3" s="1"/>
  <c r="AL243" i="3"/>
  <c r="AI243" i="3"/>
  <c r="AH243" i="3"/>
  <c r="AK243" i="3" s="1"/>
  <c r="AL242" i="3"/>
  <c r="AN242" i="3" s="1"/>
  <c r="AI242" i="3"/>
  <c r="AH242" i="3"/>
  <c r="AK242" i="3" s="1"/>
  <c r="AL241" i="3"/>
  <c r="AH241" i="3"/>
  <c r="AK241" i="3" s="1"/>
  <c r="AL240" i="3"/>
  <c r="AN240" i="3" s="1"/>
  <c r="AH240" i="3"/>
  <c r="AK240" i="3" s="1"/>
  <c r="AL239" i="3"/>
  <c r="AI239" i="3"/>
  <c r="AH239" i="3"/>
  <c r="AK239" i="3" s="1"/>
  <c r="AL238" i="3"/>
  <c r="AN238" i="3" s="1"/>
  <c r="AI238" i="3"/>
  <c r="AH238" i="3"/>
  <c r="AK238" i="3" s="1"/>
  <c r="AL237" i="3"/>
  <c r="AN237" i="3" s="1"/>
  <c r="AI237" i="3"/>
  <c r="AH237" i="3"/>
  <c r="AK237" i="3" s="1"/>
  <c r="AL236" i="3"/>
  <c r="AN236" i="3" s="1"/>
  <c r="AI236" i="3"/>
  <c r="AH236" i="3"/>
  <c r="AK236" i="3" s="1"/>
  <c r="AL235" i="3"/>
  <c r="AI235" i="3"/>
  <c r="AH235" i="3"/>
  <c r="AK235" i="3" s="1"/>
  <c r="AL234" i="3"/>
  <c r="AN234" i="3" s="1"/>
  <c r="AI234" i="3"/>
  <c r="AH234" i="3"/>
  <c r="AK234" i="3" s="1"/>
  <c r="AL233" i="3"/>
  <c r="AI233" i="3"/>
  <c r="AH233" i="3"/>
  <c r="AK233" i="3" s="1"/>
  <c r="AL232" i="3"/>
  <c r="AN232" i="3" s="1"/>
  <c r="AI232" i="3"/>
  <c r="AH232" i="3"/>
  <c r="AK232" i="3" s="1"/>
  <c r="AL231" i="3"/>
  <c r="AI231" i="3"/>
  <c r="AH231" i="3"/>
  <c r="AK231" i="3" s="1"/>
  <c r="AL230" i="3"/>
  <c r="AN230" i="3" s="1"/>
  <c r="AI230" i="3"/>
  <c r="AH230" i="3"/>
  <c r="AK230" i="3" s="1"/>
  <c r="AL229" i="3"/>
  <c r="AN229" i="3" s="1"/>
  <c r="AI229" i="3"/>
  <c r="AH229" i="3"/>
  <c r="AK229" i="3" s="1"/>
  <c r="AL228" i="3"/>
  <c r="AN228" i="3" s="1"/>
  <c r="AI228" i="3"/>
  <c r="AH228" i="3"/>
  <c r="AK228" i="3" s="1"/>
  <c r="AL227" i="3"/>
  <c r="AI227" i="3"/>
  <c r="AH227" i="3"/>
  <c r="AK227" i="3" s="1"/>
  <c r="AL226" i="3"/>
  <c r="AN226" i="3" s="1"/>
  <c r="AI226" i="3"/>
  <c r="AH226" i="3"/>
  <c r="AK226" i="3" s="1"/>
  <c r="AL225" i="3"/>
  <c r="AI225" i="3"/>
  <c r="AH225" i="3"/>
  <c r="AK225" i="3" s="1"/>
  <c r="AL224" i="3"/>
  <c r="AN224" i="3" s="1"/>
  <c r="AI224" i="3"/>
  <c r="AH224" i="3"/>
  <c r="AK224" i="3" s="1"/>
  <c r="AL223" i="3"/>
  <c r="AN223" i="3" s="1"/>
  <c r="AI223" i="3"/>
  <c r="AH223" i="3"/>
  <c r="AK223" i="3" s="1"/>
  <c r="AL222" i="3"/>
  <c r="AN222" i="3" s="1"/>
  <c r="AI222" i="3"/>
  <c r="AH222" i="3"/>
  <c r="AK222" i="3" s="1"/>
  <c r="AL221" i="3"/>
  <c r="AN221" i="3" s="1"/>
  <c r="AI221" i="3"/>
  <c r="AH221" i="3"/>
  <c r="AK221" i="3" s="1"/>
  <c r="AL220" i="3"/>
  <c r="AN220" i="3" s="1"/>
  <c r="AI220" i="3"/>
  <c r="AH220" i="3"/>
  <c r="AK220" i="3" s="1"/>
  <c r="AL219" i="3"/>
  <c r="AI219" i="3"/>
  <c r="AH219" i="3"/>
  <c r="AK219" i="3" s="1"/>
  <c r="AL218" i="3"/>
  <c r="AN218" i="3" s="1"/>
  <c r="AI218" i="3"/>
  <c r="AH218" i="3"/>
  <c r="AK218" i="3" s="1"/>
  <c r="AL217" i="3"/>
  <c r="AN217" i="3" s="1"/>
  <c r="AI217" i="3"/>
  <c r="AH217" i="3"/>
  <c r="AK217" i="3" s="1"/>
  <c r="AL216" i="3"/>
  <c r="AN216" i="3" s="1"/>
  <c r="AI216" i="3"/>
  <c r="AH216" i="3"/>
  <c r="AK216" i="3" s="1"/>
  <c r="AL215" i="3"/>
  <c r="AN215" i="3" s="1"/>
  <c r="AI215" i="3"/>
  <c r="AH215" i="3"/>
  <c r="AK215" i="3" s="1"/>
  <c r="AL214" i="3"/>
  <c r="AN214" i="3" s="1"/>
  <c r="AI214" i="3"/>
  <c r="AH214" i="3"/>
  <c r="AK214" i="3" s="1"/>
  <c r="AL213" i="3"/>
  <c r="AN213" i="3" s="1"/>
  <c r="AI213" i="3"/>
  <c r="AH213" i="3"/>
  <c r="AK213" i="3" s="1"/>
  <c r="AL212" i="3"/>
  <c r="AN212" i="3" s="1"/>
  <c r="AI212" i="3"/>
  <c r="AH212" i="3"/>
  <c r="AK212" i="3" s="1"/>
  <c r="AL211" i="3"/>
  <c r="AN211" i="3" s="1"/>
  <c r="AI211" i="3"/>
  <c r="AH211" i="3"/>
  <c r="AK211" i="3" s="1"/>
  <c r="AL210" i="3"/>
  <c r="AN210" i="3" s="1"/>
  <c r="AI210" i="3"/>
  <c r="AH210" i="3"/>
  <c r="AK210" i="3" s="1"/>
  <c r="AL209" i="3"/>
  <c r="AN209" i="3" s="1"/>
  <c r="AI209" i="3"/>
  <c r="AH209" i="3"/>
  <c r="AK209" i="3" s="1"/>
  <c r="AL208" i="3"/>
  <c r="AN208" i="3" s="1"/>
  <c r="AI208" i="3"/>
  <c r="AH208" i="3"/>
  <c r="AK208" i="3" s="1"/>
  <c r="AL207" i="3"/>
  <c r="AN207" i="3" s="1"/>
  <c r="AI207" i="3"/>
  <c r="AH207" i="3"/>
  <c r="AK207" i="3" s="1"/>
  <c r="AB207" i="3"/>
  <c r="AL206" i="3"/>
  <c r="AN206" i="3" s="1"/>
  <c r="AI206" i="3"/>
  <c r="AH206" i="3"/>
  <c r="AK206" i="3" s="1"/>
  <c r="AP205" i="3"/>
  <c r="AN205" i="3"/>
  <c r="AI205" i="3"/>
  <c r="AH205" i="3"/>
  <c r="AL204" i="3"/>
  <c r="AN204" i="3" s="1"/>
  <c r="AI204" i="3"/>
  <c r="AH204" i="3"/>
  <c r="AL203" i="3"/>
  <c r="AN203" i="3" s="1"/>
  <c r="AI203" i="3"/>
  <c r="AH203" i="3"/>
  <c r="AH200" i="3"/>
  <c r="V200" i="3"/>
  <c r="K200" i="3"/>
  <c r="AH199" i="3"/>
  <c r="V199" i="3"/>
  <c r="W199" i="3" s="1"/>
  <c r="AH198" i="3"/>
  <c r="V198" i="3"/>
  <c r="W198" i="3" s="1"/>
  <c r="AH197" i="3"/>
  <c r="V197" i="3"/>
  <c r="W197" i="3" s="1"/>
  <c r="AH196" i="3"/>
  <c r="V196" i="3"/>
  <c r="W196" i="3" s="1"/>
  <c r="AH195" i="3"/>
  <c r="V195" i="3"/>
  <c r="W195" i="3" s="1"/>
  <c r="AH194" i="3"/>
  <c r="V194" i="3"/>
  <c r="W194" i="3" s="1"/>
  <c r="AH193" i="3"/>
  <c r="V193" i="3"/>
  <c r="W193" i="3" s="1"/>
  <c r="AH192" i="3"/>
  <c r="V192" i="3"/>
  <c r="W192" i="3" s="1"/>
  <c r="AH191" i="3"/>
  <c r="V191" i="3"/>
  <c r="W191" i="3" s="1"/>
  <c r="AH190" i="3"/>
  <c r="V190" i="3"/>
  <c r="W190" i="3" s="1"/>
  <c r="AH189" i="3"/>
  <c r="V189" i="3"/>
  <c r="W189" i="3" s="1"/>
  <c r="AH188" i="3"/>
  <c r="V188" i="3"/>
  <c r="W188" i="3" s="1"/>
  <c r="AH187" i="3"/>
  <c r="V187" i="3"/>
  <c r="W187" i="3" s="1"/>
  <c r="AH186" i="3"/>
  <c r="V186" i="3"/>
  <c r="W186" i="3" s="1"/>
  <c r="AH185" i="3"/>
  <c r="V185" i="3"/>
  <c r="W185" i="3" s="1"/>
  <c r="AH184" i="3"/>
  <c r="V184" i="3"/>
  <c r="W184" i="3" s="1"/>
  <c r="AH183" i="3"/>
  <c r="V183" i="3"/>
  <c r="W183" i="3" s="1"/>
  <c r="AH182" i="3"/>
  <c r="V182" i="3"/>
  <c r="W182" i="3" s="1"/>
  <c r="AH181" i="3"/>
  <c r="V181" i="3"/>
  <c r="W181" i="3" s="1"/>
  <c r="AH180" i="3"/>
  <c r="V180" i="3"/>
  <c r="W180" i="3" s="1"/>
  <c r="AH179" i="3"/>
  <c r="V179" i="3"/>
  <c r="W179" i="3" s="1"/>
  <c r="AH178" i="3"/>
  <c r="W178" i="3"/>
  <c r="V178" i="3"/>
  <c r="AH177" i="3"/>
  <c r="V177" i="3"/>
  <c r="W177" i="3" s="1"/>
  <c r="AH176" i="3"/>
  <c r="V176" i="3"/>
  <c r="W176" i="3" s="1"/>
  <c r="AH175" i="3"/>
  <c r="V175" i="3"/>
  <c r="W175" i="3" s="1"/>
  <c r="AH174" i="3"/>
  <c r="V174" i="3"/>
  <c r="W174" i="3" s="1"/>
  <c r="AH173" i="3"/>
  <c r="V173" i="3"/>
  <c r="W173" i="3" s="1"/>
  <c r="AH172" i="3"/>
  <c r="V172" i="3"/>
  <c r="W172" i="3" s="1"/>
  <c r="AH171" i="3"/>
  <c r="V171" i="3"/>
  <c r="W171" i="3" s="1"/>
  <c r="AH170" i="3"/>
  <c r="V170" i="3"/>
  <c r="W170" i="3" s="1"/>
  <c r="AH169" i="3"/>
  <c r="V169" i="3"/>
  <c r="W169" i="3" s="1"/>
  <c r="AH168" i="3"/>
  <c r="V168" i="3"/>
  <c r="W168" i="3" s="1"/>
  <c r="AH167" i="3"/>
  <c r="V167" i="3"/>
  <c r="W167" i="3" s="1"/>
  <c r="AH166" i="3"/>
  <c r="V166" i="3"/>
  <c r="W166" i="3" s="1"/>
  <c r="AH165" i="3"/>
  <c r="V165" i="3"/>
  <c r="W165" i="3" s="1"/>
  <c r="AH164" i="3"/>
  <c r="V164" i="3"/>
  <c r="W164" i="3" s="1"/>
  <c r="AH163" i="3"/>
  <c r="V163" i="3"/>
  <c r="W163" i="3" s="1"/>
  <c r="AH162" i="3"/>
  <c r="V162" i="3"/>
  <c r="W162" i="3" s="1"/>
  <c r="AH161" i="3"/>
  <c r="V161" i="3"/>
  <c r="W161" i="3" s="1"/>
  <c r="AH160" i="3"/>
  <c r="V160" i="3"/>
  <c r="W160" i="3" s="1"/>
  <c r="AH159" i="3"/>
  <c r="V159" i="3"/>
  <c r="W159" i="3" s="1"/>
  <c r="AH158" i="3"/>
  <c r="V158" i="3"/>
  <c r="W158" i="3" s="1"/>
  <c r="AH157" i="3"/>
  <c r="V157" i="3"/>
  <c r="W157" i="3" s="1"/>
  <c r="AH156" i="3"/>
  <c r="V156" i="3"/>
  <c r="W156" i="3" s="1"/>
  <c r="AH155" i="3"/>
  <c r="V155" i="3"/>
  <c r="W155" i="3" s="1"/>
  <c r="AH154" i="3"/>
  <c r="V154" i="3"/>
  <c r="W154" i="3" s="1"/>
  <c r="AH153" i="3"/>
  <c r="V153" i="3"/>
  <c r="W153" i="3" s="1"/>
  <c r="AH152" i="3"/>
  <c r="V152" i="3"/>
  <c r="W152" i="3" s="1"/>
  <c r="AH151" i="3"/>
  <c r="V151" i="3"/>
  <c r="W151" i="3" s="1"/>
  <c r="AH150" i="3"/>
  <c r="V150" i="3"/>
  <c r="W150" i="3" s="1"/>
  <c r="AH149" i="3"/>
  <c r="W149" i="3"/>
  <c r="V149" i="3"/>
  <c r="AH148" i="3"/>
  <c r="V148" i="3"/>
  <c r="W148" i="3" s="1"/>
  <c r="AH147" i="3"/>
  <c r="V147" i="3"/>
  <c r="W147" i="3" s="1"/>
  <c r="AH146" i="3"/>
  <c r="V146" i="3"/>
  <c r="W146" i="3" s="1"/>
  <c r="AH145" i="3"/>
  <c r="V145" i="3"/>
  <c r="W145" i="3" s="1"/>
  <c r="AH144" i="3"/>
  <c r="V144" i="3"/>
  <c r="W144" i="3" s="1"/>
  <c r="AH143" i="3"/>
  <c r="V143" i="3"/>
  <c r="W143" i="3" s="1"/>
  <c r="AH142" i="3"/>
  <c r="V142" i="3"/>
  <c r="W142" i="3" s="1"/>
  <c r="AH141" i="3"/>
  <c r="V141" i="3"/>
  <c r="W141" i="3" s="1"/>
  <c r="AH140" i="3"/>
  <c r="V140" i="3"/>
  <c r="W140" i="3" s="1"/>
  <c r="AH139" i="3"/>
  <c r="V139" i="3"/>
  <c r="W139" i="3" s="1"/>
  <c r="AH138" i="3"/>
  <c r="V138" i="3"/>
  <c r="W138" i="3" s="1"/>
  <c r="AH137" i="3"/>
  <c r="V137" i="3"/>
  <c r="W137" i="3" s="1"/>
  <c r="AH136" i="3"/>
  <c r="V136" i="3"/>
  <c r="W136" i="3" s="1"/>
  <c r="AH135" i="3"/>
  <c r="V135" i="3"/>
  <c r="W135" i="3" s="1"/>
  <c r="AH134" i="3"/>
  <c r="V134" i="3"/>
  <c r="W134" i="3" s="1"/>
  <c r="AH133" i="3"/>
  <c r="V133" i="3"/>
  <c r="W133" i="3" s="1"/>
  <c r="AH132" i="3"/>
  <c r="V132" i="3"/>
  <c r="W132" i="3" s="1"/>
  <c r="AH131" i="3"/>
  <c r="V131" i="3"/>
  <c r="W131" i="3" s="1"/>
  <c r="AH130" i="3"/>
  <c r="V130" i="3"/>
  <c r="W130" i="3" s="1"/>
  <c r="AH129" i="3"/>
  <c r="V129" i="3"/>
  <c r="W129" i="3" s="1"/>
  <c r="AH128" i="3"/>
  <c r="V128" i="3"/>
  <c r="W128" i="3" s="1"/>
  <c r="AH127" i="3"/>
  <c r="V127" i="3"/>
  <c r="W127" i="3" s="1"/>
  <c r="AH126" i="3"/>
  <c r="V126" i="3"/>
  <c r="W126" i="3" s="1"/>
  <c r="AH125" i="3"/>
  <c r="V125" i="3"/>
  <c r="W125" i="3" s="1"/>
  <c r="AH124" i="3"/>
  <c r="V124" i="3"/>
  <c r="W124" i="3" s="1"/>
  <c r="AH123" i="3"/>
  <c r="V123" i="3"/>
  <c r="W123" i="3" s="1"/>
  <c r="AH122" i="3"/>
  <c r="V122" i="3"/>
  <c r="W122" i="3" s="1"/>
  <c r="AH121" i="3"/>
  <c r="V121" i="3"/>
  <c r="W121" i="3" s="1"/>
  <c r="AH120" i="3"/>
  <c r="V120" i="3"/>
  <c r="W120" i="3" s="1"/>
  <c r="AH119" i="3"/>
  <c r="V119" i="3"/>
  <c r="W119" i="3" s="1"/>
  <c r="AH118" i="3"/>
  <c r="V118" i="3"/>
  <c r="W118" i="3" s="1"/>
  <c r="AH117" i="3"/>
  <c r="V117" i="3"/>
  <c r="W117" i="3" s="1"/>
  <c r="AH116" i="3"/>
  <c r="V116" i="3"/>
  <c r="W116" i="3" s="1"/>
  <c r="AH115" i="3"/>
  <c r="V115" i="3"/>
  <c r="W115" i="3" s="1"/>
  <c r="AH114" i="3"/>
  <c r="V114" i="3"/>
  <c r="W114" i="3" s="1"/>
  <c r="AH113" i="3"/>
  <c r="V113" i="3"/>
  <c r="W113" i="3" s="1"/>
  <c r="AH112" i="3"/>
  <c r="V112" i="3"/>
  <c r="W112" i="3" s="1"/>
  <c r="AH111" i="3"/>
  <c r="V111" i="3"/>
  <c r="W111" i="3" s="1"/>
  <c r="AH110" i="3"/>
  <c r="V110" i="3"/>
  <c r="W110" i="3" s="1"/>
  <c r="AH109" i="3"/>
  <c r="V109" i="3"/>
  <c r="W109" i="3" s="1"/>
  <c r="AH108" i="3"/>
  <c r="V108" i="3"/>
  <c r="W108" i="3" s="1"/>
  <c r="AH107" i="3"/>
  <c r="V107" i="3"/>
  <c r="W107" i="3" s="1"/>
  <c r="AH106" i="3"/>
  <c r="V106" i="3"/>
  <c r="W106" i="3" s="1"/>
  <c r="AH105" i="3"/>
  <c r="W105" i="3"/>
  <c r="V105" i="3"/>
  <c r="AH104" i="3"/>
  <c r="V104" i="3"/>
  <c r="W104" i="3" s="1"/>
  <c r="AH103" i="3"/>
  <c r="V103" i="3"/>
  <c r="W103" i="3" s="1"/>
  <c r="AH102" i="3"/>
  <c r="W102" i="3"/>
  <c r="V102" i="3"/>
  <c r="AH101" i="3"/>
  <c r="V101" i="3"/>
  <c r="W101" i="3" s="1"/>
  <c r="AH100" i="3"/>
  <c r="V100" i="3"/>
  <c r="W100" i="3" s="1"/>
  <c r="AH99" i="3"/>
  <c r="V99" i="3"/>
  <c r="W99" i="3" s="1"/>
  <c r="AH98" i="3"/>
  <c r="V98" i="3"/>
  <c r="W98" i="3" s="1"/>
  <c r="AH97" i="3"/>
  <c r="V97" i="3"/>
  <c r="W97" i="3" s="1"/>
  <c r="AH96" i="3"/>
  <c r="V96" i="3"/>
  <c r="W96" i="3" s="1"/>
  <c r="AH95" i="3"/>
  <c r="V95" i="3"/>
  <c r="W95" i="3" s="1"/>
  <c r="AH94" i="3"/>
  <c r="V94" i="3"/>
  <c r="W94" i="3" s="1"/>
  <c r="AH93" i="3"/>
  <c r="V93" i="3"/>
  <c r="W93" i="3" s="1"/>
  <c r="AH92" i="3"/>
  <c r="V92" i="3"/>
  <c r="W92" i="3" s="1"/>
  <c r="AH91" i="3"/>
  <c r="V91" i="3"/>
  <c r="W91" i="3" s="1"/>
  <c r="AH90" i="3"/>
  <c r="V90" i="3"/>
  <c r="W90" i="3" s="1"/>
  <c r="AH89" i="3"/>
  <c r="V89" i="3"/>
  <c r="W89" i="3" s="1"/>
  <c r="AH88" i="3"/>
  <c r="V88" i="3"/>
  <c r="W88" i="3" s="1"/>
  <c r="AH87" i="3"/>
  <c r="V87" i="3"/>
  <c r="W87" i="3" s="1"/>
  <c r="K87" i="3"/>
  <c r="AH86" i="3"/>
  <c r="V86" i="3"/>
  <c r="AG86" i="3" s="1"/>
  <c r="K86" i="3"/>
  <c r="AH85" i="3"/>
  <c r="V85" i="3"/>
  <c r="W85" i="3" s="1"/>
  <c r="K85" i="3"/>
  <c r="AH84" i="3"/>
  <c r="V84" i="3"/>
  <c r="K84" i="3"/>
  <c r="AH83" i="3"/>
  <c r="V83" i="3"/>
  <c r="K83" i="3"/>
  <c r="AH82" i="3"/>
  <c r="V82" i="3"/>
  <c r="K82" i="3"/>
  <c r="AH81" i="3"/>
  <c r="V81" i="3"/>
  <c r="K81" i="3"/>
  <c r="AH80" i="3"/>
  <c r="V80" i="3"/>
  <c r="AG80" i="3" s="1"/>
  <c r="K80" i="3"/>
  <c r="AH79" i="3"/>
  <c r="V79" i="3"/>
  <c r="W79" i="3" s="1"/>
  <c r="K79" i="3"/>
  <c r="AH78" i="3"/>
  <c r="V78" i="3"/>
  <c r="AG78" i="3" s="1"/>
  <c r="K78" i="3"/>
  <c r="AH77" i="3"/>
  <c r="V77" i="3"/>
  <c r="W77" i="3" s="1"/>
  <c r="K77" i="3"/>
  <c r="AH76" i="3"/>
  <c r="V76" i="3"/>
  <c r="W76" i="3" s="1"/>
  <c r="K76" i="3"/>
  <c r="AH75" i="3"/>
  <c r="V75" i="3"/>
  <c r="W75" i="3" s="1"/>
  <c r="K75" i="3"/>
  <c r="AH74" i="3"/>
  <c r="V74" i="3"/>
  <c r="AG74" i="3" s="1"/>
  <c r="K74" i="3"/>
  <c r="AH73" i="3"/>
  <c r="V73" i="3"/>
  <c r="W73" i="3" s="1"/>
  <c r="K73" i="3"/>
  <c r="AH72" i="3"/>
  <c r="V72" i="3"/>
  <c r="W72" i="3" s="1"/>
  <c r="K72" i="3"/>
  <c r="AH71" i="3"/>
  <c r="V71" i="3"/>
  <c r="K71" i="3"/>
  <c r="AH70" i="3"/>
  <c r="V70" i="3"/>
  <c r="W70" i="3" s="1"/>
  <c r="K70" i="3"/>
  <c r="AH69" i="3"/>
  <c r="V69" i="3"/>
  <c r="K69" i="3"/>
  <c r="AH68" i="3"/>
  <c r="V68" i="3"/>
  <c r="W68" i="3" s="1"/>
  <c r="K68" i="3"/>
  <c r="AH67" i="3"/>
  <c r="V67" i="3"/>
  <c r="AG67" i="3" s="1"/>
  <c r="K67" i="3"/>
  <c r="AH66" i="3"/>
  <c r="V66" i="3"/>
  <c r="W66" i="3" s="1"/>
  <c r="K66" i="3"/>
  <c r="AH65" i="3"/>
  <c r="V65" i="3"/>
  <c r="K65" i="3"/>
  <c r="AH64" i="3"/>
  <c r="V64" i="3"/>
  <c r="W64" i="3" s="1"/>
  <c r="K64" i="3"/>
  <c r="AH63" i="3"/>
  <c r="V63" i="3"/>
  <c r="AG63" i="3" s="1"/>
  <c r="K63" i="3"/>
  <c r="AH62" i="3"/>
  <c r="V62" i="3"/>
  <c r="W62" i="3" s="1"/>
  <c r="K62" i="3"/>
  <c r="AH61" i="3"/>
  <c r="V61" i="3"/>
  <c r="AG61" i="3" s="1"/>
  <c r="K61" i="3"/>
  <c r="AH60" i="3"/>
  <c r="V60" i="3"/>
  <c r="W60" i="3" s="1"/>
  <c r="K60" i="3"/>
  <c r="AH59" i="3"/>
  <c r="V59" i="3"/>
  <c r="AG59" i="3" s="1"/>
  <c r="K59" i="3"/>
  <c r="AH58" i="3"/>
  <c r="V58" i="3"/>
  <c r="W58" i="3" s="1"/>
  <c r="K58" i="3"/>
  <c r="AH57" i="3"/>
  <c r="V57" i="3"/>
  <c r="K57" i="3"/>
  <c r="AH56" i="3"/>
  <c r="V56" i="3"/>
  <c r="W56" i="3" s="1"/>
  <c r="K56" i="3"/>
  <c r="AH55" i="3"/>
  <c r="V55" i="3"/>
  <c r="K55" i="3"/>
  <c r="AH54" i="3"/>
  <c r="V54" i="3"/>
  <c r="W54" i="3" s="1"/>
  <c r="K54" i="3"/>
  <c r="AH53" i="3"/>
  <c r="V53" i="3"/>
  <c r="AG53" i="3" s="1"/>
  <c r="K53" i="3"/>
  <c r="AH52" i="3"/>
  <c r="V52" i="3"/>
  <c r="AG52" i="3" s="1"/>
  <c r="K52" i="3"/>
  <c r="AH51" i="3"/>
  <c r="V51" i="3"/>
  <c r="K51" i="3"/>
  <c r="AH50" i="3"/>
  <c r="V50" i="3"/>
  <c r="K50" i="3"/>
  <c r="AH49" i="3"/>
  <c r="V49" i="3"/>
  <c r="K49" i="3"/>
  <c r="AH48" i="3"/>
  <c r="V48" i="3"/>
  <c r="K48" i="3"/>
  <c r="AH47" i="3"/>
  <c r="V47" i="3"/>
  <c r="K47" i="3"/>
  <c r="AH46" i="3"/>
  <c r="V46" i="3"/>
  <c r="K46" i="3"/>
  <c r="AH45" i="3"/>
  <c r="V45" i="3"/>
  <c r="K45" i="3"/>
  <c r="AH44" i="3"/>
  <c r="V44" i="3"/>
  <c r="K44" i="3"/>
  <c r="AH43" i="3"/>
  <c r="V43" i="3"/>
  <c r="K43" i="3"/>
  <c r="AH42" i="3"/>
  <c r="V42" i="3"/>
  <c r="K42" i="3"/>
  <c r="AH41" i="3"/>
  <c r="V41" i="3"/>
  <c r="K41" i="3"/>
  <c r="AH40" i="3"/>
  <c r="V40" i="3"/>
  <c r="K40" i="3"/>
  <c r="AH39" i="3"/>
  <c r="V39" i="3"/>
  <c r="K39" i="3"/>
  <c r="AH38" i="3"/>
  <c r="V38" i="3"/>
  <c r="K38" i="3"/>
  <c r="AH37" i="3"/>
  <c r="V37" i="3"/>
  <c r="K37" i="3"/>
  <c r="AH36" i="3"/>
  <c r="V36" i="3"/>
  <c r="AG36" i="3" s="1"/>
  <c r="K36" i="3"/>
  <c r="AH35" i="3"/>
  <c r="V35" i="3"/>
  <c r="AG35" i="3" s="1"/>
  <c r="K35" i="3"/>
  <c r="AH34" i="3"/>
  <c r="V34" i="3"/>
  <c r="AG34" i="3" s="1"/>
  <c r="K34" i="3"/>
  <c r="AH33" i="3"/>
  <c r="V33" i="3"/>
  <c r="AG33" i="3" s="1"/>
  <c r="K33" i="3"/>
  <c r="AH32" i="3"/>
  <c r="V32" i="3"/>
  <c r="AG32" i="3" s="1"/>
  <c r="K32" i="3"/>
  <c r="AH31" i="3"/>
  <c r="V31" i="3"/>
  <c r="AG31" i="3" s="1"/>
  <c r="K31" i="3"/>
  <c r="AH30" i="3"/>
  <c r="V30" i="3"/>
  <c r="AG30" i="3" s="1"/>
  <c r="K30" i="3"/>
  <c r="AH29" i="3"/>
  <c r="V29" i="3"/>
  <c r="AG29" i="3" s="1"/>
  <c r="K29" i="3"/>
  <c r="AH28" i="3"/>
  <c r="V28" i="3"/>
  <c r="AG28" i="3" s="1"/>
  <c r="K28" i="3"/>
  <c r="AH27" i="3"/>
  <c r="V27" i="3"/>
  <c r="AG27" i="3" s="1"/>
  <c r="K27" i="3"/>
  <c r="AH26" i="3"/>
  <c r="V26" i="3"/>
  <c r="K26" i="3"/>
  <c r="AH25" i="3"/>
  <c r="V25" i="3"/>
  <c r="AG25" i="3" s="1"/>
  <c r="K25" i="3"/>
  <c r="AH24" i="3"/>
  <c r="V24" i="3"/>
  <c r="K24" i="3"/>
  <c r="AH23" i="3"/>
  <c r="V23" i="3"/>
  <c r="AG23" i="3" s="1"/>
  <c r="K23" i="3"/>
  <c r="AH22" i="3"/>
  <c r="V22" i="3"/>
  <c r="AG22" i="3" s="1"/>
  <c r="K22" i="3"/>
  <c r="AH21" i="3"/>
  <c r="V21" i="3"/>
  <c r="AG21" i="3" s="1"/>
  <c r="K21" i="3"/>
  <c r="AH20" i="3"/>
  <c r="V20" i="3"/>
  <c r="AG20" i="3" s="1"/>
  <c r="K20" i="3"/>
  <c r="AH19" i="3"/>
  <c r="V19" i="3"/>
  <c r="AG19" i="3" s="1"/>
  <c r="K19" i="3"/>
  <c r="AH18" i="3"/>
  <c r="V18" i="3"/>
  <c r="AG18" i="3" s="1"/>
  <c r="AH17" i="3"/>
  <c r="V17" i="3"/>
  <c r="AG17" i="3" s="1"/>
  <c r="AH16" i="3"/>
  <c r="V16" i="3"/>
  <c r="AG16" i="3" s="1"/>
  <c r="AH15" i="3"/>
  <c r="V15" i="3"/>
  <c r="AG15" i="3" s="1"/>
  <c r="K15" i="3"/>
  <c r="AH14" i="3"/>
  <c r="V14" i="3"/>
  <c r="AG14" i="3" s="1"/>
  <c r="K14" i="3"/>
  <c r="AH13" i="3"/>
  <c r="V13" i="3"/>
  <c r="AG13" i="3" s="1"/>
  <c r="K13" i="3"/>
  <c r="AH12" i="3"/>
  <c r="V12" i="3"/>
  <c r="AG12" i="3" s="1"/>
  <c r="K12" i="3"/>
  <c r="AH11" i="3"/>
  <c r="V11" i="3"/>
  <c r="AG11" i="3" s="1"/>
  <c r="K11" i="3"/>
  <c r="AH10" i="3"/>
  <c r="V10" i="3"/>
  <c r="AG10" i="3" s="1"/>
  <c r="K10" i="3"/>
  <c r="AH9" i="3"/>
  <c r="V9" i="3"/>
  <c r="K9" i="3"/>
  <c r="AH8" i="3"/>
  <c r="V8" i="3"/>
  <c r="K8" i="3"/>
  <c r="AH7" i="3"/>
  <c r="V7" i="3"/>
  <c r="K7" i="3"/>
  <c r="AH6" i="3"/>
  <c r="V6" i="3"/>
  <c r="K6" i="3"/>
  <c r="AH5" i="3"/>
  <c r="V5" i="3"/>
  <c r="AG5" i="3" s="1"/>
  <c r="K5" i="3"/>
  <c r="AH4" i="3"/>
  <c r="V4" i="3"/>
  <c r="AG4" i="3" s="1"/>
  <c r="K4" i="3"/>
  <c r="AH3" i="3"/>
  <c r="V3" i="3"/>
  <c r="AG3" i="3" s="1"/>
  <c r="K3" i="3"/>
  <c r="AH2" i="3"/>
  <c r="V2" i="3"/>
  <c r="AG2" i="3" s="1"/>
  <c r="K2" i="3"/>
  <c r="AL267" i="2"/>
  <c r="AN267" i="2" s="1"/>
  <c r="AI267" i="2"/>
  <c r="AH267" i="2"/>
  <c r="AK267" i="2" s="1"/>
  <c r="AL266" i="2"/>
  <c r="AN266" i="2" s="1"/>
  <c r="AI266" i="2"/>
  <c r="AH266" i="2"/>
  <c r="AK266" i="2" s="1"/>
  <c r="AL265" i="2"/>
  <c r="AM265" i="2" s="1"/>
  <c r="AP265" i="2" s="1"/>
  <c r="AI265" i="2"/>
  <c r="AH265" i="2"/>
  <c r="AK265" i="2" s="1"/>
  <c r="AL264" i="2"/>
  <c r="AN264" i="2" s="1"/>
  <c r="AI264" i="2"/>
  <c r="AH264" i="2"/>
  <c r="AK264" i="2" s="1"/>
  <c r="AL263" i="2"/>
  <c r="AN263" i="2" s="1"/>
  <c r="AI263" i="2"/>
  <c r="AH263" i="2"/>
  <c r="AK263" i="2" s="1"/>
  <c r="AL262" i="2"/>
  <c r="AN262" i="2" s="1"/>
  <c r="AI262" i="2"/>
  <c r="AH262" i="2"/>
  <c r="AK262" i="2" s="1"/>
  <c r="AL261" i="2"/>
  <c r="AN261" i="2" s="1"/>
  <c r="AI261" i="2"/>
  <c r="AH261" i="2"/>
  <c r="AK261" i="2" s="1"/>
  <c r="AL260" i="2"/>
  <c r="AN260" i="2" s="1"/>
  <c r="AI260" i="2"/>
  <c r="AH260" i="2"/>
  <c r="AK260" i="2" s="1"/>
  <c r="AL259" i="2"/>
  <c r="AN259" i="2" s="1"/>
  <c r="AI259" i="2"/>
  <c r="AH259" i="2"/>
  <c r="AK259" i="2" s="1"/>
  <c r="AL258" i="2"/>
  <c r="AN258" i="2" s="1"/>
  <c r="AI258" i="2"/>
  <c r="AH258" i="2"/>
  <c r="AK258" i="2" s="1"/>
  <c r="AL257" i="2"/>
  <c r="AN257" i="2" s="1"/>
  <c r="AI257" i="2"/>
  <c r="AH257" i="2"/>
  <c r="AK257" i="2" s="1"/>
  <c r="AL256" i="2"/>
  <c r="AN256" i="2" s="1"/>
  <c r="AI256" i="2"/>
  <c r="AH256" i="2"/>
  <c r="AK256" i="2" s="1"/>
  <c r="AL255" i="2"/>
  <c r="AN255" i="2" s="1"/>
  <c r="AI255" i="2"/>
  <c r="AH255" i="2"/>
  <c r="AK255" i="2" s="1"/>
  <c r="AL254" i="2"/>
  <c r="AN254" i="2" s="1"/>
  <c r="AI254" i="2"/>
  <c r="AH254" i="2"/>
  <c r="AK254" i="2" s="1"/>
  <c r="AL253" i="2"/>
  <c r="AN253" i="2" s="1"/>
  <c r="AI253" i="2"/>
  <c r="AH253" i="2"/>
  <c r="AK253" i="2" s="1"/>
  <c r="AL252" i="2"/>
  <c r="AN252" i="2" s="1"/>
  <c r="AH252" i="2"/>
  <c r="AK252" i="2" s="1"/>
  <c r="AL251" i="2"/>
  <c r="AN251" i="2" s="1"/>
  <c r="AH251" i="2"/>
  <c r="AK251" i="2" s="1"/>
  <c r="AL250" i="2"/>
  <c r="AN250" i="2" s="1"/>
  <c r="AI250" i="2"/>
  <c r="AH250" i="2"/>
  <c r="AK250" i="2" s="1"/>
  <c r="AL249" i="2"/>
  <c r="AN249" i="2" s="1"/>
  <c r="AI249" i="2"/>
  <c r="AH249" i="2"/>
  <c r="AK249" i="2" s="1"/>
  <c r="AL248" i="2"/>
  <c r="AN248" i="2" s="1"/>
  <c r="AI248" i="2"/>
  <c r="AH248" i="2"/>
  <c r="AK248" i="2" s="1"/>
  <c r="AL247" i="2"/>
  <c r="AN247" i="2" s="1"/>
  <c r="AI247" i="2"/>
  <c r="AH247" i="2"/>
  <c r="AK247" i="2" s="1"/>
  <c r="AL246" i="2"/>
  <c r="AN246" i="2" s="1"/>
  <c r="AI246" i="2"/>
  <c r="AH246" i="2"/>
  <c r="AK246" i="2" s="1"/>
  <c r="AL245" i="2"/>
  <c r="AN245" i="2" s="1"/>
  <c r="AI245" i="2"/>
  <c r="AH245" i="2"/>
  <c r="AK245" i="2" s="1"/>
  <c r="AL244" i="2"/>
  <c r="AN244" i="2" s="1"/>
  <c r="AI244" i="2"/>
  <c r="AH244" i="2"/>
  <c r="AK244" i="2" s="1"/>
  <c r="AL243" i="2"/>
  <c r="AN243" i="2" s="1"/>
  <c r="AI243" i="2"/>
  <c r="AH243" i="2"/>
  <c r="AK243" i="2" s="1"/>
  <c r="AL242" i="2"/>
  <c r="AN242" i="2" s="1"/>
  <c r="AH242" i="2"/>
  <c r="AK242" i="2" s="1"/>
  <c r="AL241" i="2"/>
  <c r="AN241" i="2" s="1"/>
  <c r="AH241" i="2"/>
  <c r="AK241" i="2" s="1"/>
  <c r="AL240" i="2"/>
  <c r="AN240" i="2" s="1"/>
  <c r="AH240" i="2"/>
  <c r="AK240" i="2" s="1"/>
  <c r="AL239" i="2"/>
  <c r="AN239" i="2" s="1"/>
  <c r="AI239" i="2"/>
  <c r="AH239" i="2"/>
  <c r="AK239" i="2" s="1"/>
  <c r="AL238" i="2"/>
  <c r="AN238" i="2" s="1"/>
  <c r="AI238" i="2"/>
  <c r="AH238" i="2"/>
  <c r="AK238" i="2" s="1"/>
  <c r="AL237" i="2"/>
  <c r="AN237" i="2" s="1"/>
  <c r="AI237" i="2"/>
  <c r="AH237" i="2"/>
  <c r="AK237" i="2" s="1"/>
  <c r="AL236" i="2"/>
  <c r="AN236" i="2" s="1"/>
  <c r="AI236" i="2"/>
  <c r="AH236" i="2"/>
  <c r="AK236" i="2" s="1"/>
  <c r="AL235" i="2"/>
  <c r="AN235" i="2" s="1"/>
  <c r="AI235" i="2"/>
  <c r="AH235" i="2"/>
  <c r="AK235" i="2" s="1"/>
  <c r="AL234" i="2"/>
  <c r="AN234" i="2" s="1"/>
  <c r="AI234" i="2"/>
  <c r="AH234" i="2"/>
  <c r="AK234" i="2" s="1"/>
  <c r="AL233" i="2"/>
  <c r="AN233" i="2" s="1"/>
  <c r="AI233" i="2"/>
  <c r="AH233" i="2"/>
  <c r="AK233" i="2" s="1"/>
  <c r="AL232" i="2"/>
  <c r="AN232" i="2" s="1"/>
  <c r="AI232" i="2"/>
  <c r="AH232" i="2"/>
  <c r="AK232" i="2" s="1"/>
  <c r="AL231" i="2"/>
  <c r="AN231" i="2" s="1"/>
  <c r="AI231" i="2"/>
  <c r="AH231" i="2"/>
  <c r="AK231" i="2" s="1"/>
  <c r="AL230" i="2"/>
  <c r="AN230" i="2" s="1"/>
  <c r="AI230" i="2"/>
  <c r="AH230" i="2"/>
  <c r="AK230" i="2" s="1"/>
  <c r="AL229" i="2"/>
  <c r="AN229" i="2" s="1"/>
  <c r="AI229" i="2"/>
  <c r="AH229" i="2"/>
  <c r="AK229" i="2" s="1"/>
  <c r="AL228" i="2"/>
  <c r="AN228" i="2" s="1"/>
  <c r="AI228" i="2"/>
  <c r="AH228" i="2"/>
  <c r="AK228" i="2" s="1"/>
  <c r="AL227" i="2"/>
  <c r="AN227" i="2" s="1"/>
  <c r="AI227" i="2"/>
  <c r="AH227" i="2"/>
  <c r="AK227" i="2" s="1"/>
  <c r="AL226" i="2"/>
  <c r="AN226" i="2" s="1"/>
  <c r="AI226" i="2"/>
  <c r="AH226" i="2"/>
  <c r="AK226" i="2" s="1"/>
  <c r="AL225" i="2"/>
  <c r="AN225" i="2" s="1"/>
  <c r="AI225" i="2"/>
  <c r="AH225" i="2"/>
  <c r="AK225" i="2" s="1"/>
  <c r="AL224" i="2"/>
  <c r="AN224" i="2" s="1"/>
  <c r="AI224" i="2"/>
  <c r="AH224" i="2"/>
  <c r="AK224" i="2" s="1"/>
  <c r="AL223" i="2"/>
  <c r="AN223" i="2" s="1"/>
  <c r="AI223" i="2"/>
  <c r="AH223" i="2"/>
  <c r="AK223" i="2" s="1"/>
  <c r="AL222" i="2"/>
  <c r="AN222" i="2" s="1"/>
  <c r="AI222" i="2"/>
  <c r="AH222" i="2"/>
  <c r="AK222" i="2" s="1"/>
  <c r="AL221" i="2"/>
  <c r="AN221" i="2" s="1"/>
  <c r="AI221" i="2"/>
  <c r="AH221" i="2"/>
  <c r="AK221" i="2" s="1"/>
  <c r="AL220" i="2"/>
  <c r="AN220" i="2" s="1"/>
  <c r="AI220" i="2"/>
  <c r="AH220" i="2"/>
  <c r="AK220" i="2" s="1"/>
  <c r="AL219" i="2"/>
  <c r="AN219" i="2" s="1"/>
  <c r="AI219" i="2"/>
  <c r="AH219" i="2"/>
  <c r="AK219" i="2" s="1"/>
  <c r="AL218" i="2"/>
  <c r="AN218" i="2" s="1"/>
  <c r="AI218" i="2"/>
  <c r="AH218" i="2"/>
  <c r="AK218" i="2" s="1"/>
  <c r="AL217" i="2"/>
  <c r="AN217" i="2" s="1"/>
  <c r="AI217" i="2"/>
  <c r="AH217" i="2"/>
  <c r="AK217" i="2" s="1"/>
  <c r="AL216" i="2"/>
  <c r="AN216" i="2" s="1"/>
  <c r="AI216" i="2"/>
  <c r="AH216" i="2"/>
  <c r="AK216" i="2" s="1"/>
  <c r="AL215" i="2"/>
  <c r="AN215" i="2" s="1"/>
  <c r="AI215" i="2"/>
  <c r="AH215" i="2"/>
  <c r="AK215" i="2" s="1"/>
  <c r="AL214" i="2"/>
  <c r="AN214" i="2" s="1"/>
  <c r="AI214" i="2"/>
  <c r="AH214" i="2"/>
  <c r="AK214" i="2" s="1"/>
  <c r="AL213" i="2"/>
  <c r="AN213" i="2" s="1"/>
  <c r="AI213" i="2"/>
  <c r="AH213" i="2"/>
  <c r="AK213" i="2" s="1"/>
  <c r="AL212" i="2"/>
  <c r="AN212" i="2" s="1"/>
  <c r="AI212" i="2"/>
  <c r="AH212" i="2"/>
  <c r="AK212" i="2" s="1"/>
  <c r="AL211" i="2"/>
  <c r="AN211" i="2" s="1"/>
  <c r="AI211" i="2"/>
  <c r="AH211" i="2"/>
  <c r="AK211" i="2" s="1"/>
  <c r="AL210" i="2"/>
  <c r="AN210" i="2" s="1"/>
  <c r="AI210" i="2"/>
  <c r="AH210" i="2"/>
  <c r="AK210" i="2" s="1"/>
  <c r="AL209" i="2"/>
  <c r="AN209" i="2" s="1"/>
  <c r="AI209" i="2"/>
  <c r="AH209" i="2"/>
  <c r="AK209" i="2" s="1"/>
  <c r="AL208" i="2"/>
  <c r="AN208" i="2" s="1"/>
  <c r="AI208" i="2"/>
  <c r="AH208" i="2"/>
  <c r="AK208" i="2" s="1"/>
  <c r="AL207" i="2"/>
  <c r="AN207" i="2" s="1"/>
  <c r="AI207" i="2"/>
  <c r="AH207" i="2"/>
  <c r="AK207" i="2" s="1"/>
  <c r="AB207" i="2"/>
  <c r="AL206" i="2"/>
  <c r="AI206" i="2"/>
  <c r="AH206" i="2"/>
  <c r="AK206" i="2" s="1"/>
  <c r="AP205" i="2"/>
  <c r="AN205" i="2"/>
  <c r="AI205" i="2"/>
  <c r="AH205" i="2"/>
  <c r="AK205" i="2" s="1"/>
  <c r="AL204" i="2"/>
  <c r="AN204" i="2" s="1"/>
  <c r="AI204" i="2"/>
  <c r="AH204" i="2"/>
  <c r="AK204" i="2" s="1"/>
  <c r="AL203" i="2"/>
  <c r="AN203" i="2" s="1"/>
  <c r="AI203" i="2"/>
  <c r="AH203" i="2"/>
  <c r="AK203" i="2" s="1"/>
  <c r="AH200" i="2"/>
  <c r="V200" i="2"/>
  <c r="W200" i="2" s="1"/>
  <c r="K200" i="2"/>
  <c r="AH199" i="2"/>
  <c r="V199" i="2"/>
  <c r="W199" i="2" s="1"/>
  <c r="AH198" i="2"/>
  <c r="V198" i="2"/>
  <c r="W198" i="2" s="1"/>
  <c r="AH197" i="2"/>
  <c r="W197" i="2"/>
  <c r="V197" i="2"/>
  <c r="AH196" i="2"/>
  <c r="V196" i="2"/>
  <c r="W196" i="2" s="1"/>
  <c r="AH195" i="2"/>
  <c r="W195" i="2"/>
  <c r="V195" i="2"/>
  <c r="AH194" i="2"/>
  <c r="V194" i="2"/>
  <c r="W194" i="2" s="1"/>
  <c r="AH193" i="2"/>
  <c r="W193" i="2"/>
  <c r="V193" i="2"/>
  <c r="AH192" i="2"/>
  <c r="W192" i="2"/>
  <c r="V192" i="2"/>
  <c r="AH191" i="2"/>
  <c r="V191" i="2"/>
  <c r="W191" i="2" s="1"/>
  <c r="AH190" i="2"/>
  <c r="V190" i="2"/>
  <c r="W190" i="2" s="1"/>
  <c r="AH189" i="2"/>
  <c r="W189" i="2"/>
  <c r="V189" i="2"/>
  <c r="AH188" i="2"/>
  <c r="V188" i="2"/>
  <c r="W188" i="2" s="1"/>
  <c r="AH187" i="2"/>
  <c r="W187" i="2"/>
  <c r="V187" i="2"/>
  <c r="AH186" i="2"/>
  <c r="V186" i="2"/>
  <c r="W186" i="2" s="1"/>
  <c r="AH185" i="2"/>
  <c r="W185" i="2"/>
  <c r="V185" i="2"/>
  <c r="AH184" i="2"/>
  <c r="W184" i="2"/>
  <c r="V184" i="2"/>
  <c r="AH183" i="2"/>
  <c r="V183" i="2"/>
  <c r="W183" i="2" s="1"/>
  <c r="AH182" i="2"/>
  <c r="V182" i="2"/>
  <c r="W182" i="2" s="1"/>
  <c r="AH181" i="2"/>
  <c r="W181" i="2"/>
  <c r="V181" i="2"/>
  <c r="AH180" i="2"/>
  <c r="V180" i="2"/>
  <c r="W180" i="2" s="1"/>
  <c r="AH179" i="2"/>
  <c r="W179" i="2"/>
  <c r="V179" i="2"/>
  <c r="AH178" i="2"/>
  <c r="V178" i="2"/>
  <c r="W178" i="2" s="1"/>
  <c r="AH177" i="2"/>
  <c r="W177" i="2"/>
  <c r="V177" i="2"/>
  <c r="AH176" i="2"/>
  <c r="W176" i="2"/>
  <c r="V176" i="2"/>
  <c r="AH175" i="2"/>
  <c r="V175" i="2"/>
  <c r="W175" i="2" s="1"/>
  <c r="AH174" i="2"/>
  <c r="V174" i="2"/>
  <c r="W174" i="2" s="1"/>
  <c r="AH173" i="2"/>
  <c r="W173" i="2"/>
  <c r="V173" i="2"/>
  <c r="AH172" i="2"/>
  <c r="V172" i="2"/>
  <c r="W172" i="2" s="1"/>
  <c r="X172" i="2"/>
  <c r="Z172" i="2" s="1"/>
  <c r="AH171" i="2"/>
  <c r="V171" i="2"/>
  <c r="W171" i="2" s="1"/>
  <c r="AH170" i="2"/>
  <c r="W170" i="2"/>
  <c r="V170" i="2"/>
  <c r="AH169" i="2"/>
  <c r="V169" i="2"/>
  <c r="W169" i="2" s="1"/>
  <c r="AH168" i="2"/>
  <c r="V168" i="2"/>
  <c r="W168" i="2" s="1"/>
  <c r="AH167" i="2"/>
  <c r="W167" i="2"/>
  <c r="V167" i="2"/>
  <c r="AH166" i="2"/>
  <c r="V166" i="2"/>
  <c r="W166" i="2" s="1"/>
  <c r="AH165" i="2"/>
  <c r="W165" i="2"/>
  <c r="V165" i="2"/>
  <c r="AH164" i="2"/>
  <c r="W164" i="2"/>
  <c r="V164" i="2"/>
  <c r="AH163" i="2"/>
  <c r="V163" i="2"/>
  <c r="W163" i="2" s="1"/>
  <c r="AH162" i="2"/>
  <c r="V162" i="2"/>
  <c r="W162" i="2" s="1"/>
  <c r="AH161" i="2"/>
  <c r="W161" i="2"/>
  <c r="V161" i="2"/>
  <c r="AH160" i="2"/>
  <c r="V160" i="2"/>
  <c r="W160" i="2" s="1"/>
  <c r="AH159" i="2"/>
  <c r="W159" i="2"/>
  <c r="V159" i="2"/>
  <c r="AH158" i="2"/>
  <c r="V158" i="2"/>
  <c r="W158" i="2" s="1"/>
  <c r="AH157" i="2"/>
  <c r="W157" i="2"/>
  <c r="V157" i="2"/>
  <c r="AH156" i="2"/>
  <c r="W156" i="2"/>
  <c r="V156" i="2"/>
  <c r="AH155" i="2"/>
  <c r="V155" i="2"/>
  <c r="W155" i="2" s="1"/>
  <c r="AH154" i="2"/>
  <c r="V154" i="2"/>
  <c r="W154" i="2" s="1"/>
  <c r="AH153" i="2"/>
  <c r="V153" i="2"/>
  <c r="W153" i="2" s="1"/>
  <c r="AH152" i="2"/>
  <c r="W152" i="2"/>
  <c r="V152" i="2"/>
  <c r="X152" i="2"/>
  <c r="Z152" i="2" s="1"/>
  <c r="AH151" i="2"/>
  <c r="W151" i="2"/>
  <c r="V151" i="2"/>
  <c r="AH150" i="2"/>
  <c r="W150" i="2"/>
  <c r="V150" i="2"/>
  <c r="AH149" i="2"/>
  <c r="V149" i="2"/>
  <c r="W149" i="2" s="1"/>
  <c r="AH148" i="2"/>
  <c r="V148" i="2"/>
  <c r="W148" i="2" s="1"/>
  <c r="AH147" i="2"/>
  <c r="W147" i="2"/>
  <c r="V147" i="2"/>
  <c r="AH146" i="2"/>
  <c r="V146" i="2"/>
  <c r="W146" i="2" s="1"/>
  <c r="AH145" i="2"/>
  <c r="W145" i="2"/>
  <c r="V145" i="2"/>
  <c r="AH144" i="2"/>
  <c r="V144" i="2"/>
  <c r="W144" i="2" s="1"/>
  <c r="AH143" i="2"/>
  <c r="W143" i="2"/>
  <c r="V143" i="2"/>
  <c r="AH142" i="2"/>
  <c r="W142" i="2"/>
  <c r="V142" i="2"/>
  <c r="AH141" i="2"/>
  <c r="V141" i="2"/>
  <c r="W141" i="2" s="1"/>
  <c r="AH140" i="2"/>
  <c r="V140" i="2"/>
  <c r="W140" i="2" s="1"/>
  <c r="AH139" i="2"/>
  <c r="W139" i="2"/>
  <c r="V139" i="2"/>
  <c r="AH138" i="2"/>
  <c r="V138" i="2"/>
  <c r="W138" i="2" s="1"/>
  <c r="AH137" i="2"/>
  <c r="W137" i="2"/>
  <c r="V137" i="2"/>
  <c r="AH136" i="2"/>
  <c r="V136" i="2"/>
  <c r="W136" i="2" s="1"/>
  <c r="X136" i="2"/>
  <c r="Z136" i="2" s="1"/>
  <c r="AH135" i="2"/>
  <c r="V135" i="2"/>
  <c r="W135" i="2" s="1"/>
  <c r="AH134" i="2"/>
  <c r="W134" i="2"/>
  <c r="V134" i="2"/>
  <c r="AH133" i="2"/>
  <c r="V133" i="2"/>
  <c r="W133" i="2" s="1"/>
  <c r="AH132" i="2"/>
  <c r="W132" i="2"/>
  <c r="V132" i="2"/>
  <c r="AH131" i="2"/>
  <c r="V131" i="2"/>
  <c r="W131" i="2" s="1"/>
  <c r="AH130" i="2"/>
  <c r="W130" i="2"/>
  <c r="V130" i="2"/>
  <c r="AH129" i="2"/>
  <c r="W129" i="2"/>
  <c r="V129" i="2"/>
  <c r="AH128" i="2"/>
  <c r="V128" i="2"/>
  <c r="W128" i="2" s="1"/>
  <c r="AH127" i="2"/>
  <c r="V127" i="2"/>
  <c r="W127" i="2" s="1"/>
  <c r="AH126" i="2"/>
  <c r="W126" i="2"/>
  <c r="V126" i="2"/>
  <c r="AH125" i="2"/>
  <c r="V125" i="2"/>
  <c r="W125" i="2" s="1"/>
  <c r="AH124" i="2"/>
  <c r="W124" i="2"/>
  <c r="V124" i="2"/>
  <c r="AH123" i="2"/>
  <c r="V123" i="2"/>
  <c r="W123" i="2" s="1"/>
  <c r="AH122" i="2"/>
  <c r="W122" i="2"/>
  <c r="V122" i="2"/>
  <c r="AH121" i="2"/>
  <c r="W121" i="2"/>
  <c r="V121" i="2"/>
  <c r="AH120" i="2"/>
  <c r="V120" i="2"/>
  <c r="W120" i="2" s="1"/>
  <c r="AH119" i="2"/>
  <c r="V119" i="2"/>
  <c r="W119" i="2" s="1"/>
  <c r="AH118" i="2"/>
  <c r="W118" i="2"/>
  <c r="V118" i="2"/>
  <c r="AH117" i="2"/>
  <c r="W117" i="2"/>
  <c r="V117" i="2"/>
  <c r="AH116" i="2"/>
  <c r="W116" i="2"/>
  <c r="V116" i="2"/>
  <c r="X116" i="2"/>
  <c r="Z116" i="2" s="1"/>
  <c r="AH115" i="2"/>
  <c r="W115" i="2"/>
  <c r="V115" i="2"/>
  <c r="AH114" i="2"/>
  <c r="V114" i="2"/>
  <c r="W114" i="2" s="1"/>
  <c r="AH113" i="2"/>
  <c r="W113" i="2"/>
  <c r="V113" i="2"/>
  <c r="AH112" i="2"/>
  <c r="W112" i="2"/>
  <c r="V112" i="2"/>
  <c r="AH111" i="2"/>
  <c r="V111" i="2"/>
  <c r="W111" i="2" s="1"/>
  <c r="AH110" i="2"/>
  <c r="V110" i="2"/>
  <c r="W110" i="2" s="1"/>
  <c r="AH109" i="2"/>
  <c r="V109" i="2"/>
  <c r="W109" i="2" s="1"/>
  <c r="AH108" i="2"/>
  <c r="V108" i="2"/>
  <c r="W108" i="2" s="1"/>
  <c r="AH107" i="2"/>
  <c r="W107" i="2"/>
  <c r="V107" i="2"/>
  <c r="AH106" i="2"/>
  <c r="V106" i="2"/>
  <c r="W106" i="2" s="1"/>
  <c r="AH105" i="2"/>
  <c r="W105" i="2"/>
  <c r="V105" i="2"/>
  <c r="AH104" i="2"/>
  <c r="V104" i="2"/>
  <c r="W104" i="2" s="1"/>
  <c r="AH103" i="2"/>
  <c r="Z103" i="2"/>
  <c r="V103" i="2"/>
  <c r="W103" i="2" s="1"/>
  <c r="AH102" i="2"/>
  <c r="W102" i="2"/>
  <c r="V102" i="2"/>
  <c r="AH101" i="2"/>
  <c r="V101" i="2"/>
  <c r="W101" i="2" s="1"/>
  <c r="AH100" i="2"/>
  <c r="W100" i="2"/>
  <c r="V100" i="2"/>
  <c r="X100" i="2"/>
  <c r="Z100" i="2" s="1"/>
  <c r="AH99" i="2"/>
  <c r="W99" i="2"/>
  <c r="V99" i="2"/>
  <c r="AH98" i="2"/>
  <c r="W98" i="2"/>
  <c r="V98" i="2"/>
  <c r="AH97" i="2"/>
  <c r="V97" i="2"/>
  <c r="W97" i="2" s="1"/>
  <c r="AH96" i="2"/>
  <c r="W96" i="2"/>
  <c r="V96" i="2"/>
  <c r="AH95" i="2"/>
  <c r="W95" i="2"/>
  <c r="V95" i="2"/>
  <c r="AH94" i="2"/>
  <c r="V94" i="2"/>
  <c r="W94" i="2" s="1"/>
  <c r="AH93" i="2"/>
  <c r="V93" i="2"/>
  <c r="W93" i="2" s="1"/>
  <c r="AH92" i="2"/>
  <c r="W92" i="2"/>
  <c r="V92" i="2"/>
  <c r="AH91" i="2"/>
  <c r="V91" i="2"/>
  <c r="W91" i="2" s="1"/>
  <c r="AH90" i="2"/>
  <c r="W90" i="2"/>
  <c r="V90" i="2"/>
  <c r="AH89" i="2"/>
  <c r="V89" i="2"/>
  <c r="W89" i="2" s="1"/>
  <c r="AH88" i="2"/>
  <c r="W88" i="2"/>
  <c r="V88" i="2"/>
  <c r="X88" i="2"/>
  <c r="Z88" i="2" s="1"/>
  <c r="AH87" i="2"/>
  <c r="AG87" i="2"/>
  <c r="V87" i="2"/>
  <c r="W87" i="2" s="1"/>
  <c r="K87" i="2"/>
  <c r="AH86" i="2"/>
  <c r="W86" i="2"/>
  <c r="V86" i="2"/>
  <c r="AG86" i="2" s="1"/>
  <c r="K86" i="2"/>
  <c r="AH85" i="2"/>
  <c r="AG85" i="2"/>
  <c r="V85" i="2"/>
  <c r="W85" i="2" s="1"/>
  <c r="K85" i="2"/>
  <c r="AH84" i="2"/>
  <c r="W84" i="2"/>
  <c r="V84" i="2"/>
  <c r="AG84" i="2" s="1"/>
  <c r="K84" i="2"/>
  <c r="AH83" i="2"/>
  <c r="AG83" i="2"/>
  <c r="V83" i="2"/>
  <c r="W83" i="2" s="1"/>
  <c r="K83" i="2"/>
  <c r="AH82" i="2"/>
  <c r="W82" i="2"/>
  <c r="V82" i="2"/>
  <c r="AG82" i="2" s="1"/>
  <c r="K82" i="2"/>
  <c r="AH81" i="2"/>
  <c r="AG81" i="2"/>
  <c r="V81" i="2"/>
  <c r="W81" i="2" s="1"/>
  <c r="K81" i="2"/>
  <c r="AH80" i="2"/>
  <c r="W80" i="2"/>
  <c r="V80" i="2"/>
  <c r="AG80" i="2" s="1"/>
  <c r="K80" i="2"/>
  <c r="AH79" i="2"/>
  <c r="AG79" i="2"/>
  <c r="V79" i="2"/>
  <c r="W79" i="2" s="1"/>
  <c r="K79" i="2"/>
  <c r="AH78" i="2"/>
  <c r="W78" i="2"/>
  <c r="V78" i="2"/>
  <c r="AG78" i="2" s="1"/>
  <c r="K78" i="2"/>
  <c r="AH77" i="2"/>
  <c r="AG77" i="2"/>
  <c r="V77" i="2"/>
  <c r="W77" i="2" s="1"/>
  <c r="K77" i="2"/>
  <c r="AH76" i="2"/>
  <c r="W76" i="2"/>
  <c r="V76" i="2"/>
  <c r="AG76" i="2" s="1"/>
  <c r="K76" i="2"/>
  <c r="AH75" i="2"/>
  <c r="AG75" i="2"/>
  <c r="V75" i="2"/>
  <c r="W75" i="2" s="1"/>
  <c r="K75" i="2"/>
  <c r="AH74" i="2"/>
  <c r="W74" i="2"/>
  <c r="V74" i="2"/>
  <c r="AG74" i="2" s="1"/>
  <c r="K74" i="2"/>
  <c r="AH73" i="2"/>
  <c r="AG73" i="2"/>
  <c r="V73" i="2"/>
  <c r="W73" i="2" s="1"/>
  <c r="K73" i="2"/>
  <c r="AH72" i="2"/>
  <c r="W72" i="2"/>
  <c r="V72" i="2"/>
  <c r="AG72" i="2" s="1"/>
  <c r="K72" i="2"/>
  <c r="AH71" i="2"/>
  <c r="V71" i="2"/>
  <c r="K71" i="2"/>
  <c r="AH70" i="2"/>
  <c r="W70" i="2"/>
  <c r="V70" i="2"/>
  <c r="AG70" i="2" s="1"/>
  <c r="K70" i="2"/>
  <c r="AH69" i="2"/>
  <c r="V69" i="2"/>
  <c r="W69" i="2" s="1"/>
  <c r="K69" i="2"/>
  <c r="AH68" i="2"/>
  <c r="V68" i="2"/>
  <c r="AG68" i="2" s="1"/>
  <c r="K68" i="2"/>
  <c r="AH67" i="2"/>
  <c r="V67" i="2"/>
  <c r="W67" i="2" s="1"/>
  <c r="K67" i="2"/>
  <c r="AH66" i="2"/>
  <c r="W66" i="2"/>
  <c r="V66" i="2"/>
  <c r="AG66" i="2" s="1"/>
  <c r="K66" i="2"/>
  <c r="AH65" i="2"/>
  <c r="AG65" i="2"/>
  <c r="V65" i="2"/>
  <c r="W65" i="2" s="1"/>
  <c r="K65" i="2"/>
  <c r="AH64" i="2"/>
  <c r="W64" i="2"/>
  <c r="V64" i="2"/>
  <c r="AG64" i="2" s="1"/>
  <c r="K64" i="2"/>
  <c r="AH63" i="2"/>
  <c r="V63" i="2"/>
  <c r="W63" i="2" s="1"/>
  <c r="K63" i="2"/>
  <c r="AH62" i="2"/>
  <c r="V62" i="2"/>
  <c r="AG62" i="2" s="1"/>
  <c r="K62" i="2"/>
  <c r="AH61" i="2"/>
  <c r="V61" i="2"/>
  <c r="W61" i="2" s="1"/>
  <c r="K61" i="2"/>
  <c r="AH60" i="2"/>
  <c r="V60" i="2"/>
  <c r="K60" i="2"/>
  <c r="AH59" i="2"/>
  <c r="V59" i="2"/>
  <c r="W59" i="2" s="1"/>
  <c r="K59" i="2"/>
  <c r="AH58" i="2"/>
  <c r="W58" i="2"/>
  <c r="V58" i="2"/>
  <c r="AG58" i="2" s="1"/>
  <c r="K58" i="2"/>
  <c r="AH57" i="2"/>
  <c r="AG57" i="2"/>
  <c r="V57" i="2"/>
  <c r="W57" i="2" s="1"/>
  <c r="K57" i="2"/>
  <c r="AH56" i="2"/>
  <c r="X56" i="2"/>
  <c r="Z56" i="2" s="1"/>
  <c r="V56" i="2"/>
  <c r="K56" i="2"/>
  <c r="AH55" i="2"/>
  <c r="V55" i="2"/>
  <c r="K55" i="2"/>
  <c r="AH54" i="2"/>
  <c r="V54" i="2"/>
  <c r="K54" i="2"/>
  <c r="AH53" i="2"/>
  <c r="V53" i="2"/>
  <c r="AG53" i="2" s="1"/>
  <c r="K53" i="2"/>
  <c r="AH52" i="2"/>
  <c r="W52" i="2"/>
  <c r="V52" i="2"/>
  <c r="AG52" i="2" s="1"/>
  <c r="K52" i="2"/>
  <c r="AH51" i="2"/>
  <c r="V51" i="2"/>
  <c r="W51" i="2" s="1"/>
  <c r="K51" i="2"/>
  <c r="AH50" i="2"/>
  <c r="W50" i="2"/>
  <c r="V50" i="2"/>
  <c r="AG50" i="2" s="1"/>
  <c r="K50" i="2"/>
  <c r="AH49" i="2"/>
  <c r="AG49" i="2"/>
  <c r="W49" i="2"/>
  <c r="V49" i="2"/>
  <c r="K49" i="2"/>
  <c r="AH48" i="2"/>
  <c r="V48" i="2"/>
  <c r="AG48" i="2" s="1"/>
  <c r="K48" i="2"/>
  <c r="AH47" i="2"/>
  <c r="V47" i="2"/>
  <c r="W47" i="2" s="1"/>
  <c r="K47" i="2"/>
  <c r="AH46" i="2"/>
  <c r="V46" i="2"/>
  <c r="AG46" i="2" s="1"/>
  <c r="K46" i="2"/>
  <c r="AH45" i="2"/>
  <c r="V45" i="2"/>
  <c r="AG45" i="2" s="1"/>
  <c r="K45" i="2"/>
  <c r="AH44" i="2"/>
  <c r="V44" i="2"/>
  <c r="AG44" i="2" s="1"/>
  <c r="K44" i="2"/>
  <c r="AH43" i="2"/>
  <c r="V43" i="2"/>
  <c r="K43" i="2"/>
  <c r="AH42" i="2"/>
  <c r="V42" i="2"/>
  <c r="K42" i="2"/>
  <c r="AH41" i="2"/>
  <c r="V41" i="2"/>
  <c r="K41" i="2"/>
  <c r="AH40" i="2"/>
  <c r="V40" i="2"/>
  <c r="AG40" i="2" s="1"/>
  <c r="K40" i="2"/>
  <c r="AH39" i="2"/>
  <c r="V39" i="2"/>
  <c r="W39" i="2" s="1"/>
  <c r="K39" i="2"/>
  <c r="AH38" i="2"/>
  <c r="V38" i="2"/>
  <c r="AG38" i="2" s="1"/>
  <c r="K38" i="2"/>
  <c r="AH37" i="2"/>
  <c r="AG37" i="2"/>
  <c r="W37" i="2"/>
  <c r="V37" i="2"/>
  <c r="K37" i="2"/>
  <c r="AH36" i="2"/>
  <c r="W36" i="2"/>
  <c r="V36" i="2"/>
  <c r="AG36" i="2" s="1"/>
  <c r="K36" i="2"/>
  <c r="AH35" i="2"/>
  <c r="V35" i="2"/>
  <c r="W35" i="2" s="1"/>
  <c r="K35" i="2"/>
  <c r="AH34" i="2"/>
  <c r="V34" i="2"/>
  <c r="AG34" i="2" s="1"/>
  <c r="K34" i="2"/>
  <c r="AH33" i="2"/>
  <c r="V33" i="2"/>
  <c r="AG33" i="2" s="1"/>
  <c r="K33" i="2"/>
  <c r="AH32" i="2"/>
  <c r="V32" i="2"/>
  <c r="K32" i="2"/>
  <c r="AH31" i="2"/>
  <c r="V31" i="2"/>
  <c r="K31" i="2"/>
  <c r="AH30" i="2"/>
  <c r="V30" i="2"/>
  <c r="AG30" i="2" s="1"/>
  <c r="K30" i="2"/>
  <c r="AH29" i="2"/>
  <c r="V29" i="2"/>
  <c r="AG29" i="2" s="1"/>
  <c r="K29" i="2"/>
  <c r="AH28" i="2"/>
  <c r="V28" i="2"/>
  <c r="AG28" i="2" s="1"/>
  <c r="K28" i="2"/>
  <c r="AH27" i="2"/>
  <c r="V27" i="2"/>
  <c r="W27" i="2" s="1"/>
  <c r="K27" i="2"/>
  <c r="AH26" i="2"/>
  <c r="V26" i="2"/>
  <c r="AG26" i="2" s="1"/>
  <c r="K26" i="2"/>
  <c r="AH25" i="2"/>
  <c r="V25" i="2"/>
  <c r="W25" i="2" s="1"/>
  <c r="K25" i="2"/>
  <c r="AH24" i="2"/>
  <c r="V24" i="2"/>
  <c r="AG24" i="2" s="1"/>
  <c r="K24" i="2"/>
  <c r="AH23" i="2"/>
  <c r="V23" i="2"/>
  <c r="W23" i="2" s="1"/>
  <c r="K23" i="2"/>
  <c r="AH22" i="2"/>
  <c r="V22" i="2"/>
  <c r="AG22" i="2" s="1"/>
  <c r="K22" i="2"/>
  <c r="AH21" i="2"/>
  <c r="V21" i="2"/>
  <c r="W21" i="2" s="1"/>
  <c r="K21" i="2"/>
  <c r="AH20" i="2"/>
  <c r="V20" i="2"/>
  <c r="AG20" i="2" s="1"/>
  <c r="K20" i="2"/>
  <c r="AH19" i="2"/>
  <c r="V19" i="2"/>
  <c r="W19" i="2" s="1"/>
  <c r="K19" i="2"/>
  <c r="AH18" i="2"/>
  <c r="V18" i="2"/>
  <c r="AG18" i="2" s="1"/>
  <c r="K18" i="2"/>
  <c r="AH17" i="2"/>
  <c r="V17" i="2"/>
  <c r="W17" i="2" s="1"/>
  <c r="K17" i="2"/>
  <c r="AH16" i="2"/>
  <c r="V16" i="2"/>
  <c r="AG16" i="2" s="1"/>
  <c r="K16" i="2"/>
  <c r="AH15" i="2"/>
  <c r="V15" i="2"/>
  <c r="W15" i="2" s="1"/>
  <c r="K15" i="2"/>
  <c r="AH14" i="2"/>
  <c r="W14" i="2"/>
  <c r="V14" i="2"/>
  <c r="AG14" i="2" s="1"/>
  <c r="K14" i="2"/>
  <c r="AH13" i="2"/>
  <c r="AG13" i="2"/>
  <c r="V13" i="2"/>
  <c r="W13" i="2" s="1"/>
  <c r="K13" i="2"/>
  <c r="AH12" i="2"/>
  <c r="V12" i="2"/>
  <c r="AG12" i="2" s="1"/>
  <c r="K12" i="2"/>
  <c r="AH11" i="2"/>
  <c r="V11" i="2"/>
  <c r="W11" i="2" s="1"/>
  <c r="K11" i="2"/>
  <c r="AH10" i="2"/>
  <c r="V10" i="2"/>
  <c r="AG10" i="2" s="1"/>
  <c r="K10" i="2"/>
  <c r="AH9" i="2"/>
  <c r="V9" i="2"/>
  <c r="K9" i="2"/>
  <c r="AH8" i="2"/>
  <c r="V8" i="2"/>
  <c r="K8" i="2"/>
  <c r="AH7" i="2"/>
  <c r="V7" i="2"/>
  <c r="K7" i="2"/>
  <c r="AH6" i="2"/>
  <c r="V6" i="2"/>
  <c r="AG6" i="2" s="1"/>
  <c r="K6" i="2"/>
  <c r="AH5" i="2"/>
  <c r="W5" i="2"/>
  <c r="V5" i="2"/>
  <c r="AG5" i="2" s="1"/>
  <c r="K5" i="2"/>
  <c r="AH4" i="2"/>
  <c r="V4" i="2"/>
  <c r="AG4" i="2" s="1"/>
  <c r="K4" i="2"/>
  <c r="AH3" i="2"/>
  <c r="V3" i="2"/>
  <c r="W3" i="2" s="1"/>
  <c r="K3" i="2"/>
  <c r="AH2" i="2"/>
  <c r="W2" i="2"/>
  <c r="V2" i="2"/>
  <c r="AG2" i="2" s="1"/>
  <c r="K2" i="2"/>
  <c r="AL267" i="1"/>
  <c r="AN267" i="1" s="1"/>
  <c r="AI267" i="1"/>
  <c r="AH267" i="1"/>
  <c r="AK267" i="1" s="1"/>
  <c r="AL266" i="1"/>
  <c r="AI266" i="1"/>
  <c r="AH266" i="1"/>
  <c r="AK266" i="1" s="1"/>
  <c r="AL265" i="1"/>
  <c r="AM265" i="1" s="1"/>
  <c r="AP265" i="1" s="1"/>
  <c r="AI265" i="1"/>
  <c r="AH265" i="1"/>
  <c r="AK265" i="1" s="1"/>
  <c r="AL264" i="1"/>
  <c r="AN264" i="1" s="1"/>
  <c r="AI264" i="1"/>
  <c r="AH264" i="1"/>
  <c r="AK264" i="1" s="1"/>
  <c r="AL263" i="1"/>
  <c r="AN263" i="1" s="1"/>
  <c r="AI263" i="1"/>
  <c r="AH263" i="1"/>
  <c r="AK263" i="1" s="1"/>
  <c r="AL262" i="1"/>
  <c r="AN262" i="1" s="1"/>
  <c r="AI262" i="1"/>
  <c r="AH262" i="1"/>
  <c r="AK262" i="1" s="1"/>
  <c r="AL261" i="1"/>
  <c r="AN261" i="1" s="1"/>
  <c r="AI261" i="1"/>
  <c r="AH261" i="1"/>
  <c r="AK261" i="1" s="1"/>
  <c r="AL260" i="1"/>
  <c r="AN260" i="1" s="1"/>
  <c r="AI260" i="1"/>
  <c r="AH260" i="1"/>
  <c r="AK260" i="1" s="1"/>
  <c r="AL259" i="1"/>
  <c r="AN259" i="1" s="1"/>
  <c r="AI259" i="1"/>
  <c r="AH259" i="1"/>
  <c r="AK259" i="1" s="1"/>
  <c r="AL258" i="1"/>
  <c r="AN258" i="1" s="1"/>
  <c r="AI258" i="1"/>
  <c r="AH258" i="1"/>
  <c r="AK258" i="1" s="1"/>
  <c r="AL257" i="1"/>
  <c r="AN257" i="1" s="1"/>
  <c r="AI257" i="1"/>
  <c r="AH257" i="1"/>
  <c r="AK257" i="1" s="1"/>
  <c r="AL256" i="1"/>
  <c r="AN256" i="1" s="1"/>
  <c r="AI256" i="1"/>
  <c r="AH256" i="1"/>
  <c r="AK256" i="1" s="1"/>
  <c r="AL255" i="1"/>
  <c r="AN255" i="1" s="1"/>
  <c r="AI255" i="1"/>
  <c r="AH255" i="1"/>
  <c r="AK255" i="1" s="1"/>
  <c r="AL254" i="1"/>
  <c r="AN254" i="1" s="1"/>
  <c r="AI254" i="1"/>
  <c r="AH254" i="1"/>
  <c r="AK254" i="1" s="1"/>
  <c r="AL253" i="1"/>
  <c r="AN253" i="1" s="1"/>
  <c r="AI253" i="1"/>
  <c r="AH253" i="1"/>
  <c r="AK253" i="1" s="1"/>
  <c r="AL252" i="1"/>
  <c r="AN252" i="1" s="1"/>
  <c r="AH252" i="1"/>
  <c r="AK252" i="1" s="1"/>
  <c r="AL251" i="1"/>
  <c r="AN251" i="1" s="1"/>
  <c r="AH251" i="1"/>
  <c r="AK251" i="1" s="1"/>
  <c r="AL250" i="1"/>
  <c r="AN250" i="1" s="1"/>
  <c r="AI250" i="1"/>
  <c r="AH250" i="1"/>
  <c r="AK250" i="1" s="1"/>
  <c r="AL249" i="1"/>
  <c r="AN249" i="1" s="1"/>
  <c r="AI249" i="1"/>
  <c r="AH249" i="1"/>
  <c r="AK249" i="1" s="1"/>
  <c r="AL248" i="1"/>
  <c r="AN248" i="1" s="1"/>
  <c r="AI248" i="1"/>
  <c r="AH248" i="1"/>
  <c r="AK248" i="1" s="1"/>
  <c r="AL247" i="1"/>
  <c r="AN247" i="1" s="1"/>
  <c r="AI247" i="1"/>
  <c r="AH247" i="1"/>
  <c r="AK247" i="1" s="1"/>
  <c r="AL246" i="1"/>
  <c r="AN246" i="1" s="1"/>
  <c r="AI246" i="1"/>
  <c r="AH246" i="1"/>
  <c r="AK246" i="1" s="1"/>
  <c r="AL245" i="1"/>
  <c r="AN245" i="1" s="1"/>
  <c r="AI245" i="1"/>
  <c r="AH245" i="1"/>
  <c r="AK245" i="1" s="1"/>
  <c r="AL244" i="1"/>
  <c r="AN244" i="1" s="1"/>
  <c r="AI244" i="1"/>
  <c r="AH244" i="1"/>
  <c r="AK244" i="1" s="1"/>
  <c r="AL243" i="1"/>
  <c r="AN243" i="1" s="1"/>
  <c r="AI243" i="1"/>
  <c r="AH243" i="1"/>
  <c r="AK243" i="1" s="1"/>
  <c r="AL242" i="1"/>
  <c r="AN242" i="1" s="1"/>
  <c r="AH242" i="1"/>
  <c r="AK242" i="1" s="1"/>
  <c r="AL241" i="1"/>
  <c r="AN241" i="1" s="1"/>
  <c r="AH241" i="1"/>
  <c r="AK241" i="1" s="1"/>
  <c r="AL240" i="1"/>
  <c r="AN240" i="1" s="1"/>
  <c r="AH240" i="1"/>
  <c r="AK240" i="1" s="1"/>
  <c r="AL239" i="1"/>
  <c r="AN239" i="1" s="1"/>
  <c r="AI239" i="1"/>
  <c r="AH239" i="1"/>
  <c r="AK239" i="1" s="1"/>
  <c r="AL238" i="1"/>
  <c r="AN238" i="1" s="1"/>
  <c r="AI238" i="1"/>
  <c r="AH238" i="1"/>
  <c r="AK238" i="1" s="1"/>
  <c r="AL237" i="1"/>
  <c r="AN237" i="1" s="1"/>
  <c r="AI237" i="1"/>
  <c r="AH237" i="1"/>
  <c r="AK237" i="1" s="1"/>
  <c r="AL236" i="1"/>
  <c r="AN236" i="1" s="1"/>
  <c r="AI236" i="1"/>
  <c r="AH236" i="1"/>
  <c r="AK236" i="1" s="1"/>
  <c r="AL235" i="1"/>
  <c r="AN235" i="1" s="1"/>
  <c r="AI235" i="1"/>
  <c r="AH235" i="1"/>
  <c r="AK235" i="1" s="1"/>
  <c r="AL234" i="1"/>
  <c r="AN234" i="1" s="1"/>
  <c r="AI234" i="1"/>
  <c r="AH234" i="1"/>
  <c r="AK234" i="1" s="1"/>
  <c r="AL233" i="1"/>
  <c r="AN233" i="1" s="1"/>
  <c r="AI233" i="1"/>
  <c r="AH233" i="1"/>
  <c r="AK233" i="1" s="1"/>
  <c r="AL232" i="1"/>
  <c r="AN232" i="1" s="1"/>
  <c r="AI232" i="1"/>
  <c r="AH232" i="1"/>
  <c r="AK232" i="1" s="1"/>
  <c r="AL231" i="1"/>
  <c r="AN231" i="1" s="1"/>
  <c r="AI231" i="1"/>
  <c r="AH231" i="1"/>
  <c r="AK231" i="1" s="1"/>
  <c r="AL230" i="1"/>
  <c r="AN230" i="1" s="1"/>
  <c r="AI230" i="1"/>
  <c r="AH230" i="1"/>
  <c r="AK230" i="1" s="1"/>
  <c r="AL229" i="1"/>
  <c r="AN229" i="1" s="1"/>
  <c r="AI229" i="1"/>
  <c r="AH229" i="1"/>
  <c r="AK229" i="1" s="1"/>
  <c r="AL228" i="1"/>
  <c r="AN228" i="1" s="1"/>
  <c r="AI228" i="1"/>
  <c r="AH228" i="1"/>
  <c r="AK228" i="1" s="1"/>
  <c r="AL227" i="1"/>
  <c r="AN227" i="1" s="1"/>
  <c r="AI227" i="1"/>
  <c r="AH227" i="1"/>
  <c r="AK227" i="1" s="1"/>
  <c r="AL226" i="1"/>
  <c r="AN226" i="1" s="1"/>
  <c r="AI226" i="1"/>
  <c r="AH226" i="1"/>
  <c r="AK226" i="1" s="1"/>
  <c r="AL225" i="1"/>
  <c r="AN225" i="1" s="1"/>
  <c r="AI225" i="1"/>
  <c r="AH225" i="1"/>
  <c r="AK225" i="1" s="1"/>
  <c r="AL224" i="1"/>
  <c r="AN224" i="1" s="1"/>
  <c r="AI224" i="1"/>
  <c r="AH224" i="1"/>
  <c r="AK224" i="1" s="1"/>
  <c r="AL223" i="1"/>
  <c r="AN223" i="1" s="1"/>
  <c r="AI223" i="1"/>
  <c r="AH223" i="1"/>
  <c r="AK223" i="1" s="1"/>
  <c r="AL222" i="1"/>
  <c r="AN222" i="1" s="1"/>
  <c r="AI222" i="1"/>
  <c r="AH222" i="1"/>
  <c r="AK222" i="1" s="1"/>
  <c r="AL221" i="1"/>
  <c r="AN221" i="1" s="1"/>
  <c r="AI221" i="1"/>
  <c r="AH221" i="1"/>
  <c r="AK221" i="1" s="1"/>
  <c r="AL220" i="1"/>
  <c r="AN220" i="1" s="1"/>
  <c r="AI220" i="1"/>
  <c r="AH220" i="1"/>
  <c r="AK220" i="1" s="1"/>
  <c r="AL219" i="1"/>
  <c r="AN219" i="1" s="1"/>
  <c r="AI219" i="1"/>
  <c r="AH219" i="1"/>
  <c r="AK219" i="1" s="1"/>
  <c r="AL218" i="1"/>
  <c r="AN218" i="1" s="1"/>
  <c r="AI218" i="1"/>
  <c r="AH218" i="1"/>
  <c r="AK218" i="1" s="1"/>
  <c r="AL217" i="1"/>
  <c r="AN217" i="1" s="1"/>
  <c r="AI217" i="1"/>
  <c r="AH217" i="1"/>
  <c r="AK217" i="1" s="1"/>
  <c r="AL216" i="1"/>
  <c r="AN216" i="1" s="1"/>
  <c r="AI216" i="1"/>
  <c r="AH216" i="1"/>
  <c r="AK216" i="1" s="1"/>
  <c r="AL215" i="1"/>
  <c r="AN215" i="1" s="1"/>
  <c r="AI215" i="1"/>
  <c r="AH215" i="1"/>
  <c r="AK215" i="1" s="1"/>
  <c r="AL214" i="1"/>
  <c r="AN214" i="1" s="1"/>
  <c r="AI214" i="1"/>
  <c r="AH214" i="1"/>
  <c r="AK214" i="1" s="1"/>
  <c r="AL213" i="1"/>
  <c r="AN213" i="1" s="1"/>
  <c r="AI213" i="1"/>
  <c r="AH213" i="1"/>
  <c r="AK213" i="1" s="1"/>
  <c r="AL212" i="1"/>
  <c r="AN212" i="1" s="1"/>
  <c r="AI212" i="1"/>
  <c r="AH212" i="1"/>
  <c r="AK212" i="1" s="1"/>
  <c r="AL211" i="1"/>
  <c r="AN211" i="1" s="1"/>
  <c r="AI211" i="1"/>
  <c r="AH211" i="1"/>
  <c r="AK211" i="1" s="1"/>
  <c r="AL210" i="1"/>
  <c r="AN210" i="1" s="1"/>
  <c r="AI210" i="1"/>
  <c r="AH210" i="1"/>
  <c r="AK210" i="1" s="1"/>
  <c r="AL209" i="1"/>
  <c r="AN209" i="1" s="1"/>
  <c r="AI209" i="1"/>
  <c r="AH209" i="1"/>
  <c r="AK209" i="1" s="1"/>
  <c r="AL208" i="1"/>
  <c r="AN208" i="1" s="1"/>
  <c r="AI208" i="1"/>
  <c r="AH208" i="1"/>
  <c r="AK208" i="1" s="1"/>
  <c r="AL207" i="1"/>
  <c r="AN207" i="1" s="1"/>
  <c r="AI207" i="1"/>
  <c r="AH207" i="1"/>
  <c r="AK207" i="1" s="1"/>
  <c r="AB207" i="1"/>
  <c r="AL206" i="1"/>
  <c r="AN206" i="1" s="1"/>
  <c r="AI206" i="1"/>
  <c r="AH206" i="1"/>
  <c r="AP205" i="1"/>
  <c r="AN205" i="1"/>
  <c r="AI205" i="1"/>
  <c r="AH205" i="1"/>
  <c r="AK205" i="1" s="1"/>
  <c r="AL204" i="1"/>
  <c r="AN204" i="1" s="1"/>
  <c r="AI204" i="1"/>
  <c r="AH204" i="1"/>
  <c r="AK204" i="1" s="1"/>
  <c r="AL203" i="1"/>
  <c r="AN203" i="1" s="1"/>
  <c r="AI203" i="1"/>
  <c r="AH203" i="1"/>
  <c r="AK203" i="1" s="1"/>
  <c r="AH200" i="1"/>
  <c r="V200" i="1"/>
  <c r="K200" i="1"/>
  <c r="AH199" i="1"/>
  <c r="V199" i="1"/>
  <c r="W199" i="1" s="1"/>
  <c r="AH198" i="1"/>
  <c r="V198" i="1"/>
  <c r="W198" i="1" s="1"/>
  <c r="AH197" i="1"/>
  <c r="V197" i="1"/>
  <c r="W197" i="1" s="1"/>
  <c r="AH196" i="1"/>
  <c r="W196" i="1"/>
  <c r="V196" i="1"/>
  <c r="AH195" i="1"/>
  <c r="W195" i="1"/>
  <c r="V195" i="1"/>
  <c r="AH194" i="1"/>
  <c r="W194" i="1"/>
  <c r="V194" i="1"/>
  <c r="AH193" i="1"/>
  <c r="V193" i="1"/>
  <c r="W193" i="1" s="1"/>
  <c r="AH192" i="1"/>
  <c r="V192" i="1"/>
  <c r="W192" i="1" s="1"/>
  <c r="AH191" i="1"/>
  <c r="W191" i="1"/>
  <c r="V191" i="1"/>
  <c r="AH190" i="1"/>
  <c r="V190" i="1"/>
  <c r="W190" i="1" s="1"/>
  <c r="AH189" i="1"/>
  <c r="W189" i="1"/>
  <c r="V189" i="1"/>
  <c r="AH188" i="1"/>
  <c r="V188" i="1"/>
  <c r="W188" i="1" s="1"/>
  <c r="AH187" i="1"/>
  <c r="W187" i="1"/>
  <c r="V187" i="1"/>
  <c r="AH186" i="1"/>
  <c r="W186" i="1"/>
  <c r="V186" i="1"/>
  <c r="AH185" i="1"/>
  <c r="V185" i="1"/>
  <c r="W185" i="1" s="1"/>
  <c r="AH184" i="1"/>
  <c r="V184" i="1"/>
  <c r="W184" i="1" s="1"/>
  <c r="AH183" i="1"/>
  <c r="W183" i="1"/>
  <c r="V183" i="1"/>
  <c r="AH182" i="1"/>
  <c r="V182" i="1"/>
  <c r="W182" i="1" s="1"/>
  <c r="AH181" i="1"/>
  <c r="W181" i="1"/>
  <c r="V181" i="1"/>
  <c r="AH180" i="1"/>
  <c r="V180" i="1"/>
  <c r="W180" i="1" s="1"/>
  <c r="AH179" i="1"/>
  <c r="V179" i="1"/>
  <c r="W179" i="1" s="1"/>
  <c r="AH178" i="1"/>
  <c r="W178" i="1"/>
  <c r="V178" i="1"/>
  <c r="AH177" i="1"/>
  <c r="V177" i="1"/>
  <c r="W177" i="1" s="1"/>
  <c r="AH176" i="1"/>
  <c r="W176" i="1"/>
  <c r="V176" i="1"/>
  <c r="AH175" i="1"/>
  <c r="V175" i="1"/>
  <c r="W175" i="1" s="1"/>
  <c r="AH174" i="1"/>
  <c r="V174" i="1"/>
  <c r="W174" i="1" s="1"/>
  <c r="AH173" i="1"/>
  <c r="V173" i="1"/>
  <c r="W173" i="1" s="1"/>
  <c r="AH172" i="1"/>
  <c r="W172" i="1"/>
  <c r="V172" i="1"/>
  <c r="AH171" i="1"/>
  <c r="W171" i="1"/>
  <c r="V171" i="1"/>
  <c r="AH170" i="1"/>
  <c r="V170" i="1"/>
  <c r="W170" i="1" s="1"/>
  <c r="AH169" i="1"/>
  <c r="V169" i="1"/>
  <c r="W169" i="1" s="1"/>
  <c r="AH168" i="1"/>
  <c r="W168" i="1"/>
  <c r="V168" i="1"/>
  <c r="AH167" i="1"/>
  <c r="V167" i="1"/>
  <c r="W167" i="1" s="1"/>
  <c r="AH166" i="1"/>
  <c r="W166" i="1"/>
  <c r="V166" i="1"/>
  <c r="AH165" i="1"/>
  <c r="V165" i="1"/>
  <c r="W165" i="1" s="1"/>
  <c r="AH164" i="1"/>
  <c r="V164" i="1"/>
  <c r="W164" i="1" s="1"/>
  <c r="AH163" i="1"/>
  <c r="W163" i="1"/>
  <c r="V163" i="1"/>
  <c r="AH162" i="1"/>
  <c r="V162" i="1"/>
  <c r="W162" i="1" s="1"/>
  <c r="AH161" i="1"/>
  <c r="W161" i="1"/>
  <c r="V161" i="1"/>
  <c r="AH160" i="1"/>
  <c r="V160" i="1"/>
  <c r="W160" i="1" s="1"/>
  <c r="AH159" i="1"/>
  <c r="W159" i="1"/>
  <c r="V159" i="1"/>
  <c r="AH158" i="1"/>
  <c r="V158" i="1"/>
  <c r="W158" i="1" s="1"/>
  <c r="AH157" i="1"/>
  <c r="W157" i="1"/>
  <c r="V157" i="1"/>
  <c r="AH156" i="1"/>
  <c r="V156" i="1"/>
  <c r="W156" i="1" s="1"/>
  <c r="AH155" i="1"/>
  <c r="W155" i="1"/>
  <c r="V155" i="1"/>
  <c r="AH154" i="1"/>
  <c r="V154" i="1"/>
  <c r="W154" i="1" s="1"/>
  <c r="AH153" i="1"/>
  <c r="W153" i="1"/>
  <c r="V153" i="1"/>
  <c r="AH152" i="1"/>
  <c r="V152" i="1"/>
  <c r="W152" i="1" s="1"/>
  <c r="AH151" i="1"/>
  <c r="W151" i="1"/>
  <c r="V151" i="1"/>
  <c r="AH150" i="1"/>
  <c r="V150" i="1"/>
  <c r="W150" i="1" s="1"/>
  <c r="AH149" i="1"/>
  <c r="W149" i="1"/>
  <c r="V149" i="1"/>
  <c r="AH148" i="1"/>
  <c r="V148" i="1"/>
  <c r="W148" i="1" s="1"/>
  <c r="AH147" i="1"/>
  <c r="W147" i="1"/>
  <c r="V147" i="1"/>
  <c r="AH146" i="1"/>
  <c r="V146" i="1"/>
  <c r="W146" i="1" s="1"/>
  <c r="AH145" i="1"/>
  <c r="W145" i="1"/>
  <c r="V145" i="1"/>
  <c r="AH144" i="1"/>
  <c r="V144" i="1"/>
  <c r="W144" i="1" s="1"/>
  <c r="AH143" i="1"/>
  <c r="W143" i="1"/>
  <c r="V143" i="1"/>
  <c r="X143" i="1"/>
  <c r="Z143" i="1" s="1"/>
  <c r="AH142" i="1"/>
  <c r="W142" i="1"/>
  <c r="V142" i="1"/>
  <c r="AH141" i="1"/>
  <c r="V141" i="1"/>
  <c r="W141" i="1" s="1"/>
  <c r="AH140" i="1"/>
  <c r="W140" i="1"/>
  <c r="V140" i="1"/>
  <c r="AH139" i="1"/>
  <c r="V139" i="1"/>
  <c r="W139" i="1" s="1"/>
  <c r="AH138" i="1"/>
  <c r="W138" i="1"/>
  <c r="V138" i="1"/>
  <c r="AH137" i="1"/>
  <c r="V137" i="1"/>
  <c r="W137" i="1" s="1"/>
  <c r="AH136" i="1"/>
  <c r="W136" i="1"/>
  <c r="V136" i="1"/>
  <c r="AH135" i="1"/>
  <c r="V135" i="1"/>
  <c r="W135" i="1" s="1"/>
  <c r="AH134" i="1"/>
  <c r="W134" i="1"/>
  <c r="V134" i="1"/>
  <c r="AH133" i="1"/>
  <c r="V133" i="1"/>
  <c r="W133" i="1" s="1"/>
  <c r="AH132" i="1"/>
  <c r="W132" i="1"/>
  <c r="V132" i="1"/>
  <c r="AH131" i="1"/>
  <c r="W131" i="1"/>
  <c r="V131" i="1"/>
  <c r="AH130" i="1"/>
  <c r="V130" i="1"/>
  <c r="W130" i="1" s="1"/>
  <c r="AH129" i="1"/>
  <c r="W129" i="1"/>
  <c r="V129" i="1"/>
  <c r="AH128" i="1"/>
  <c r="V128" i="1"/>
  <c r="W128" i="1" s="1"/>
  <c r="AH127" i="1"/>
  <c r="W127" i="1"/>
  <c r="V127" i="1"/>
  <c r="AH126" i="1"/>
  <c r="W126" i="1"/>
  <c r="V126" i="1"/>
  <c r="AH125" i="1"/>
  <c r="W125" i="1"/>
  <c r="V125" i="1"/>
  <c r="AH124" i="1"/>
  <c r="V124" i="1"/>
  <c r="W124" i="1" s="1"/>
  <c r="AH123" i="1"/>
  <c r="W123" i="1"/>
  <c r="V123" i="1"/>
  <c r="AH122" i="1"/>
  <c r="V122" i="1"/>
  <c r="W122" i="1" s="1"/>
  <c r="AH121" i="1"/>
  <c r="W121" i="1"/>
  <c r="V121" i="1"/>
  <c r="AH120" i="1"/>
  <c r="V120" i="1"/>
  <c r="W120" i="1" s="1"/>
  <c r="AH119" i="1"/>
  <c r="W119" i="1"/>
  <c r="V119" i="1"/>
  <c r="AH118" i="1"/>
  <c r="V118" i="1"/>
  <c r="W118" i="1" s="1"/>
  <c r="AH117" i="1"/>
  <c r="W117" i="1"/>
  <c r="V117" i="1"/>
  <c r="AH116" i="1"/>
  <c r="V116" i="1"/>
  <c r="W116" i="1" s="1"/>
  <c r="AH115" i="1"/>
  <c r="W115" i="1"/>
  <c r="V115" i="1"/>
  <c r="AH114" i="1"/>
  <c r="W114" i="1"/>
  <c r="V114" i="1"/>
  <c r="AH113" i="1"/>
  <c r="V113" i="1"/>
  <c r="W113" i="1" s="1"/>
  <c r="AH112" i="1"/>
  <c r="W112" i="1"/>
  <c r="V112" i="1"/>
  <c r="AH111" i="1"/>
  <c r="V111" i="1"/>
  <c r="W111" i="1" s="1"/>
  <c r="AH110" i="1"/>
  <c r="W110" i="1"/>
  <c r="V110" i="1"/>
  <c r="AH109" i="1"/>
  <c r="V109" i="1"/>
  <c r="W109" i="1" s="1"/>
  <c r="AH108" i="1"/>
  <c r="W108" i="1"/>
  <c r="V108" i="1"/>
  <c r="AH107" i="1"/>
  <c r="V107" i="1"/>
  <c r="W107" i="1" s="1"/>
  <c r="AH106" i="1"/>
  <c r="W106" i="1"/>
  <c r="V106" i="1"/>
  <c r="AH105" i="1"/>
  <c r="V105" i="1"/>
  <c r="W105" i="1" s="1"/>
  <c r="AH104" i="1"/>
  <c r="W104" i="1"/>
  <c r="V104" i="1"/>
  <c r="AH103" i="1"/>
  <c r="V103" i="1"/>
  <c r="W103" i="1" s="1"/>
  <c r="AH102" i="1"/>
  <c r="W102" i="1"/>
  <c r="V102" i="1"/>
  <c r="AH101" i="1"/>
  <c r="V101" i="1"/>
  <c r="W101" i="1" s="1"/>
  <c r="AH100" i="1"/>
  <c r="W100" i="1"/>
  <c r="V100" i="1"/>
  <c r="AH99" i="1"/>
  <c r="V99" i="1"/>
  <c r="W99" i="1" s="1"/>
  <c r="AH98" i="1"/>
  <c r="W98" i="1"/>
  <c r="V98" i="1"/>
  <c r="AH97" i="1"/>
  <c r="V97" i="1"/>
  <c r="W97" i="1" s="1"/>
  <c r="AH96" i="1"/>
  <c r="W96" i="1"/>
  <c r="V96" i="1"/>
  <c r="AH95" i="1"/>
  <c r="V95" i="1"/>
  <c r="W95" i="1" s="1"/>
  <c r="AH94" i="1"/>
  <c r="W94" i="1"/>
  <c r="V94" i="1"/>
  <c r="AH93" i="1"/>
  <c r="V93" i="1"/>
  <c r="W93" i="1" s="1"/>
  <c r="AH92" i="1"/>
  <c r="W92" i="1"/>
  <c r="V92" i="1"/>
  <c r="AH91" i="1"/>
  <c r="V91" i="1"/>
  <c r="W91" i="1" s="1"/>
  <c r="AH90" i="1"/>
  <c r="W90" i="1"/>
  <c r="V90" i="1"/>
  <c r="AH89" i="1"/>
  <c r="V89" i="1"/>
  <c r="W89" i="1" s="1"/>
  <c r="AH88" i="1"/>
  <c r="W88" i="1"/>
  <c r="V88" i="1"/>
  <c r="AH87" i="1"/>
  <c r="V87" i="1"/>
  <c r="W87" i="1" s="1"/>
  <c r="K87" i="1"/>
  <c r="AH86" i="1"/>
  <c r="V86" i="1"/>
  <c r="AG86" i="1" s="1"/>
  <c r="K86" i="1"/>
  <c r="AH85" i="1"/>
  <c r="V85" i="1"/>
  <c r="W85" i="1" s="1"/>
  <c r="K85" i="1"/>
  <c r="AH84" i="1"/>
  <c r="V84" i="1"/>
  <c r="AG84" i="1" s="1"/>
  <c r="K84" i="1"/>
  <c r="AH83" i="1"/>
  <c r="V83" i="1"/>
  <c r="W83" i="1" s="1"/>
  <c r="K83" i="1"/>
  <c r="AH82" i="1"/>
  <c r="V82" i="1"/>
  <c r="AG82" i="1" s="1"/>
  <c r="K82" i="1"/>
  <c r="AH81" i="1"/>
  <c r="V81" i="1"/>
  <c r="W81" i="1" s="1"/>
  <c r="K81" i="1"/>
  <c r="AH80" i="1"/>
  <c r="V80" i="1"/>
  <c r="AG80" i="1" s="1"/>
  <c r="K80" i="1"/>
  <c r="AH79" i="1"/>
  <c r="V79" i="1"/>
  <c r="W79" i="1" s="1"/>
  <c r="K79" i="1"/>
  <c r="AH78" i="1"/>
  <c r="V78" i="1"/>
  <c r="AG78" i="1" s="1"/>
  <c r="K78" i="1"/>
  <c r="AH77" i="1"/>
  <c r="V77" i="1"/>
  <c r="W77" i="1" s="1"/>
  <c r="K77" i="1"/>
  <c r="AH76" i="1"/>
  <c r="V76" i="1"/>
  <c r="AG76" i="1" s="1"/>
  <c r="K76" i="1"/>
  <c r="AH75" i="1"/>
  <c r="V75" i="1"/>
  <c r="W75" i="1" s="1"/>
  <c r="K75" i="1"/>
  <c r="AH74" i="1"/>
  <c r="W74" i="1"/>
  <c r="V74" i="1"/>
  <c r="AG74" i="1" s="1"/>
  <c r="K74" i="1"/>
  <c r="AH73" i="1"/>
  <c r="AG73" i="1"/>
  <c r="V73" i="1"/>
  <c r="W73" i="1" s="1"/>
  <c r="K73" i="1"/>
  <c r="AH72" i="1"/>
  <c r="W72" i="1"/>
  <c r="V72" i="1"/>
  <c r="AG72" i="1" s="1"/>
  <c r="K72" i="1"/>
  <c r="AH71" i="1"/>
  <c r="AG71" i="1"/>
  <c r="V71" i="1"/>
  <c r="W71" i="1" s="1"/>
  <c r="K71" i="1"/>
  <c r="AH70" i="1"/>
  <c r="W70" i="1"/>
  <c r="V70" i="1"/>
  <c r="AG70" i="1" s="1"/>
  <c r="K70" i="1"/>
  <c r="AH69" i="1"/>
  <c r="AG69" i="1"/>
  <c r="V69" i="1"/>
  <c r="W69" i="1" s="1"/>
  <c r="K69" i="1"/>
  <c r="AH68" i="1"/>
  <c r="W68" i="1"/>
  <c r="V68" i="1"/>
  <c r="AG68" i="1" s="1"/>
  <c r="K68" i="1"/>
  <c r="AH67" i="1"/>
  <c r="AG67" i="1"/>
  <c r="V67" i="1"/>
  <c r="W67" i="1" s="1"/>
  <c r="K67" i="1"/>
  <c r="AH66" i="1"/>
  <c r="V66" i="1"/>
  <c r="AG66" i="1" s="1"/>
  <c r="K66" i="1"/>
  <c r="AH65" i="1"/>
  <c r="V65" i="1"/>
  <c r="W65" i="1" s="1"/>
  <c r="K65" i="1"/>
  <c r="AH64" i="1"/>
  <c r="V64" i="1"/>
  <c r="AG64" i="1" s="1"/>
  <c r="K64" i="1"/>
  <c r="AH63" i="1"/>
  <c r="V63" i="1"/>
  <c r="W63" i="1" s="1"/>
  <c r="K63" i="1"/>
  <c r="AH62" i="1"/>
  <c r="V62" i="1"/>
  <c r="AG62" i="1" s="1"/>
  <c r="K62" i="1"/>
  <c r="AH61" i="1"/>
  <c r="V61" i="1"/>
  <c r="W61" i="1" s="1"/>
  <c r="K61" i="1"/>
  <c r="AH60" i="1"/>
  <c r="W60" i="1"/>
  <c r="V60" i="1"/>
  <c r="AG60" i="1" s="1"/>
  <c r="K60" i="1"/>
  <c r="AH59" i="1"/>
  <c r="AG59" i="1"/>
  <c r="V59" i="1"/>
  <c r="W59" i="1" s="1"/>
  <c r="K59" i="1"/>
  <c r="AH58" i="1"/>
  <c r="W58" i="1"/>
  <c r="V58" i="1"/>
  <c r="AG58" i="1" s="1"/>
  <c r="K58" i="1"/>
  <c r="AH57" i="1"/>
  <c r="AG57" i="1"/>
  <c r="V57" i="1"/>
  <c r="W57" i="1" s="1"/>
  <c r="K57" i="1"/>
  <c r="AH56" i="1"/>
  <c r="V56" i="1"/>
  <c r="AG56" i="1" s="1"/>
  <c r="K56" i="1"/>
  <c r="AH55" i="1"/>
  <c r="V55" i="1"/>
  <c r="AG55" i="1" s="1"/>
  <c r="K55" i="1"/>
  <c r="AH54" i="1"/>
  <c r="V54" i="1"/>
  <c r="AG54" i="1" s="1"/>
  <c r="K54" i="1"/>
  <c r="AH53" i="1"/>
  <c r="AG53" i="1"/>
  <c r="V53" i="1"/>
  <c r="W53" i="1" s="1"/>
  <c r="K53" i="1"/>
  <c r="AH52" i="1"/>
  <c r="V52" i="1"/>
  <c r="AG52" i="1" s="1"/>
  <c r="K52" i="1"/>
  <c r="AH51" i="1"/>
  <c r="V51" i="1"/>
  <c r="AG51" i="1" s="1"/>
  <c r="K51" i="1"/>
  <c r="AH50" i="1"/>
  <c r="V50" i="1"/>
  <c r="AG50" i="1" s="1"/>
  <c r="K50" i="1"/>
  <c r="AH49" i="1"/>
  <c r="V49" i="1"/>
  <c r="W49" i="1" s="1"/>
  <c r="K49" i="1"/>
  <c r="AH48" i="1"/>
  <c r="W48" i="1"/>
  <c r="V48" i="1"/>
  <c r="AG48" i="1" s="1"/>
  <c r="K48" i="1"/>
  <c r="AH47" i="1"/>
  <c r="W47" i="1"/>
  <c r="V47" i="1"/>
  <c r="AG47" i="1" s="1"/>
  <c r="K47" i="1"/>
  <c r="AH46" i="1"/>
  <c r="W46" i="1"/>
  <c r="V46" i="1"/>
  <c r="AG46" i="1" s="1"/>
  <c r="K46" i="1"/>
  <c r="AH45" i="1"/>
  <c r="V45" i="1"/>
  <c r="W45" i="1" s="1"/>
  <c r="K45" i="1"/>
  <c r="AH44" i="1"/>
  <c r="V44" i="1"/>
  <c r="AG44" i="1" s="1"/>
  <c r="K44" i="1"/>
  <c r="AH43" i="1"/>
  <c r="V43" i="1"/>
  <c r="AG43" i="1" s="1"/>
  <c r="K43" i="1"/>
  <c r="AH42" i="1"/>
  <c r="V42" i="1"/>
  <c r="AG42" i="1" s="1"/>
  <c r="K42" i="1"/>
  <c r="AH41" i="1"/>
  <c r="V41" i="1"/>
  <c r="W41" i="1" s="1"/>
  <c r="K41" i="1"/>
  <c r="AH40" i="1"/>
  <c r="V40" i="1"/>
  <c r="AG40" i="1" s="1"/>
  <c r="K40" i="1"/>
  <c r="AH39" i="1"/>
  <c r="V39" i="1"/>
  <c r="AG39" i="1" s="1"/>
  <c r="K39" i="1"/>
  <c r="AH38" i="1"/>
  <c r="V38" i="1"/>
  <c r="AG38" i="1" s="1"/>
  <c r="K38" i="1"/>
  <c r="AH37" i="1"/>
  <c r="AG37" i="1"/>
  <c r="V37" i="1"/>
  <c r="W37" i="1" s="1"/>
  <c r="K37" i="1"/>
  <c r="AH36" i="1"/>
  <c r="V36" i="1"/>
  <c r="AG36" i="1" s="1"/>
  <c r="K36" i="1"/>
  <c r="AH35" i="1"/>
  <c r="V35" i="1"/>
  <c r="AG35" i="1" s="1"/>
  <c r="K35" i="1"/>
  <c r="AH34" i="1"/>
  <c r="V34" i="1"/>
  <c r="AG34" i="1" s="1"/>
  <c r="K34" i="1"/>
  <c r="AH33" i="1"/>
  <c r="V33" i="1"/>
  <c r="W33" i="1" s="1"/>
  <c r="K33" i="1"/>
  <c r="AH32" i="1"/>
  <c r="V32" i="1"/>
  <c r="AG32" i="1" s="1"/>
  <c r="K32" i="1"/>
  <c r="AH31" i="1"/>
  <c r="V31" i="1"/>
  <c r="AG31" i="1" s="1"/>
  <c r="K31" i="1"/>
  <c r="AH30" i="1"/>
  <c r="AG30" i="1"/>
  <c r="AH29" i="1"/>
  <c r="AH28" i="1"/>
  <c r="V28" i="1"/>
  <c r="AG28" i="1" s="1"/>
  <c r="K28" i="1"/>
  <c r="AH27" i="1"/>
  <c r="V27" i="1"/>
  <c r="AG27" i="1" s="1"/>
  <c r="AH26" i="1"/>
  <c r="V26" i="1"/>
  <c r="AG26" i="1" s="1"/>
  <c r="AH25" i="1"/>
  <c r="AG25" i="1"/>
  <c r="V25" i="1"/>
  <c r="W25" i="1" s="1"/>
  <c r="K25" i="1"/>
  <c r="AH24" i="1"/>
  <c r="V24" i="1"/>
  <c r="AG24" i="1" s="1"/>
  <c r="K24" i="1"/>
  <c r="AH23" i="1"/>
  <c r="V23" i="1"/>
  <c r="AG23" i="1" s="1"/>
  <c r="K23" i="1"/>
  <c r="AH22" i="1"/>
  <c r="V22" i="1"/>
  <c r="AG22" i="1" s="1"/>
  <c r="K22" i="1"/>
  <c r="AH21" i="1"/>
  <c r="V21" i="1"/>
  <c r="W21" i="1" s="1"/>
  <c r="K21" i="1"/>
  <c r="AH20" i="1"/>
  <c r="V20" i="1"/>
  <c r="AG20" i="1" s="1"/>
  <c r="K20" i="1"/>
  <c r="AH19" i="1"/>
  <c r="V19" i="1"/>
  <c r="AG19" i="1" s="1"/>
  <c r="K19" i="1"/>
  <c r="AH18" i="1"/>
  <c r="V18" i="1"/>
  <c r="AG18" i="1" s="1"/>
  <c r="K18" i="1"/>
  <c r="AH17" i="1"/>
  <c r="V17" i="1"/>
  <c r="W17" i="1" s="1"/>
  <c r="K17" i="1"/>
  <c r="AH16" i="1"/>
  <c r="V16" i="1"/>
  <c r="AG16" i="1" s="1"/>
  <c r="K16" i="1"/>
  <c r="AH15" i="1"/>
  <c r="V15" i="1"/>
  <c r="AG15" i="1" s="1"/>
  <c r="K15" i="1"/>
  <c r="AH14" i="1"/>
  <c r="V14" i="1"/>
  <c r="AG14" i="1" s="1"/>
  <c r="K14" i="1"/>
  <c r="AH13" i="1"/>
  <c r="V13" i="1"/>
  <c r="W13" i="1" s="1"/>
  <c r="K13" i="1"/>
  <c r="AH12" i="1"/>
  <c r="V12" i="1"/>
  <c r="AG12" i="1" s="1"/>
  <c r="K12" i="1"/>
  <c r="AH11" i="1"/>
  <c r="V11" i="1"/>
  <c r="AG11" i="1" s="1"/>
  <c r="K11" i="1"/>
  <c r="AH10" i="1"/>
  <c r="V10" i="1"/>
  <c r="AG10" i="1" s="1"/>
  <c r="K10" i="1"/>
  <c r="AH9" i="1"/>
  <c r="V9" i="1"/>
  <c r="W9" i="1" s="1"/>
  <c r="K9" i="1"/>
  <c r="AH8" i="1"/>
  <c r="W8" i="1"/>
  <c r="V8" i="1"/>
  <c r="AG8" i="1" s="1"/>
  <c r="K8" i="1"/>
  <c r="AH7" i="1"/>
  <c r="AG7" i="1"/>
  <c r="V7" i="1"/>
  <c r="W7" i="1" s="1"/>
  <c r="K7" i="1"/>
  <c r="AH6" i="1"/>
  <c r="V6" i="1"/>
  <c r="AG6" i="1" s="1"/>
  <c r="K6" i="1"/>
  <c r="AH5" i="1"/>
  <c r="V5" i="1"/>
  <c r="W5" i="1" s="1"/>
  <c r="K5" i="1"/>
  <c r="AH4" i="1"/>
  <c r="V4" i="1"/>
  <c r="AG4" i="1" s="1"/>
  <c r="K4" i="1"/>
  <c r="AH3" i="1"/>
  <c r="W3" i="1"/>
  <c r="V3" i="1"/>
  <c r="AG3" i="1" s="1"/>
  <c r="K3" i="1"/>
  <c r="AH2" i="1"/>
  <c r="W2" i="1"/>
  <c r="V2" i="1"/>
  <c r="AG2" i="1" s="1"/>
  <c r="K2" i="1"/>
  <c r="W4" i="1" l="1"/>
  <c r="W55" i="1"/>
  <c r="AG61" i="1"/>
  <c r="W62" i="1"/>
  <c r="AG63" i="1"/>
  <c r="W64" i="1"/>
  <c r="AG65" i="1"/>
  <c r="W66" i="1"/>
  <c r="AG17" i="2"/>
  <c r="W18" i="2"/>
  <c r="W38" i="2"/>
  <c r="AG42" i="2"/>
  <c r="W42" i="2"/>
  <c r="AG56" i="2"/>
  <c r="W56" i="2"/>
  <c r="W68" i="2"/>
  <c r="AI241" i="2"/>
  <c r="AG38" i="3"/>
  <c r="W38" i="3"/>
  <c r="AG42" i="3"/>
  <c r="W42" i="3"/>
  <c r="W7" i="2"/>
  <c r="AG7" i="2"/>
  <c r="W31" i="2"/>
  <c r="AG31" i="2"/>
  <c r="W43" i="2"/>
  <c r="AG43" i="2"/>
  <c r="AG200" i="1"/>
  <c r="W200" i="1"/>
  <c r="AG9" i="2"/>
  <c r="W9" i="2"/>
  <c r="AG41" i="2"/>
  <c r="W41" i="2"/>
  <c r="W55" i="2"/>
  <c r="AG55" i="2"/>
  <c r="AG37" i="3"/>
  <c r="W37" i="3"/>
  <c r="AG41" i="3"/>
  <c r="W41" i="3"/>
  <c r="AG65" i="3"/>
  <c r="W65" i="3"/>
  <c r="AG51" i="4"/>
  <c r="W51" i="4"/>
  <c r="AG60" i="2"/>
  <c r="W60" i="2"/>
  <c r="AG39" i="3"/>
  <c r="W39" i="3"/>
  <c r="AG43" i="3"/>
  <c r="W43" i="3"/>
  <c r="AG75" i="1"/>
  <c r="W76" i="1"/>
  <c r="AG77" i="1"/>
  <c r="W78" i="1"/>
  <c r="AG79" i="1"/>
  <c r="W80" i="1"/>
  <c r="AG81" i="1"/>
  <c r="W82" i="1"/>
  <c r="AG83" i="1"/>
  <c r="W84" i="1"/>
  <c r="AG85" i="1"/>
  <c r="W86" i="1"/>
  <c r="AG87" i="1"/>
  <c r="AG3" i="2"/>
  <c r="AG8" i="2"/>
  <c r="W8" i="2"/>
  <c r="AG21" i="2"/>
  <c r="W22" i="2"/>
  <c r="AG27" i="2"/>
  <c r="W28" i="2"/>
  <c r="AG32" i="2"/>
  <c r="W32" i="2"/>
  <c r="W45" i="2"/>
  <c r="W46" i="2"/>
  <c r="AG54" i="2"/>
  <c r="W54" i="2"/>
  <c r="W62" i="2"/>
  <c r="AG24" i="3"/>
  <c r="W24" i="3"/>
  <c r="AG40" i="3"/>
  <c r="W40" i="3"/>
  <c r="AG44" i="3"/>
  <c r="W44" i="3"/>
  <c r="AG41" i="4"/>
  <c r="W41" i="4"/>
  <c r="AI240" i="4"/>
  <c r="AJ240" i="4" s="1"/>
  <c r="AM240" i="4" s="1"/>
  <c r="AP240" i="4" s="1"/>
  <c r="W16" i="4"/>
  <c r="W14" i="4"/>
  <c r="W13" i="4"/>
  <c r="AG8" i="4"/>
  <c r="W8" i="4"/>
  <c r="AG24" i="4"/>
  <c r="W25" i="4"/>
  <c r="W26" i="4"/>
  <c r="W31" i="4"/>
  <c r="W47" i="4"/>
  <c r="AG63" i="4"/>
  <c r="W63" i="4"/>
  <c r="AG83" i="4"/>
  <c r="W83" i="4"/>
  <c r="AG19" i="4"/>
  <c r="W19" i="4"/>
  <c r="AG55" i="4"/>
  <c r="W55" i="4"/>
  <c r="AG81" i="4"/>
  <c r="W81" i="4"/>
  <c r="AG85" i="4"/>
  <c r="W85" i="4"/>
  <c r="AI251" i="4"/>
  <c r="AJ251" i="4" s="1"/>
  <c r="AM251" i="4" s="1"/>
  <c r="AP251" i="4" s="1"/>
  <c r="W17" i="4"/>
  <c r="W18" i="4"/>
  <c r="W23" i="4"/>
  <c r="AG27" i="4"/>
  <c r="W27" i="4"/>
  <c r="AG37" i="4"/>
  <c r="W37" i="4"/>
  <c r="W65" i="4"/>
  <c r="W79" i="4"/>
  <c r="AG7" i="4"/>
  <c r="W7" i="4"/>
  <c r="AG29" i="4"/>
  <c r="W29" i="4"/>
  <c r="AG45" i="4"/>
  <c r="W45" i="4"/>
  <c r="W57" i="4"/>
  <c r="W35" i="4"/>
  <c r="W43" i="4"/>
  <c r="W53" i="4"/>
  <c r="W61" i="4"/>
  <c r="W199" i="4"/>
  <c r="AI250" i="4"/>
  <c r="AJ250" i="4" s="1"/>
  <c r="AM250" i="4" s="1"/>
  <c r="AP250" i="4" s="1"/>
  <c r="W11" i="4"/>
  <c r="W10" i="4"/>
  <c r="W9" i="4"/>
  <c r="W6" i="4"/>
  <c r="W4" i="4"/>
  <c r="AI239" i="4"/>
  <c r="AJ239" i="4" s="1"/>
  <c r="AM239" i="4" s="1"/>
  <c r="AP239" i="4" s="1"/>
  <c r="W3" i="4"/>
  <c r="AJ262" i="4"/>
  <c r="AM262" i="4" s="1"/>
  <c r="AP262" i="4" s="1"/>
  <c r="AJ202" i="4"/>
  <c r="AM202" i="4" s="1"/>
  <c r="AP202" i="4" s="1"/>
  <c r="AJ203" i="4"/>
  <c r="AM203" i="4" s="1"/>
  <c r="AP203" i="4" s="1"/>
  <c r="AJ204" i="4"/>
  <c r="AI241" i="4"/>
  <c r="AJ241" i="4" s="1"/>
  <c r="AM241" i="4" s="1"/>
  <c r="AP241" i="4" s="1"/>
  <c r="W2" i="4"/>
  <c r="AJ205" i="4"/>
  <c r="AM205" i="4" s="1"/>
  <c r="AP205" i="4" s="1"/>
  <c r="AJ223" i="4"/>
  <c r="AM223" i="4" s="1"/>
  <c r="AP223" i="4" s="1"/>
  <c r="AJ227" i="4"/>
  <c r="AM227" i="4" s="1"/>
  <c r="AP227" i="4" s="1"/>
  <c r="AJ231" i="4"/>
  <c r="AM231" i="4" s="1"/>
  <c r="AP231" i="4" s="1"/>
  <c r="AJ235" i="4"/>
  <c r="AM235" i="4" s="1"/>
  <c r="AP235" i="4" s="1"/>
  <c r="AJ243" i="4"/>
  <c r="AM243" i="4" s="1"/>
  <c r="AP243" i="4" s="1"/>
  <c r="AJ247" i="4"/>
  <c r="AM247" i="4" s="1"/>
  <c r="AP247" i="4" s="1"/>
  <c r="AJ255" i="4"/>
  <c r="AM255" i="4" s="1"/>
  <c r="AP255" i="4" s="1"/>
  <c r="AJ259" i="4"/>
  <c r="AM259" i="4" s="1"/>
  <c r="AP259" i="4" s="1"/>
  <c r="AJ263" i="4"/>
  <c r="AM263" i="4" s="1"/>
  <c r="AP263" i="4" s="1"/>
  <c r="AJ225" i="4"/>
  <c r="AM225" i="4" s="1"/>
  <c r="AP225" i="4" s="1"/>
  <c r="AJ229" i="4"/>
  <c r="AM229" i="4" s="1"/>
  <c r="AP229" i="4" s="1"/>
  <c r="AJ233" i="4"/>
  <c r="AM233" i="4" s="1"/>
  <c r="AP233" i="4" s="1"/>
  <c r="AJ237" i="4"/>
  <c r="AM237" i="4" s="1"/>
  <c r="AP237" i="4" s="1"/>
  <c r="AJ245" i="4"/>
  <c r="AM245" i="4" s="1"/>
  <c r="AP245" i="4" s="1"/>
  <c r="AJ249" i="4"/>
  <c r="AM249" i="4" s="1"/>
  <c r="AP249" i="4" s="1"/>
  <c r="AJ253" i="4"/>
  <c r="AM253" i="4" s="1"/>
  <c r="AP253" i="4" s="1"/>
  <c r="AJ257" i="4"/>
  <c r="AM257" i="4" s="1"/>
  <c r="AP257" i="4" s="1"/>
  <c r="AJ261" i="4"/>
  <c r="AM261" i="4" s="1"/>
  <c r="AP261" i="4" s="1"/>
  <c r="AJ260" i="4"/>
  <c r="AM260" i="4" s="1"/>
  <c r="AP260" i="4" s="1"/>
  <c r="W18" i="3"/>
  <c r="W19" i="3"/>
  <c r="W20" i="3"/>
  <c r="W21" i="3"/>
  <c r="W22" i="3"/>
  <c r="AG76" i="3"/>
  <c r="AG77" i="3"/>
  <c r="W78" i="3"/>
  <c r="AG79" i="3"/>
  <c r="W80" i="3"/>
  <c r="W13" i="3"/>
  <c r="W14" i="3"/>
  <c r="W17" i="3"/>
  <c r="W52" i="3"/>
  <c r="W53" i="3"/>
  <c r="AG73" i="3"/>
  <c r="W74" i="3"/>
  <c r="AG85" i="3"/>
  <c r="W67" i="3"/>
  <c r="AG7" i="3"/>
  <c r="W7" i="3"/>
  <c r="AG26" i="3"/>
  <c r="W26" i="3"/>
  <c r="AG55" i="3"/>
  <c r="W55" i="3"/>
  <c r="W61" i="3"/>
  <c r="W63" i="3"/>
  <c r="W83" i="3"/>
  <c r="AG83" i="3"/>
  <c r="AG6" i="3"/>
  <c r="W6" i="3"/>
  <c r="AG71" i="3"/>
  <c r="W71" i="3"/>
  <c r="AG9" i="3"/>
  <c r="W9" i="3"/>
  <c r="AG46" i="3"/>
  <c r="W46" i="3"/>
  <c r="AG50" i="3"/>
  <c r="W50" i="3"/>
  <c r="W59" i="3"/>
  <c r="AG69" i="3"/>
  <c r="W69" i="3"/>
  <c r="AG82" i="3"/>
  <c r="W82" i="3"/>
  <c r="W86" i="3"/>
  <c r="AG87" i="3"/>
  <c r="AG200" i="3"/>
  <c r="W200" i="3"/>
  <c r="AG48" i="3"/>
  <c r="W48" i="3"/>
  <c r="AG84" i="3"/>
  <c r="W84" i="3"/>
  <c r="AG47" i="3"/>
  <c r="W47" i="3"/>
  <c r="AG51" i="3"/>
  <c r="W51" i="3"/>
  <c r="AG8" i="3"/>
  <c r="W8" i="3"/>
  <c r="W29" i="3"/>
  <c r="W30" i="3"/>
  <c r="W31" i="3"/>
  <c r="W32" i="3"/>
  <c r="W33" i="3"/>
  <c r="W34" i="3"/>
  <c r="W35" i="3"/>
  <c r="W36" i="3"/>
  <c r="AG45" i="3"/>
  <c r="W45" i="3"/>
  <c r="AG49" i="3"/>
  <c r="W49" i="3"/>
  <c r="AG57" i="3"/>
  <c r="W57" i="3"/>
  <c r="W81" i="3"/>
  <c r="AG81" i="3"/>
  <c r="W28" i="3"/>
  <c r="W27" i="3"/>
  <c r="W25" i="3"/>
  <c r="W23" i="3"/>
  <c r="AI252" i="3"/>
  <c r="W16" i="3"/>
  <c r="W15" i="3"/>
  <c r="AJ253" i="3"/>
  <c r="AJ261" i="3"/>
  <c r="AM261" i="3" s="1"/>
  <c r="AP261" i="3" s="1"/>
  <c r="W12" i="3"/>
  <c r="W11" i="3"/>
  <c r="W10" i="3"/>
  <c r="AI240" i="3"/>
  <c r="AJ240" i="3" s="1"/>
  <c r="AM240" i="3" s="1"/>
  <c r="AP240" i="3" s="1"/>
  <c r="AI241" i="3"/>
  <c r="AJ241" i="3" s="1"/>
  <c r="AM241" i="3" s="1"/>
  <c r="AP241" i="3" s="1"/>
  <c r="W5" i="3"/>
  <c r="W4" i="3"/>
  <c r="AJ221" i="3"/>
  <c r="AM221" i="3" s="1"/>
  <c r="AP221" i="3" s="1"/>
  <c r="AJ225" i="3"/>
  <c r="AM225" i="3" s="1"/>
  <c r="AP225" i="3" s="1"/>
  <c r="AJ229" i="3"/>
  <c r="AM229" i="3" s="1"/>
  <c r="AP229" i="3" s="1"/>
  <c r="AJ233" i="3"/>
  <c r="AM233" i="3" s="1"/>
  <c r="AP233" i="3" s="1"/>
  <c r="AJ237" i="3"/>
  <c r="AM237" i="3" s="1"/>
  <c r="AP237" i="3" s="1"/>
  <c r="AJ245" i="3"/>
  <c r="AM245" i="3" s="1"/>
  <c r="AP245" i="3" s="1"/>
  <c r="AJ256" i="3"/>
  <c r="AM256" i="3" s="1"/>
  <c r="AP256" i="3" s="1"/>
  <c r="W3" i="3"/>
  <c r="AJ263" i="3"/>
  <c r="AM263" i="3" s="1"/>
  <c r="AP263" i="3" s="1"/>
  <c r="AJ260" i="3"/>
  <c r="AM260" i="3" s="1"/>
  <c r="AP260" i="3" s="1"/>
  <c r="AJ249" i="3"/>
  <c r="AM249" i="3" s="1"/>
  <c r="AP249" i="3" s="1"/>
  <c r="W48" i="2"/>
  <c r="AG47" i="2"/>
  <c r="W2" i="3"/>
  <c r="AI251" i="3"/>
  <c r="AJ251" i="3" s="1"/>
  <c r="AM251" i="3" s="1"/>
  <c r="AP251" i="3" s="1"/>
  <c r="AJ250" i="3"/>
  <c r="AM250" i="3" s="1"/>
  <c r="AP250" i="3" s="1"/>
  <c r="AJ254" i="3"/>
  <c r="AM254" i="3" s="1"/>
  <c r="AP254" i="3" s="1"/>
  <c r="AJ257" i="3"/>
  <c r="AM257" i="3" s="1"/>
  <c r="AP257" i="3" s="1"/>
  <c r="AJ258" i="3"/>
  <c r="AM258" i="3" s="1"/>
  <c r="AP258" i="3" s="1"/>
  <c r="AJ259" i="3"/>
  <c r="AM259" i="3" s="1"/>
  <c r="AP259" i="3" s="1"/>
  <c r="AJ262" i="3"/>
  <c r="AM262" i="3" s="1"/>
  <c r="AP262" i="3" s="1"/>
  <c r="AJ203" i="3"/>
  <c r="AM203" i="3" s="1"/>
  <c r="AP203" i="3" s="1"/>
  <c r="AJ204" i="3"/>
  <c r="AM204" i="3" s="1"/>
  <c r="AP204" i="3" s="1"/>
  <c r="AJ205" i="3"/>
  <c r="AK203" i="3"/>
  <c r="AK204" i="3"/>
  <c r="AK205" i="3"/>
  <c r="AJ206" i="3"/>
  <c r="AM206" i="3" s="1"/>
  <c r="AP206" i="3" s="1"/>
  <c r="AJ252" i="3"/>
  <c r="AM252" i="3" s="1"/>
  <c r="AP252" i="3" s="1"/>
  <c r="AJ264" i="3"/>
  <c r="AM264" i="3" s="1"/>
  <c r="AP264" i="3" s="1"/>
  <c r="AJ219" i="3"/>
  <c r="AM219" i="3" s="1"/>
  <c r="AP219" i="3" s="1"/>
  <c r="AJ223" i="3"/>
  <c r="AM223" i="3" s="1"/>
  <c r="AP223" i="3" s="1"/>
  <c r="AJ227" i="3"/>
  <c r="AM227" i="3" s="1"/>
  <c r="AP227" i="3" s="1"/>
  <c r="AJ231" i="3"/>
  <c r="AM231" i="3" s="1"/>
  <c r="AP231" i="3" s="1"/>
  <c r="AJ235" i="3"/>
  <c r="AM235" i="3" s="1"/>
  <c r="AP235" i="3" s="1"/>
  <c r="AJ239" i="3"/>
  <c r="AM239" i="3" s="1"/>
  <c r="AP239" i="3" s="1"/>
  <c r="AJ243" i="3"/>
  <c r="AM243" i="3" s="1"/>
  <c r="AP243" i="3" s="1"/>
  <c r="AJ247" i="3"/>
  <c r="AM247" i="3" s="1"/>
  <c r="AP247" i="3" s="1"/>
  <c r="AJ255" i="3"/>
  <c r="AM255" i="3" s="1"/>
  <c r="AP255" i="3" s="1"/>
  <c r="W44" i="2"/>
  <c r="W40" i="2"/>
  <c r="AG39" i="2"/>
  <c r="AG35" i="2"/>
  <c r="W34" i="2"/>
  <c r="W33" i="2"/>
  <c r="W30" i="2"/>
  <c r="W29" i="2"/>
  <c r="W26" i="2"/>
  <c r="AG25" i="2"/>
  <c r="W24" i="2"/>
  <c r="AG23" i="2"/>
  <c r="W20" i="2"/>
  <c r="AG19" i="2"/>
  <c r="AI252" i="2"/>
  <c r="AJ252" i="2" s="1"/>
  <c r="AM252" i="2" s="1"/>
  <c r="AP252" i="2" s="1"/>
  <c r="W16" i="2"/>
  <c r="AG15" i="2"/>
  <c r="W12" i="2"/>
  <c r="AG11" i="2"/>
  <c r="AI240" i="2"/>
  <c r="AJ240" i="2" s="1"/>
  <c r="AM240" i="2" s="1"/>
  <c r="AP240" i="2" s="1"/>
  <c r="W10" i="2"/>
  <c r="W6" i="2"/>
  <c r="AI251" i="2"/>
  <c r="AJ251" i="2" s="1"/>
  <c r="AM251" i="2" s="1"/>
  <c r="AP251" i="2" s="1"/>
  <c r="W4" i="2"/>
  <c r="AJ208" i="2"/>
  <c r="AM208" i="2" s="1"/>
  <c r="AP208" i="2" s="1"/>
  <c r="AJ212" i="2"/>
  <c r="AM212" i="2" s="1"/>
  <c r="AP212" i="2" s="1"/>
  <c r="AJ216" i="2"/>
  <c r="AM216" i="2" s="1"/>
  <c r="AP216" i="2" s="1"/>
  <c r="AJ220" i="2"/>
  <c r="AM220" i="2" s="1"/>
  <c r="AP220" i="2" s="1"/>
  <c r="AJ224" i="2"/>
  <c r="AM224" i="2" s="1"/>
  <c r="AP224" i="2" s="1"/>
  <c r="AJ228" i="2"/>
  <c r="AM228" i="2" s="1"/>
  <c r="AP228" i="2" s="1"/>
  <c r="AJ210" i="2"/>
  <c r="AM210" i="2" s="1"/>
  <c r="AP210" i="2" s="1"/>
  <c r="AJ214" i="2"/>
  <c r="AM214" i="2" s="1"/>
  <c r="AP214" i="2" s="1"/>
  <c r="AJ218" i="2"/>
  <c r="AM218" i="2" s="1"/>
  <c r="AP218" i="2" s="1"/>
  <c r="AJ222" i="2"/>
  <c r="AM222" i="2" s="1"/>
  <c r="AP222" i="2" s="1"/>
  <c r="AJ226" i="2"/>
  <c r="AM226" i="2" s="1"/>
  <c r="AP226" i="2" s="1"/>
  <c r="AJ230" i="2"/>
  <c r="AM230" i="2" s="1"/>
  <c r="AP230" i="2" s="1"/>
  <c r="AI242" i="2"/>
  <c r="AJ242" i="2" s="1"/>
  <c r="AM242" i="2" s="1"/>
  <c r="AP242" i="2" s="1"/>
  <c r="AJ207" i="2"/>
  <c r="AM207" i="2" s="1"/>
  <c r="AP207" i="2" s="1"/>
  <c r="AJ211" i="2"/>
  <c r="AM211" i="2" s="1"/>
  <c r="AP211" i="2" s="1"/>
  <c r="AJ215" i="2"/>
  <c r="AM215" i="2" s="1"/>
  <c r="AP215" i="2" s="1"/>
  <c r="AJ219" i="2"/>
  <c r="AM219" i="2" s="1"/>
  <c r="AP219" i="2" s="1"/>
  <c r="AJ223" i="2"/>
  <c r="AM223" i="2" s="1"/>
  <c r="AP223" i="2" s="1"/>
  <c r="AJ227" i="2"/>
  <c r="AM227" i="2" s="1"/>
  <c r="AP227" i="2" s="1"/>
  <c r="AJ231" i="2"/>
  <c r="AM231" i="2" s="1"/>
  <c r="AP231" i="2" s="1"/>
  <c r="AJ209" i="2"/>
  <c r="AM209" i="2" s="1"/>
  <c r="AP209" i="2" s="1"/>
  <c r="AJ213" i="2"/>
  <c r="AM213" i="2" s="1"/>
  <c r="AP213" i="2" s="1"/>
  <c r="AJ217" i="2"/>
  <c r="AM217" i="2" s="1"/>
  <c r="AP217" i="2" s="1"/>
  <c r="AJ221" i="2"/>
  <c r="AM221" i="2" s="1"/>
  <c r="AP221" i="2" s="1"/>
  <c r="AJ225" i="2"/>
  <c r="AM225" i="2" s="1"/>
  <c r="AP225" i="2" s="1"/>
  <c r="AJ229" i="2"/>
  <c r="AM229" i="2" s="1"/>
  <c r="AP229" i="2" s="1"/>
  <c r="AJ206" i="2"/>
  <c r="AM206" i="2" s="1"/>
  <c r="AP206" i="2" s="1"/>
  <c r="AJ232" i="2"/>
  <c r="AM232" i="2" s="1"/>
  <c r="AP232" i="2" s="1"/>
  <c r="AJ235" i="2"/>
  <c r="AM235" i="2" s="1"/>
  <c r="AP235" i="2" s="1"/>
  <c r="AJ238" i="2"/>
  <c r="AM238" i="2" s="1"/>
  <c r="AP238" i="2" s="1"/>
  <c r="AJ241" i="2"/>
  <c r="AM241" i="2" s="1"/>
  <c r="AP241" i="2" s="1"/>
  <c r="AJ243" i="2"/>
  <c r="AM243" i="2" s="1"/>
  <c r="AP243" i="2" s="1"/>
  <c r="AJ246" i="2"/>
  <c r="AM246" i="2" s="1"/>
  <c r="AP246" i="2" s="1"/>
  <c r="AJ248" i="2"/>
  <c r="AM248" i="2" s="1"/>
  <c r="AP248" i="2" s="1"/>
  <c r="AJ250" i="2"/>
  <c r="AM250" i="2" s="1"/>
  <c r="AP250" i="2" s="1"/>
  <c r="AJ254" i="2"/>
  <c r="AM254" i="2" s="1"/>
  <c r="AP254" i="2" s="1"/>
  <c r="AJ256" i="2"/>
  <c r="AM256" i="2" s="1"/>
  <c r="AP256" i="2" s="1"/>
  <c r="AJ257" i="2"/>
  <c r="AM257" i="2" s="1"/>
  <c r="AP257" i="2" s="1"/>
  <c r="AJ258" i="2"/>
  <c r="AM258" i="2" s="1"/>
  <c r="AP258" i="2" s="1"/>
  <c r="AJ259" i="2"/>
  <c r="AM259" i="2" s="1"/>
  <c r="AP259" i="2" s="1"/>
  <c r="AJ234" i="2"/>
  <c r="AM234" i="2" s="1"/>
  <c r="AP234" i="2" s="1"/>
  <c r="AJ237" i="2"/>
  <c r="AM237" i="2" s="1"/>
  <c r="AP237" i="2" s="1"/>
  <c r="AJ244" i="2"/>
  <c r="AM244" i="2" s="1"/>
  <c r="AP244" i="2" s="1"/>
  <c r="AJ247" i="2"/>
  <c r="AM247" i="2" s="1"/>
  <c r="AP247" i="2" s="1"/>
  <c r="AJ249" i="2"/>
  <c r="AM249" i="2" s="1"/>
  <c r="AP249" i="2" s="1"/>
  <c r="AJ253" i="2"/>
  <c r="AM253" i="2" s="1"/>
  <c r="AP253" i="2" s="1"/>
  <c r="AJ255" i="2"/>
  <c r="AM255" i="2" s="1"/>
  <c r="AP255" i="2" s="1"/>
  <c r="AJ260" i="2"/>
  <c r="AM260" i="2" s="1"/>
  <c r="AP260" i="2" s="1"/>
  <c r="AJ261" i="2"/>
  <c r="AM261" i="2" s="1"/>
  <c r="AP261" i="2" s="1"/>
  <c r="AJ262" i="2"/>
  <c r="AM262" i="2" s="1"/>
  <c r="AP262" i="2" s="1"/>
  <c r="AJ263" i="2"/>
  <c r="AM263" i="2" s="1"/>
  <c r="AP263" i="2" s="1"/>
  <c r="AJ233" i="2"/>
  <c r="AM233" i="2" s="1"/>
  <c r="AP233" i="2" s="1"/>
  <c r="AJ236" i="2"/>
  <c r="AM236" i="2" s="1"/>
  <c r="AP236" i="2" s="1"/>
  <c r="AJ239" i="2"/>
  <c r="AM239" i="2" s="1"/>
  <c r="AP239" i="2" s="1"/>
  <c r="AJ245" i="2"/>
  <c r="AM245" i="2" s="1"/>
  <c r="AP245" i="2" s="1"/>
  <c r="AJ264" i="2"/>
  <c r="AM264" i="2" s="1"/>
  <c r="AP264" i="2" s="1"/>
  <c r="W56" i="1"/>
  <c r="AN227" i="3"/>
  <c r="AN235" i="3"/>
  <c r="AI241" i="1"/>
  <c r="AJ241" i="1" s="1"/>
  <c r="AM241" i="1" s="1"/>
  <c r="AP241" i="1" s="1"/>
  <c r="W54" i="1"/>
  <c r="AN243" i="3"/>
  <c r="AN225" i="4"/>
  <c r="AN241" i="4"/>
  <c r="AN257" i="4"/>
  <c r="AN264" i="4"/>
  <c r="AN219" i="3"/>
  <c r="AN265" i="1"/>
  <c r="AN233" i="4"/>
  <c r="AN249" i="4"/>
  <c r="W52" i="1"/>
  <c r="W51" i="1"/>
  <c r="W50" i="1"/>
  <c r="AG49" i="1"/>
  <c r="AG45" i="1"/>
  <c r="W44" i="1"/>
  <c r="W43" i="1"/>
  <c r="W42" i="1"/>
  <c r="AG41" i="1"/>
  <c r="W40" i="1"/>
  <c r="W39" i="1"/>
  <c r="W38" i="1"/>
  <c r="W36" i="1"/>
  <c r="W35" i="1"/>
  <c r="W34" i="1"/>
  <c r="AG33" i="1"/>
  <c r="W32" i="1"/>
  <c r="W31" i="1"/>
  <c r="AG29" i="1"/>
  <c r="W28" i="1"/>
  <c r="W27" i="1"/>
  <c r="W26" i="1"/>
  <c r="W24" i="1"/>
  <c r="W23" i="1"/>
  <c r="W22" i="1"/>
  <c r="AG21" i="1"/>
  <c r="W20" i="1"/>
  <c r="W19" i="1"/>
  <c r="W18" i="1"/>
  <c r="AG17" i="1"/>
  <c r="AI240" i="1"/>
  <c r="AJ240" i="1" s="1"/>
  <c r="AM240" i="1" s="1"/>
  <c r="AP240" i="1" s="1"/>
  <c r="AN241" i="3"/>
  <c r="AN223" i="4"/>
  <c r="AN231" i="4"/>
  <c r="AN239" i="4"/>
  <c r="AN247" i="4"/>
  <c r="AN255" i="4"/>
  <c r="AN206" i="2"/>
  <c r="AN265" i="2"/>
  <c r="AN231" i="3"/>
  <c r="AN239" i="3"/>
  <c r="AN225" i="3"/>
  <c r="AN233" i="3"/>
  <c r="AN249" i="3"/>
  <c r="AM253" i="3"/>
  <c r="AP253" i="3" s="1"/>
  <c r="AN265" i="3"/>
  <c r="W16" i="1"/>
  <c r="AI252" i="1"/>
  <c r="AJ252" i="1" s="1"/>
  <c r="AM252" i="1" s="1"/>
  <c r="AP252" i="1" s="1"/>
  <c r="W14" i="1"/>
  <c r="AI251" i="1"/>
  <c r="AJ251" i="1" s="1"/>
  <c r="AM251" i="1" s="1"/>
  <c r="AP251" i="1" s="1"/>
  <c r="W12" i="1"/>
  <c r="W11" i="1"/>
  <c r="AJ244" i="1"/>
  <c r="AM244" i="1" s="1"/>
  <c r="AP244" i="1" s="1"/>
  <c r="AJ260" i="1"/>
  <c r="AM260" i="1" s="1"/>
  <c r="AP260" i="1" s="1"/>
  <c r="W10" i="1"/>
  <c r="AG9" i="1"/>
  <c r="W6" i="1"/>
  <c r="AG5" i="1"/>
  <c r="AJ206" i="1"/>
  <c r="AM206" i="1" s="1"/>
  <c r="AP206" i="1" s="1"/>
  <c r="AK206" i="1"/>
  <c r="AJ212" i="1"/>
  <c r="AM212" i="1" s="1"/>
  <c r="AP212" i="1" s="1"/>
  <c r="AJ236" i="1"/>
  <c r="AM236" i="1" s="1"/>
  <c r="AP236" i="1" s="1"/>
  <c r="AJ220" i="1"/>
  <c r="AM220" i="1" s="1"/>
  <c r="AP220" i="1" s="1"/>
  <c r="AI242" i="1"/>
  <c r="AJ242" i="1" s="1"/>
  <c r="AM242" i="1" s="1"/>
  <c r="AP242" i="1" s="1"/>
  <c r="AJ215" i="1"/>
  <c r="AM215" i="1" s="1"/>
  <c r="AP215" i="1" s="1"/>
  <c r="AJ234" i="1"/>
  <c r="AM234" i="1" s="1"/>
  <c r="AP234" i="1" s="1"/>
  <c r="AJ250" i="1"/>
  <c r="AM250" i="1" s="1"/>
  <c r="AP250" i="1" s="1"/>
  <c r="AJ216" i="1"/>
  <c r="AM216" i="1" s="1"/>
  <c r="AP216" i="1" s="1"/>
  <c r="AJ232" i="1"/>
  <c r="AM232" i="1" s="1"/>
  <c r="AP232" i="1" s="1"/>
  <c r="AJ248" i="1"/>
  <c r="AM248" i="1" s="1"/>
  <c r="AP248" i="1" s="1"/>
  <c r="AJ256" i="1"/>
  <c r="AM256" i="1" s="1"/>
  <c r="AP256" i="1" s="1"/>
  <c r="AJ264" i="1"/>
  <c r="AM264" i="1" s="1"/>
  <c r="AP264" i="1" s="1"/>
  <c r="AJ223" i="1"/>
  <c r="AM223" i="1" s="1"/>
  <c r="AP223" i="1" s="1"/>
  <c r="AJ258" i="1"/>
  <c r="AM258" i="1" s="1"/>
  <c r="AP258" i="1" s="1"/>
  <c r="AJ211" i="1"/>
  <c r="AM211" i="1" s="1"/>
  <c r="AP211" i="1" s="1"/>
  <c r="AJ219" i="1"/>
  <c r="AM219" i="1" s="1"/>
  <c r="AP219" i="1" s="1"/>
  <c r="AJ230" i="1"/>
  <c r="AM230" i="1" s="1"/>
  <c r="AP230" i="1" s="1"/>
  <c r="AJ238" i="1"/>
  <c r="AM238" i="1" s="1"/>
  <c r="AP238" i="1" s="1"/>
  <c r="AJ246" i="1"/>
  <c r="AM246" i="1" s="1"/>
  <c r="AP246" i="1" s="1"/>
  <c r="AJ254" i="1"/>
  <c r="AM254" i="1" s="1"/>
  <c r="AP254" i="1" s="1"/>
  <c r="AJ262" i="1"/>
  <c r="AM262" i="1" s="1"/>
  <c r="AP262" i="1" s="1"/>
  <c r="AJ207" i="1"/>
  <c r="AM207" i="1" s="1"/>
  <c r="AP207" i="1" s="1"/>
  <c r="AJ208" i="1"/>
  <c r="AM208" i="1" s="1"/>
  <c r="AP208" i="1" s="1"/>
  <c r="AJ209" i="1"/>
  <c r="AM209" i="1" s="1"/>
  <c r="AP209" i="1" s="1"/>
  <c r="AJ213" i="1"/>
  <c r="AM213" i="1" s="1"/>
  <c r="AP213" i="1" s="1"/>
  <c r="AJ217" i="1"/>
  <c r="AM217" i="1" s="1"/>
  <c r="AP217" i="1" s="1"/>
  <c r="AJ221" i="1"/>
  <c r="AM221" i="1" s="1"/>
  <c r="AP221" i="1" s="1"/>
  <c r="AJ224" i="1"/>
  <c r="AM224" i="1" s="1"/>
  <c r="AP224" i="1" s="1"/>
  <c r="AJ226" i="1"/>
  <c r="AM226" i="1" s="1"/>
  <c r="AP226" i="1" s="1"/>
  <c r="AJ228" i="1"/>
  <c r="AM228" i="1" s="1"/>
  <c r="AP228" i="1" s="1"/>
  <c r="AJ210" i="1"/>
  <c r="AM210" i="1" s="1"/>
  <c r="AP210" i="1" s="1"/>
  <c r="AJ214" i="1"/>
  <c r="AM214" i="1" s="1"/>
  <c r="AP214" i="1" s="1"/>
  <c r="AJ218" i="1"/>
  <c r="AM218" i="1" s="1"/>
  <c r="AP218" i="1" s="1"/>
  <c r="AJ222" i="1"/>
  <c r="AM222" i="1" s="1"/>
  <c r="AP222" i="1" s="1"/>
  <c r="AG28" i="4"/>
  <c r="AG30" i="4"/>
  <c r="AG32" i="4"/>
  <c r="AG34" i="4"/>
  <c r="AG36" i="4"/>
  <c r="AG38" i="4"/>
  <c r="AG40" i="4"/>
  <c r="AG42" i="4"/>
  <c r="AG44" i="4"/>
  <c r="AG46" i="4"/>
  <c r="AG48" i="4"/>
  <c r="AG50" i="4"/>
  <c r="AG52" i="4"/>
  <c r="AG54" i="4"/>
  <c r="AG56" i="4"/>
  <c r="AG58" i="4"/>
  <c r="AG60" i="4"/>
  <c r="AG62" i="4"/>
  <c r="AG64" i="4"/>
  <c r="AG66" i="4"/>
  <c r="AG68" i="4"/>
  <c r="AG70" i="4"/>
  <c r="AG74" i="4"/>
  <c r="AG78" i="4"/>
  <c r="AG82" i="4"/>
  <c r="AG86" i="4"/>
  <c r="AG67" i="4"/>
  <c r="AG69" i="4"/>
  <c r="AG71" i="4"/>
  <c r="AG72" i="4"/>
  <c r="AG76" i="4"/>
  <c r="AG80" i="4"/>
  <c r="AG84" i="4"/>
  <c r="AJ206" i="4"/>
  <c r="AM206" i="4" s="1"/>
  <c r="AP206" i="4" s="1"/>
  <c r="AJ207" i="4"/>
  <c r="AM207" i="4" s="1"/>
  <c r="AP207" i="4" s="1"/>
  <c r="AJ208" i="4"/>
  <c r="AM208" i="4" s="1"/>
  <c r="AP208" i="4" s="1"/>
  <c r="AJ209" i="4"/>
  <c r="AM209" i="4" s="1"/>
  <c r="AP209" i="4" s="1"/>
  <c r="AJ210" i="4"/>
  <c r="AM210" i="4" s="1"/>
  <c r="AP210" i="4" s="1"/>
  <c r="AJ211" i="4"/>
  <c r="AM211" i="4" s="1"/>
  <c r="AP211" i="4" s="1"/>
  <c r="AJ212" i="4"/>
  <c r="AM212" i="4" s="1"/>
  <c r="AP212" i="4" s="1"/>
  <c r="AJ213" i="4"/>
  <c r="AM213" i="4" s="1"/>
  <c r="AP213" i="4" s="1"/>
  <c r="AJ214" i="4"/>
  <c r="AM214" i="4" s="1"/>
  <c r="AP214" i="4" s="1"/>
  <c r="AJ215" i="4"/>
  <c r="AM215" i="4" s="1"/>
  <c r="AP215" i="4" s="1"/>
  <c r="AJ216" i="4"/>
  <c r="AM216" i="4" s="1"/>
  <c r="AP216" i="4" s="1"/>
  <c r="AJ217" i="4"/>
  <c r="AM217" i="4" s="1"/>
  <c r="AP217" i="4" s="1"/>
  <c r="AJ218" i="4"/>
  <c r="AM218" i="4" s="1"/>
  <c r="AP218" i="4" s="1"/>
  <c r="AJ219" i="4"/>
  <c r="AM219" i="4" s="1"/>
  <c r="AP219" i="4" s="1"/>
  <c r="AJ220" i="4"/>
  <c r="AM220" i="4" s="1"/>
  <c r="AP220" i="4" s="1"/>
  <c r="AJ221" i="4"/>
  <c r="AM221" i="4" s="1"/>
  <c r="AP221" i="4" s="1"/>
  <c r="AJ222" i="4"/>
  <c r="AM222" i="4" s="1"/>
  <c r="AP222" i="4" s="1"/>
  <c r="AN265" i="4"/>
  <c r="AM265" i="4"/>
  <c r="AP265" i="4" s="1"/>
  <c r="AJ224" i="4"/>
  <c r="AM224" i="4" s="1"/>
  <c r="AP224" i="4" s="1"/>
  <c r="AJ226" i="4"/>
  <c r="AM226" i="4" s="1"/>
  <c r="AP226" i="4" s="1"/>
  <c r="AJ228" i="4"/>
  <c r="AM228" i="4" s="1"/>
  <c r="AP228" i="4" s="1"/>
  <c r="AJ230" i="4"/>
  <c r="AM230" i="4" s="1"/>
  <c r="AP230" i="4" s="1"/>
  <c r="AJ232" i="4"/>
  <c r="AM232" i="4" s="1"/>
  <c r="AP232" i="4" s="1"/>
  <c r="AJ234" i="4"/>
  <c r="AM234" i="4" s="1"/>
  <c r="AP234" i="4" s="1"/>
  <c r="AJ236" i="4"/>
  <c r="AM236" i="4" s="1"/>
  <c r="AP236" i="4" s="1"/>
  <c r="AJ238" i="4"/>
  <c r="AM238" i="4" s="1"/>
  <c r="AP238" i="4" s="1"/>
  <c r="AJ242" i="4"/>
  <c r="AM242" i="4" s="1"/>
  <c r="AP242" i="4" s="1"/>
  <c r="AJ244" i="4"/>
  <c r="AM244" i="4" s="1"/>
  <c r="AP244" i="4" s="1"/>
  <c r="AJ246" i="4"/>
  <c r="AM246" i="4" s="1"/>
  <c r="AP246" i="4" s="1"/>
  <c r="AJ248" i="4"/>
  <c r="AM248" i="4" s="1"/>
  <c r="AP248" i="4" s="1"/>
  <c r="AJ252" i="4"/>
  <c r="AM252" i="4" s="1"/>
  <c r="AP252" i="4" s="1"/>
  <c r="AJ254" i="4"/>
  <c r="AM254" i="4" s="1"/>
  <c r="AP254" i="4" s="1"/>
  <c r="AJ256" i="4"/>
  <c r="AM256" i="4" s="1"/>
  <c r="AP256" i="4" s="1"/>
  <c r="AJ258" i="4"/>
  <c r="AM258" i="4" s="1"/>
  <c r="AP258" i="4" s="1"/>
  <c r="AM266" i="4"/>
  <c r="AP266" i="4" s="1"/>
  <c r="AG75" i="3"/>
  <c r="AG54" i="3"/>
  <c r="AG56" i="3"/>
  <c r="AG58" i="3"/>
  <c r="AG60" i="3"/>
  <c r="AG62" i="3"/>
  <c r="AG64" i="3"/>
  <c r="AG66" i="3"/>
  <c r="AG68" i="3"/>
  <c r="AG70" i="3"/>
  <c r="AG72" i="3"/>
  <c r="AJ207" i="3"/>
  <c r="AM207" i="3" s="1"/>
  <c r="AP207" i="3" s="1"/>
  <c r="AJ208" i="3"/>
  <c r="AM208" i="3" s="1"/>
  <c r="AP208" i="3" s="1"/>
  <c r="AJ209" i="3"/>
  <c r="AM209" i="3" s="1"/>
  <c r="AP209" i="3" s="1"/>
  <c r="AJ210" i="3"/>
  <c r="AM210" i="3" s="1"/>
  <c r="AP210" i="3" s="1"/>
  <c r="AJ211" i="3"/>
  <c r="AM211" i="3" s="1"/>
  <c r="AP211" i="3" s="1"/>
  <c r="AJ212" i="3"/>
  <c r="AM212" i="3" s="1"/>
  <c r="AP212" i="3" s="1"/>
  <c r="AJ213" i="3"/>
  <c r="AM213" i="3" s="1"/>
  <c r="AP213" i="3" s="1"/>
  <c r="AJ214" i="3"/>
  <c r="AM214" i="3" s="1"/>
  <c r="AP214" i="3" s="1"/>
  <c r="AJ215" i="3"/>
  <c r="AM215" i="3" s="1"/>
  <c r="AP215" i="3" s="1"/>
  <c r="AJ216" i="3"/>
  <c r="AM216" i="3" s="1"/>
  <c r="AP216" i="3" s="1"/>
  <c r="AJ217" i="3"/>
  <c r="AM217" i="3" s="1"/>
  <c r="AP217" i="3" s="1"/>
  <c r="AJ218" i="3"/>
  <c r="AM218" i="3" s="1"/>
  <c r="AP218" i="3" s="1"/>
  <c r="AN266" i="3"/>
  <c r="AM266" i="3"/>
  <c r="AP266" i="3" s="1"/>
  <c r="AJ220" i="3"/>
  <c r="AM220" i="3" s="1"/>
  <c r="AP220" i="3" s="1"/>
  <c r="AJ222" i="3"/>
  <c r="AM222" i="3" s="1"/>
  <c r="AP222" i="3" s="1"/>
  <c r="AJ224" i="3"/>
  <c r="AM224" i="3" s="1"/>
  <c r="AP224" i="3" s="1"/>
  <c r="AJ226" i="3"/>
  <c r="AM226" i="3" s="1"/>
  <c r="AP226" i="3" s="1"/>
  <c r="AJ228" i="3"/>
  <c r="AM228" i="3" s="1"/>
  <c r="AP228" i="3" s="1"/>
  <c r="AJ230" i="3"/>
  <c r="AM230" i="3" s="1"/>
  <c r="AP230" i="3" s="1"/>
  <c r="AJ232" i="3"/>
  <c r="AM232" i="3" s="1"/>
  <c r="AP232" i="3" s="1"/>
  <c r="AJ234" i="3"/>
  <c r="AM234" i="3" s="1"/>
  <c r="AP234" i="3" s="1"/>
  <c r="AJ236" i="3"/>
  <c r="AM236" i="3" s="1"/>
  <c r="AP236" i="3" s="1"/>
  <c r="AJ238" i="3"/>
  <c r="AM238" i="3" s="1"/>
  <c r="AP238" i="3" s="1"/>
  <c r="AJ242" i="3"/>
  <c r="AM242" i="3" s="1"/>
  <c r="AP242" i="3" s="1"/>
  <c r="AJ244" i="3"/>
  <c r="AM244" i="3" s="1"/>
  <c r="AP244" i="3" s="1"/>
  <c r="AJ246" i="3"/>
  <c r="AM246" i="3" s="1"/>
  <c r="AP246" i="3" s="1"/>
  <c r="AJ248" i="3"/>
  <c r="AM248" i="3" s="1"/>
  <c r="AP248" i="3" s="1"/>
  <c r="AM267" i="3"/>
  <c r="AP267" i="3" s="1"/>
  <c r="AG51" i="2"/>
  <c r="W53" i="2"/>
  <c r="AG61" i="2"/>
  <c r="AG69" i="2"/>
  <c r="AG71" i="2"/>
  <c r="W71" i="2"/>
  <c r="AG63" i="2"/>
  <c r="AG59" i="2"/>
  <c r="AG67" i="2"/>
  <c r="AM267" i="2"/>
  <c r="AP267" i="2" s="1"/>
  <c r="AG200" i="2"/>
  <c r="AJ203" i="2"/>
  <c r="AM203" i="2" s="1"/>
  <c r="AP203" i="2" s="1"/>
  <c r="AJ204" i="2"/>
  <c r="AM204" i="2" s="1"/>
  <c r="AP204" i="2" s="1"/>
  <c r="AJ205" i="2"/>
  <c r="AM266" i="2"/>
  <c r="AP266" i="2" s="1"/>
  <c r="AG13" i="1"/>
  <c r="W15" i="1"/>
  <c r="AJ203" i="1"/>
  <c r="AM203" i="1" s="1"/>
  <c r="AP203" i="1" s="1"/>
  <c r="AJ204" i="1"/>
  <c r="AM204" i="1" s="1"/>
  <c r="AP204" i="1" s="1"/>
  <c r="AJ205" i="1"/>
  <c r="AJ225" i="1"/>
  <c r="AM225" i="1" s="1"/>
  <c r="AP225" i="1" s="1"/>
  <c r="AJ227" i="1"/>
  <c r="AM227" i="1" s="1"/>
  <c r="AP227" i="1" s="1"/>
  <c r="AJ229" i="1"/>
  <c r="AM229" i="1" s="1"/>
  <c r="AP229" i="1" s="1"/>
  <c r="AJ231" i="1"/>
  <c r="AM231" i="1" s="1"/>
  <c r="AP231" i="1" s="1"/>
  <c r="AJ233" i="1"/>
  <c r="AM233" i="1" s="1"/>
  <c r="AP233" i="1" s="1"/>
  <c r="AJ235" i="1"/>
  <c r="AM235" i="1" s="1"/>
  <c r="AP235" i="1" s="1"/>
  <c r="AJ237" i="1"/>
  <c r="AM237" i="1" s="1"/>
  <c r="AP237" i="1" s="1"/>
  <c r="AJ239" i="1"/>
  <c r="AM239" i="1" s="1"/>
  <c r="AP239" i="1" s="1"/>
  <c r="AJ243" i="1"/>
  <c r="AM243" i="1" s="1"/>
  <c r="AP243" i="1" s="1"/>
  <c r="AJ245" i="1"/>
  <c r="AM245" i="1" s="1"/>
  <c r="AP245" i="1" s="1"/>
  <c r="AJ247" i="1"/>
  <c r="AM247" i="1" s="1"/>
  <c r="AP247" i="1" s="1"/>
  <c r="AJ249" i="1"/>
  <c r="AM249" i="1" s="1"/>
  <c r="AP249" i="1" s="1"/>
  <c r="AJ253" i="1"/>
  <c r="AM253" i="1" s="1"/>
  <c r="AP253" i="1" s="1"/>
  <c r="AJ255" i="1"/>
  <c r="AM255" i="1" s="1"/>
  <c r="AP255" i="1" s="1"/>
  <c r="AJ257" i="1"/>
  <c r="AM257" i="1" s="1"/>
  <c r="AP257" i="1" s="1"/>
  <c r="AJ259" i="1"/>
  <c r="AM259" i="1" s="1"/>
  <c r="AP259" i="1" s="1"/>
  <c r="AJ261" i="1"/>
  <c r="AM261" i="1" s="1"/>
  <c r="AP261" i="1" s="1"/>
  <c r="AJ263" i="1"/>
  <c r="AM263" i="1" s="1"/>
  <c r="AP263" i="1" s="1"/>
  <c r="AN266" i="1"/>
  <c r="AM266" i="1"/>
  <c r="AP266" i="1" s="1"/>
  <c r="AM267" i="1"/>
  <c r="AP267" i="1" s="1"/>
</calcChain>
</file>

<file path=xl/sharedStrings.xml><?xml version="1.0" encoding="utf-8"?>
<sst xmlns="http://schemas.openxmlformats.org/spreadsheetml/2006/main" count="10761" uniqueCount="1982">
  <si>
    <t>چک لیست خروج از دفتر</t>
  </si>
  <si>
    <t>چک لیست آماده سازی سفارشات</t>
  </si>
  <si>
    <t>چک لیست سفارشات کالا</t>
  </si>
  <si>
    <t>ردیف</t>
  </si>
  <si>
    <t>کد پیگیری</t>
  </si>
  <si>
    <t>تاریخ سفارش</t>
  </si>
  <si>
    <t>فاکتور چاپی</t>
  </si>
  <si>
    <t>تاریخ ارسال</t>
  </si>
  <si>
    <t>نام</t>
  </si>
  <si>
    <t>نام خانوادگی</t>
  </si>
  <si>
    <t>نام کافه</t>
  </si>
  <si>
    <t>کد محصول</t>
  </si>
  <si>
    <t>تعداد</t>
  </si>
  <si>
    <t>نام محصول</t>
  </si>
  <si>
    <t>نوع آسیاب</t>
  </si>
  <si>
    <t>واحد فرعی</t>
  </si>
  <si>
    <t>قیمت بسته (ریال)</t>
  </si>
  <si>
    <t>تعداد ارسال شده</t>
  </si>
  <si>
    <t>باقیمانده</t>
  </si>
  <si>
    <t>قیمت کل (ریال)</t>
  </si>
  <si>
    <t>تخفیف (ریال)</t>
  </si>
  <si>
    <t>قیمت نهائی (ریال)</t>
  </si>
  <si>
    <t>شهر</t>
  </si>
  <si>
    <t>آدرس</t>
  </si>
  <si>
    <t>تلفن</t>
  </si>
  <si>
    <t>بازه ارسال</t>
  </si>
  <si>
    <t>توضیحات مشتری</t>
  </si>
  <si>
    <t>توضیحات اپراتور ارسال</t>
  </si>
  <si>
    <t>آدرس کامل</t>
  </si>
  <si>
    <t>a</t>
  </si>
  <si>
    <t>گروه اصلی</t>
  </si>
  <si>
    <t>گروه فرعی</t>
  </si>
  <si>
    <t>گزارش عددی سفارشات</t>
  </si>
  <si>
    <t>گزارش عددی سفارشات ارسال شده</t>
  </si>
  <si>
    <t>گزارش وزنی سفارشات روزkg</t>
  </si>
  <si>
    <t>موجودی دفتر</t>
  </si>
  <si>
    <t>موجودی پس از تکمیل سفارشات باقیمانده</t>
  </si>
  <si>
    <t>گزارش وزنی موجودی دفترkg</t>
  </si>
  <si>
    <t>ورودی</t>
  </si>
  <si>
    <t>گزارش وزنی برای صفر شدن</t>
  </si>
  <si>
    <t>تغییرات دستی بسته بندی</t>
  </si>
  <si>
    <t>قهوه</t>
  </si>
  <si>
    <t>X Series</t>
  </si>
  <si>
    <t>دهکده آلو Ethiopia Alo Village</t>
  </si>
  <si>
    <t>ماندلا ویا Colombia Mandela Vieux</t>
  </si>
  <si>
    <t xml:space="preserve">Colombia Mandela Vieux ماندلا ویا+ </t>
  </si>
  <si>
    <t>ال برو Panama Geisha El Burro</t>
  </si>
  <si>
    <t xml:space="preserve"> Panama Geisha El Burro ال برو+</t>
  </si>
  <si>
    <t>کاندینامارکا Colombia Sidra Cundinamarca</t>
  </si>
  <si>
    <t xml:space="preserve"> Colombia Sidra Cundinamarca کاندینامارکا+</t>
  </si>
  <si>
    <t>Ethiopia Daye Bensa بومبه دایه بنسا</t>
  </si>
  <si>
    <t>A Series</t>
  </si>
  <si>
    <t>دهکده هاماشو Ethiopia Hamasho Village</t>
  </si>
  <si>
    <t>سانتا مارتا Colombia Santa Marta Finca Olivios</t>
  </si>
  <si>
    <t>سانتا مارتا Colombia Santa Marta Finca Las Canas</t>
  </si>
  <si>
    <t>Vortex Specialty Blend - ورتکس</t>
  </si>
  <si>
    <t>V Series</t>
  </si>
  <si>
    <t>Panama Caturra Boquete - بوکه</t>
  </si>
  <si>
    <t>Ethiopia Landrace Limu - لیمو</t>
  </si>
  <si>
    <t>هامبلا - Ethiopia Heirloom Hambella</t>
  </si>
  <si>
    <t>هامبلا دمی- Ethiopia Heirloom Hambella</t>
  </si>
  <si>
    <t>هامبلا دمی - Ethiopia Heirloom Hambella</t>
  </si>
  <si>
    <t>El Salvadour Montana Bourbon  ال سالوادور مونتانا</t>
  </si>
  <si>
    <t>بومبوگو Rwanda Red Bourbon Bumbogo</t>
  </si>
  <si>
    <t>Peru Huancayo پرو</t>
  </si>
  <si>
    <t>Colombia Huila- هویلا</t>
  </si>
  <si>
    <t>دفترچه ژاو</t>
  </si>
  <si>
    <t>لوازم جانبی</t>
  </si>
  <si>
    <t>Accessory</t>
  </si>
  <si>
    <t>BrewBook</t>
  </si>
  <si>
    <t>-</t>
  </si>
  <si>
    <t>مداد ژاو</t>
  </si>
  <si>
    <t>Sensory Box</t>
  </si>
  <si>
    <t>کیسه پارچه ای</t>
  </si>
  <si>
    <t>چهارشنبه 27 تیر 1403</t>
  </si>
  <si>
    <t>+</t>
  </si>
  <si>
    <t>کژال</t>
  </si>
  <si>
    <t>امیر قهرمانی</t>
  </si>
  <si>
    <t>کافه بیکری روستار آوا سنتر</t>
  </si>
  <si>
    <t>تهران</t>
  </si>
  <si>
    <t>09369912100</t>
  </si>
  <si>
    <t>شنبه 30 تیر 1403</t>
  </si>
  <si>
    <t>روتین هفتگی پارت دو</t>
  </si>
  <si>
    <t>روتین هفتگی پارت یک</t>
  </si>
  <si>
    <t>حجتی</t>
  </si>
  <si>
    <t>کافه بیکری روستار سانا سنتر</t>
  </si>
  <si>
    <t>09373955769</t>
  </si>
  <si>
    <t>علی</t>
  </si>
  <si>
    <t>بختیاری</t>
  </si>
  <si>
    <t>کافه آندورا</t>
  </si>
  <si>
    <t>V60</t>
  </si>
  <si>
    <t>خیابان ایرانشهر پایینتر از کوچه دهخدا پلاک ۵۷ پشت دکه روزنامه فروشی</t>
  </si>
  <si>
    <t>09214428591</t>
  </si>
  <si>
    <t>نگار</t>
  </si>
  <si>
    <t>نقیه</t>
  </si>
  <si>
    <t>کافه دولت</t>
  </si>
  <si>
    <t>اصفهان</t>
  </si>
  <si>
    <t>خیابان شمس آبادی، کوچه کازرونی، نبش سه راهی، پاساژ امید،طبقه اول</t>
  </si>
  <si>
    <t>09334075144</t>
  </si>
  <si>
    <t>صفا</t>
  </si>
  <si>
    <t>رفیع نژاد</t>
  </si>
  <si>
    <t>موکاپات</t>
  </si>
  <si>
    <t>سعادت اباد سرو شرقی خیابان مروارید پنجم شرقی پ44</t>
  </si>
  <si>
    <t>09128759919</t>
  </si>
  <si>
    <t>پیشکرایه</t>
  </si>
  <si>
    <t>امیرحسین</t>
  </si>
  <si>
    <t>ظلی</t>
  </si>
  <si>
    <t>کافه سان سی مون</t>
  </si>
  <si>
    <t>کرج</t>
  </si>
  <si>
    <t>مهرشهر - بلوار شهرداری سر خیابان ۲۰۱</t>
  </si>
  <si>
    <t>09369297220</t>
  </si>
  <si>
    <t>پدرام</t>
  </si>
  <si>
    <t>کیاسی</t>
  </si>
  <si>
    <t>کافه دیپ</t>
  </si>
  <si>
    <t>اهواز</t>
  </si>
  <si>
    <t>کیانپارس خیابان وهابی سیتی سنتر خلیج فارس طبقه منفی یک</t>
  </si>
  <si>
    <t>09166168385</t>
  </si>
  <si>
    <t>کیان</t>
  </si>
  <si>
    <t>کاوه</t>
  </si>
  <si>
    <t>کافه دارچین</t>
  </si>
  <si>
    <t>جهانشهر - میدان هلال احمر - خیابان هلال احمر - نبش کوچه سنبل</t>
  </si>
  <si>
    <t>09124620107</t>
  </si>
  <si>
    <t>سنا</t>
  </si>
  <si>
    <t>رجایی‌فر</t>
  </si>
  <si>
    <t>قهوه آروما</t>
  </si>
  <si>
    <t>اردبیل</t>
  </si>
  <si>
    <t>میدان جانبازان به طرف میدان پلیس روبه روی املاک غضنفری</t>
  </si>
  <si>
    <t>09021174933</t>
  </si>
  <si>
    <t>سید محمدحسین</t>
  </si>
  <si>
    <t>حسینی</t>
  </si>
  <si>
    <t>کافه فراکو</t>
  </si>
  <si>
    <t>بوشهر</t>
  </si>
  <si>
    <t>برازجان - دشتستان - خیابان چمران_کوچه۳_روبه روی درمانگاه نبوت</t>
  </si>
  <si>
    <t>09055650705</t>
  </si>
  <si>
    <t>امین</t>
  </si>
  <si>
    <t>اتوبان صدر. خروجی قیطریه. انتهای خ تواضعی. جنب کوچه شهریار. مجتمع آسمان. واحد ۱۰۳</t>
  </si>
  <si>
    <t>09124481681</t>
  </si>
  <si>
    <t>حسین</t>
  </si>
  <si>
    <t>ادریسی پور</t>
  </si>
  <si>
    <t>بندرعباس</t>
  </si>
  <si>
    <t>چهاراه دامایی گوهران ۱۱،ساختمان گوهران،ط۲،واحد۱۵</t>
  </si>
  <si>
    <t>09173617827</t>
  </si>
  <si>
    <t>مهنوش</t>
  </si>
  <si>
    <t>عطار</t>
  </si>
  <si>
    <t>اسپرسو</t>
  </si>
  <si>
    <t>خیابان شریعتی - بعد از بهار شیراز- خیابان میثاق 6 ( چالش) پلاک 3- واحد 4</t>
  </si>
  <si>
    <t>09364264365</t>
  </si>
  <si>
    <t>مونا</t>
  </si>
  <si>
    <t>محمدی</t>
  </si>
  <si>
    <t>سعادت اباد- علامه طباطبایی جنوبی-کوچه ۲۴ شرقی-پلاک ۵-زنگ اول</t>
  </si>
  <si>
    <t>09108444783</t>
  </si>
  <si>
    <t>یکشنبه 31 تیر 1403</t>
  </si>
  <si>
    <t>مهدی</t>
  </si>
  <si>
    <t>محمدی فخر</t>
  </si>
  <si>
    <t>کافه والهالا</t>
  </si>
  <si>
    <t>خ جمهوری خ رازی خ پرتوی پلاک 18/1</t>
  </si>
  <si>
    <t>09376116149</t>
  </si>
  <si>
    <t>محمدرضا</t>
  </si>
  <si>
    <t>جلدی</t>
  </si>
  <si>
    <t>قهوه آفریقا</t>
  </si>
  <si>
    <t>زنجان</t>
  </si>
  <si>
    <t>چهارراه سعدی به سمت دروازه ارک کوچه شادمان</t>
  </si>
  <si>
    <t>09195241245</t>
  </si>
  <si>
    <t>احسان</t>
  </si>
  <si>
    <t>عطری</t>
  </si>
  <si>
    <t>نیشابور</t>
  </si>
  <si>
    <t>خیابان ۱۵ خرداد٬‌کوچه ۱۵ خرداد ۴۲ ٬‌پلاک ۷۳ ٬‌طبقه ۴</t>
  </si>
  <si>
    <t>09103217304</t>
  </si>
  <si>
    <t>تاجیک</t>
  </si>
  <si>
    <t>ایوارلانژ</t>
  </si>
  <si>
    <t>تهرانپارس فلکه اول بلوار برادران قانع جنب بوستان آب</t>
  </si>
  <si>
    <t>09391942344</t>
  </si>
  <si>
    <t>خانه فاموری</t>
  </si>
  <si>
    <t>09124302636</t>
  </si>
  <si>
    <t>حسام</t>
  </si>
  <si>
    <t>زارع رفیع</t>
  </si>
  <si>
    <t>کافه رستوران دونو</t>
  </si>
  <si>
    <t>09939117838</t>
  </si>
  <si>
    <t>جهانشهر بلوار مولانا خیابان ابو علی سینا بین بن بست دوم و چهارم *تحویل بعد از ساعت 12 ظهر*</t>
  </si>
  <si>
    <t>بردیا</t>
  </si>
  <si>
    <t>مقدم</t>
  </si>
  <si>
    <t>پرند - فاز یک بلوار علامه طباطبایی خیابان الوند جنوبی پلاک 39 ساختمان ایلیا طبقه ۱ واحد ۳</t>
  </si>
  <si>
    <t>09109889232</t>
  </si>
  <si>
    <t>مولایی</t>
  </si>
  <si>
    <t>کافه ویوولانژ</t>
  </si>
  <si>
    <t>09197844409</t>
  </si>
  <si>
    <t>جهانپوری</t>
  </si>
  <si>
    <t>کافه اُرسی</t>
  </si>
  <si>
    <t>بلوار جمهوری بعد از خیابان رضوان داخل کندرو بعد از خیابان صادقیه مجتمع میلاد</t>
  </si>
  <si>
    <t>09376940883</t>
  </si>
  <si>
    <t>کارت به کارت شده</t>
  </si>
  <si>
    <t>کیارش</t>
  </si>
  <si>
    <t>اله یاری</t>
  </si>
  <si>
    <t>لاهیجان</t>
  </si>
  <si>
    <t>لیالستان-خیابان غلامعلیپور-پلاک ۱۸۲</t>
  </si>
  <si>
    <t>09193428192</t>
  </si>
  <si>
    <t>سید علی</t>
  </si>
  <si>
    <t>حق شناس</t>
  </si>
  <si>
    <t>کافه کستیلو</t>
  </si>
  <si>
    <t>شیراز</t>
  </si>
  <si>
    <t>معالی آباد- خیابان امید نوروزی- روبروی مجتمع aps - مجموعه ورزشی تنیس پارک</t>
  </si>
  <si>
    <t>09351878800</t>
  </si>
  <si>
    <t>کوچکی پسیخانی</t>
  </si>
  <si>
    <t>رشت</t>
  </si>
  <si>
    <t>بلوار منظریه - خیابان بهرام - کوچه گلایل - پلاک 14 - واحد 2</t>
  </si>
  <si>
    <t>09112488808</t>
  </si>
  <si>
    <t>مهدیه</t>
  </si>
  <si>
    <t>بهبودی</t>
  </si>
  <si>
    <t>کافه و رستوران نیکافه</t>
  </si>
  <si>
    <t>مشهد</t>
  </si>
  <si>
    <t>احمد آباد نبش ابوذر غفاری 33</t>
  </si>
  <si>
    <t>09399914951</t>
  </si>
  <si>
    <t>محمد صادق</t>
  </si>
  <si>
    <t>امجدی</t>
  </si>
  <si>
    <t>ری حسن آباد فشافویه شهرک احمدیه گلستان اول پلاک ۱۰۶</t>
  </si>
  <si>
    <t>09381081265</t>
  </si>
  <si>
    <t>توماسین</t>
  </si>
  <si>
    <t>خانشان</t>
  </si>
  <si>
    <t>کافه کانتینر</t>
  </si>
  <si>
    <t>ارومیه</t>
  </si>
  <si>
    <t>فدک، خیابان آب، طبقه همکف برج اوریاد</t>
  </si>
  <si>
    <t>09142056576</t>
  </si>
  <si>
    <t>پذیرش</t>
  </si>
  <si>
    <t>کافه مات</t>
  </si>
  <si>
    <t>بابل</t>
  </si>
  <si>
    <t>خیابان شهید بهشتی رو به روی استخر ضرابپوری</t>
  </si>
  <si>
    <t>09359352464</t>
  </si>
  <si>
    <t>مجتبی</t>
  </si>
  <si>
    <t>قیاثی</t>
  </si>
  <si>
    <t>کافه پیل</t>
  </si>
  <si>
    <t>بلوار دیلمان،نبش کوچه همت، نبش اسنوا</t>
  </si>
  <si>
    <t>09114688769</t>
  </si>
  <si>
    <t>حسن</t>
  </si>
  <si>
    <t>جاهدی</t>
  </si>
  <si>
    <t>کوی المهدی کوشش ۴۸ پلاک ۳۲ ساختمان بهار واحد ۳</t>
  </si>
  <si>
    <t>09158729448</t>
  </si>
  <si>
    <t>نیما</t>
  </si>
  <si>
    <t>شریعتی، زرگنده، خ خاقانی، خ عطاری مقدم جنوبی، قبل از کوچه وکیلی، پلاک ۱۲، واحد ۲</t>
  </si>
  <si>
    <t>09123760108</t>
  </si>
  <si>
    <t>دینا</t>
  </si>
  <si>
    <t>خانی</t>
  </si>
  <si>
    <t>ورامين بلوار رسالت خيابان زواره بن بست غزال پلاك ٥ طبقه اول تا سوم</t>
  </si>
  <si>
    <t>09351417508</t>
  </si>
  <si>
    <t>هاوار</t>
  </si>
  <si>
    <t>آذریان</t>
  </si>
  <si>
    <t>قهوه گش</t>
  </si>
  <si>
    <t>سنندج</t>
  </si>
  <si>
    <t>خیابان فردوسی.روبروی سینما بهمن</t>
  </si>
  <si>
    <t>09396975066</t>
  </si>
  <si>
    <t>آویژگان</t>
  </si>
  <si>
    <t>کافه 42</t>
  </si>
  <si>
    <t>آمل</t>
  </si>
  <si>
    <t>خیابان امام خمینی آفتاب 46</t>
  </si>
  <si>
    <t>09116271101</t>
  </si>
  <si>
    <t>شنبه 1 مرداد 1403</t>
  </si>
  <si>
    <t>شرکت سامسونگ گلف الکترونیکس</t>
  </si>
  <si>
    <t>قفل گری</t>
  </si>
  <si>
    <t>09123504435</t>
  </si>
  <si>
    <t>تحویل به پیک شخصی</t>
  </si>
  <si>
    <t>بهاری</t>
  </si>
  <si>
    <t>کردستان</t>
  </si>
  <si>
    <t>قروه - خیابان شریعتی- کوچه مهدیه قدیم - بالای داروخانه فریدونیان- طبقه دوم واحد هشت</t>
  </si>
  <si>
    <t>09113456916</t>
  </si>
  <si>
    <t>امید</t>
  </si>
  <si>
    <t>آشوری</t>
  </si>
  <si>
    <t>کافه کاراکو</t>
  </si>
  <si>
    <t>خیابان چهارباغ بالا-متجمع تجاری متروپل-پلاک ۱۰۸</t>
  </si>
  <si>
    <t>09037082575</t>
  </si>
  <si>
    <t>عسگری</t>
  </si>
  <si>
    <t>کلینیک دامپزشکی دکتر مهرداد کریمی</t>
  </si>
  <si>
    <t>ارسال قبل ساعت 15</t>
  </si>
  <si>
    <t>09380977784</t>
  </si>
  <si>
    <t>محمدحسین</t>
  </si>
  <si>
    <t>سقائیان</t>
  </si>
  <si>
    <t>خیابان امیرکبیر-خیابان ملت-کوچه ملت-پاساژ ملت-طبقه همکف - پلاک4</t>
  </si>
  <si>
    <t>09121229391</t>
  </si>
  <si>
    <t>فرانک</t>
  </si>
  <si>
    <t>فرهنگی</t>
  </si>
  <si>
    <t>کمکس</t>
  </si>
  <si>
    <t>اقدسیه، بزرگراه ارتش، نبش خیابان خسرو، مجتمع تجاری اداری شمیران سنتر، طبقه هشتم، واحد 809</t>
  </si>
  <si>
    <t>09123992976</t>
  </si>
  <si>
    <t>آرین</t>
  </si>
  <si>
    <t>بیکدلی</t>
  </si>
  <si>
    <t>کافه نولان پونک</t>
  </si>
  <si>
    <t>09125690775</t>
  </si>
  <si>
    <t>صادقیه اشرفی اصفهانی خیابان عرب حسینی خیابان حائری پلاک ۲۶</t>
  </si>
  <si>
    <t>فرزاد</t>
  </si>
  <si>
    <t>مرسلی</t>
  </si>
  <si>
    <t>کافه فلو</t>
  </si>
  <si>
    <t>ابهر - طالقانی شمالی،روبروی بانک صنعت و معدن</t>
  </si>
  <si>
    <t>09120542713</t>
  </si>
  <si>
    <t>جزایری</t>
  </si>
  <si>
    <t>خیابان قیطریه شمالی، خیابان خراسانی، پلاک5 (شرکت ناموران)، داخلی 1454</t>
  </si>
  <si>
    <t>09120766288</t>
  </si>
  <si>
    <t>روح افزا</t>
  </si>
  <si>
    <t>کافه الموت</t>
  </si>
  <si>
    <t>قم</t>
  </si>
  <si>
    <t>خیابان اقاقیا - نبش سجاد شرقی</t>
  </si>
  <si>
    <t>09124520454</t>
  </si>
  <si>
    <t>کرباسچی</t>
  </si>
  <si>
    <t>کافه کی آر بی</t>
  </si>
  <si>
    <t>مهلت پرداخت 15 روزه</t>
  </si>
  <si>
    <t>خیابان شهید صدوقی - میدان مفتح - خیابان مفتح - نبش کوچه 8</t>
  </si>
  <si>
    <t>09191954192</t>
  </si>
  <si>
    <t>ای تای</t>
  </si>
  <si>
    <t>ستاری</t>
  </si>
  <si>
    <t>خ ملاصدرا خ شیخ بهایی شمالی کوچه لادن پلاک10 واحد504 طیقه 5</t>
  </si>
  <si>
    <t>09123485138</t>
  </si>
  <si>
    <t>محمد</t>
  </si>
  <si>
    <t>امینی</t>
  </si>
  <si>
    <t>کافه رترو</t>
  </si>
  <si>
    <t>بلوار مصطفي خميني - خيابان داروپخش - رو به روي داروخانه بيمارستان كودكان - ساختمان پدر</t>
  </si>
  <si>
    <t>09190431243</t>
  </si>
  <si>
    <t>در انتظار پرداخت</t>
  </si>
  <si>
    <t>ویدا</t>
  </si>
  <si>
    <t>خدابخشی</t>
  </si>
  <si>
    <t xml:space="preserve">شهرک آپادانا، کوی رز ، بلوک ۸ ، ورودی ۲ ، واحد ۸ </t>
  </si>
  <si>
    <t>09124246023</t>
  </si>
  <si>
    <t>قبل ارسال، وضعیت پرداخت بررسی شود.</t>
  </si>
  <si>
    <t>بامد</t>
  </si>
  <si>
    <t>خیابان ارم ، کوچه ۱۷ ، فرعی ۱۷/۴ پلاک ۴۰ زنگ ۱</t>
  </si>
  <si>
    <t>09173209290</t>
  </si>
  <si>
    <t>مالک</t>
  </si>
  <si>
    <t>دوشنبه 1 مرداد 1403</t>
  </si>
  <si>
    <t>آرمین</t>
  </si>
  <si>
    <t>نقی نژاد</t>
  </si>
  <si>
    <t>عفرانیه، بلوار بهزادی، پلاک ۳۲، طبقه ۵، کافه رستوران امپایر</t>
  </si>
  <si>
    <t>کافه رستوران امپایر</t>
  </si>
  <si>
    <t>09308186192</t>
  </si>
  <si>
    <t>به شخص آقای آرمین نقی نژاد تحویل داده شود. ممنون</t>
  </si>
  <si>
    <t>سعید</t>
  </si>
  <si>
    <t>شیخ</t>
  </si>
  <si>
    <t>(پرسنل)</t>
  </si>
  <si>
    <t>سه شنبه 1 مرداد 1403</t>
  </si>
  <si>
    <t>همراه با سفارش فرانک فرهنگی ارسال شود</t>
  </si>
  <si>
    <t>فرنچ پرس</t>
  </si>
  <si>
    <t>حکیمی</t>
  </si>
  <si>
    <t>کافه میم</t>
  </si>
  <si>
    <t>خراسان رضوی</t>
  </si>
  <si>
    <t>تایباد
بلوار امام حسین، بین امام حسین 4 و 6، کافه میم</t>
  </si>
  <si>
    <t>09158112993</t>
  </si>
  <si>
    <t xml:space="preserve">ساسان </t>
  </si>
  <si>
    <t>صمدی خوشخو</t>
  </si>
  <si>
    <t>کافه هما</t>
  </si>
  <si>
    <t>اردبیل/چهارراه حافظ به سمت خیابان دانش/جنب گل آرامیس</t>
  </si>
  <si>
    <t>09224986859</t>
  </si>
  <si>
    <t xml:space="preserve">علی </t>
  </si>
  <si>
    <t>امیرآقایی</t>
  </si>
  <si>
    <t>کافه ریبار</t>
  </si>
  <si>
    <t>ساری</t>
  </si>
  <si>
    <t>فرهنگ ، خ سعدی ، بین کوچه میخک و نیلوفر ، کافه ریبار</t>
  </si>
  <si>
    <t>09112511103</t>
  </si>
  <si>
    <t>برادران صفا</t>
  </si>
  <si>
    <t>خیابان بعثت ۲ - روبروی پارکینگ طبقاتی حمزه زاده - فروشگاه خانه الجی</t>
  </si>
  <si>
    <t>09141886042</t>
  </si>
  <si>
    <t>سه شنبه 2 مرداد 1403</t>
  </si>
  <si>
    <t>بهرام</t>
  </si>
  <si>
    <t>شفیعی</t>
  </si>
  <si>
    <t>کافه کلبه فندق</t>
  </si>
  <si>
    <t>بلوار ستاری شمال، خ پیامبرمرکزی، خ صبح دوست، کوچه کاملیا، کنار برج کاملیا، کافه کلبه فندق</t>
  </si>
  <si>
    <t>09223702232</t>
  </si>
  <si>
    <t>علیرضالو</t>
  </si>
  <si>
    <t>پل قویون. خیابان باقری.خیابان ذوالفقار زاده. نبش کوچه دوم. آپارتمان اسپیر. طبقه ۵. واحد ۵</t>
  </si>
  <si>
    <t>09360003875</t>
  </si>
  <si>
    <t>حتما با تیپاکس ارسال بشه مرسی</t>
  </si>
  <si>
    <t xml:space="preserve">امین </t>
  </si>
  <si>
    <t>اخلاص</t>
  </si>
  <si>
    <t>پارک وی، خیابان محمودیه،خیابان اردیبهشت، نبش بن بست زهره، پلاک ۱۴</t>
  </si>
  <si>
    <t>09124371017</t>
  </si>
  <si>
    <t>لطفا در ساعت اداری، قبل از ساعت ۱۵:۳۰ ارسال گردد.</t>
  </si>
  <si>
    <t>گلنار</t>
  </si>
  <si>
    <t>فیاضی</t>
  </si>
  <si>
    <t>خیابان فاطمی، خیابان شیخلر، کوچه بنفشه، پلاک هشت</t>
  </si>
  <si>
    <t>09128435589</t>
  </si>
  <si>
    <t>آرام</t>
  </si>
  <si>
    <t>صادقی</t>
  </si>
  <si>
    <t>اصفهان-خیابان حکیم فرزانه-صنعتگران 23-سوله سوم سمت چپ</t>
  </si>
  <si>
    <t>09134107636</t>
  </si>
  <si>
    <t>سید محسن</t>
  </si>
  <si>
    <t>مرکزی</t>
  </si>
  <si>
    <t>دلیجان
اداره پست شهرستان دلیجان صندوق پستی 131
3791766922</t>
  </si>
  <si>
    <t>ارسال با پست پیشتاز</t>
  </si>
  <si>
    <t xml:space="preserve">تینا </t>
  </si>
  <si>
    <t>پروانه</t>
  </si>
  <si>
    <t>سایر ابزار های چکه ای</t>
  </si>
  <si>
    <t>زعفرانیه خ اعجازی (آصف) میدان آصف خ بهزادی خ ماکویی پور شمالی پلاک ۶۶ برج مرواری ط۱</t>
  </si>
  <si>
    <t>09121382944</t>
  </si>
  <si>
    <t>آرش</t>
  </si>
  <si>
    <t>رحمتی</t>
  </si>
  <si>
    <t>بهارستان سه راه امین حضور خیابان دیالمه بن بست امیر پلاک ۱ واحد ۱۸</t>
  </si>
  <si>
    <t>09927888133</t>
  </si>
  <si>
    <t>پرهام</t>
  </si>
  <si>
    <t>رجبی مهر</t>
  </si>
  <si>
    <t>بلوار قیطریه-خیابان سلیمانی شرقی-کوچه مینو-پلاک ۱۳-واحد ۱</t>
  </si>
  <si>
    <t>09127362617</t>
  </si>
  <si>
    <t>ساینا</t>
  </si>
  <si>
    <t>مجتهد زاده</t>
  </si>
  <si>
    <t>دیباجی شمالی، کوچه ارغوان غربی، پلاک ۳۹</t>
  </si>
  <si>
    <t>09122953951</t>
  </si>
  <si>
    <t>امیرتقی</t>
  </si>
  <si>
    <t>هاشمی</t>
  </si>
  <si>
    <t>مازندران</t>
  </si>
  <si>
    <t>رامسر لیدو‌-ساحل9- نرسیده به بن بست بنی هاشمی 1-سمت چپ درب آبی</t>
  </si>
  <si>
    <t>09114127626</t>
  </si>
  <si>
    <t>معصومی</t>
  </si>
  <si>
    <t>مشهد سرافرازان ۳۹ مجتمع الوند بلوک ۳واحد ۳۰۲</t>
  </si>
  <si>
    <t>09052760090</t>
  </si>
  <si>
    <t xml:space="preserve">مبین </t>
  </si>
  <si>
    <t>جلیلوند</t>
  </si>
  <si>
    <t>ستارخان بین پل یادگار امام و شیخ فضل الله نبش کوچه نیلوفر قهوه تایم</t>
  </si>
  <si>
    <t>09919301720</t>
  </si>
  <si>
    <t>مهرداد</t>
  </si>
  <si>
    <t>دولت آبادی</t>
  </si>
  <si>
    <t>خیابان ولی عصر نرسیده به سه راه توانیر بن بست بخشندگان پلاک ۱ طبقه ۶ واحد ۶۲</t>
  </si>
  <si>
    <t>09365651313</t>
  </si>
  <si>
    <t>مبلغ 50 هزارتومان از کیف پول پرداخت شده</t>
  </si>
  <si>
    <t>کافه بیکری ماچا</t>
  </si>
  <si>
    <t>رضا</t>
  </si>
  <si>
    <t>غفاری</t>
  </si>
  <si>
    <t>تبریز</t>
  </si>
  <si>
    <t>خیابان امام، آبرسان، فلکه دانشگاه، روبروی برج بلور، جنب پاساژ نسیم، طبقه منفی 1 بانک کتاب، کافه نان ماچا</t>
  </si>
  <si>
    <t>09302235213</t>
  </si>
  <si>
    <t>ظریف</t>
  </si>
  <si>
    <t>دکان قهوه نوزده دو صفر</t>
  </si>
  <si>
    <t>بارون آواك روبه روي درب پشتي پاساژ ضرغامي</t>
  </si>
  <si>
    <t>09142155595</t>
  </si>
  <si>
    <t>09183697020</t>
  </si>
  <si>
    <t>محمودسلطانی</t>
  </si>
  <si>
    <t>کافه قنادی نون خامه ای</t>
  </si>
  <si>
    <t>تهران. میدان هروی. خیابان کاظم موسوی. روبروی خیابان شمشاد. پاساژ هدیش مال. طبقه همکف اول پلاک ۱.</t>
  </si>
  <si>
    <t>09125858773</t>
  </si>
  <si>
    <t>بهمانی</t>
  </si>
  <si>
    <t>زرگراه ستاری شمال خ.پیامبرمرکزی خ هجرت خ صبح دوست ک.کاملیا برج کاملیا کافه کلبه فندق</t>
  </si>
  <si>
    <t>09376520290</t>
  </si>
  <si>
    <t>امیر</t>
  </si>
  <si>
    <t>کلانتری</t>
  </si>
  <si>
    <t>آذربایجان شرقی</t>
  </si>
  <si>
    <t>تبریز، اسکو،خیابان امام پایین تر از شهرداری لوازم یدکی کلانتری</t>
  </si>
  <si>
    <t>09376810580</t>
  </si>
  <si>
    <t>هادی</t>
  </si>
  <si>
    <t>بقایی</t>
  </si>
  <si>
    <t>خ ولیعصر، زالاتر از دستگردی نبش ناصری، برج کیان، طبقه ۱۹</t>
  </si>
  <si>
    <t>09121814755</t>
  </si>
  <si>
    <t>الیاسپور</t>
  </si>
  <si>
    <t>بیجار خیابان طالقانی کوچه بهروز پلاک ۵</t>
  </si>
  <si>
    <t>09366722127</t>
  </si>
  <si>
    <t>جهارشنبه 3 مرداد 1403</t>
  </si>
  <si>
    <t>کیانا</t>
  </si>
  <si>
    <t>بیانی</t>
  </si>
  <si>
    <t>قیطریه - بلوار کاوه - پور حیدری شرقی(روشنایی) - بلوار صفا - نبش کوچه شقایق - پلاک 6</t>
  </si>
  <si>
    <t>09124700718</t>
  </si>
  <si>
    <t>صبوری</t>
  </si>
  <si>
    <t xml:space="preserve"> خیابان ولیعصر نرسییده به چهار راه سپه جنب پاساژ حکمت ایرانیان پلاک 1021 واحد 6</t>
  </si>
  <si>
    <t>09126726729</t>
  </si>
  <si>
    <t>امیرعلی</t>
  </si>
  <si>
    <t>خاوری</t>
  </si>
  <si>
    <t>رشت خیابان نامجو کوچه یوسفی پلاک ۱۱۹۶ واحد ۱ خاوری</t>
  </si>
  <si>
    <t>گیلان</t>
  </si>
  <si>
    <t>09113309126</t>
  </si>
  <si>
    <t>اسماعیل</t>
  </si>
  <si>
    <t>وهابنژاد</t>
  </si>
  <si>
    <t>چهارشنبه 3 مرداد 1403</t>
  </si>
  <si>
    <t>تهرانپارس. بلوار شاهد ، خ ۲۱۰ شرقی ( احسانی) ، پلاک ۱۴ ، واحد ۳</t>
  </si>
  <si>
    <t>09125078859</t>
  </si>
  <si>
    <t>سفارششون تحویل مجتبی شد و هزینه الوپیک به حساب کاربریشون برگشت</t>
  </si>
  <si>
    <t>اصلان</t>
  </si>
  <si>
    <t>نارئی</t>
  </si>
  <si>
    <t>خیابان خالد اسلامبولی (وزرا)کوچه ۱۳ پلاک ۲۲</t>
  </si>
  <si>
    <t>09138340306</t>
  </si>
  <si>
    <t>مهشید</t>
  </si>
  <si>
    <t>صالحی</t>
  </si>
  <si>
    <t>تهران کارگرشمالی خیابان۱۶ کوچه ۲۹ دودانگه پلاک ۵ واحد ۱۰</t>
  </si>
  <si>
    <t>09214006179</t>
  </si>
  <si>
    <t>کمیل</t>
  </si>
  <si>
    <t>صفرپور</t>
  </si>
  <si>
    <t>کافه تین</t>
  </si>
  <si>
    <t>قائم شهر خ ساری نبش نیما یاس ۴۱</t>
  </si>
  <si>
    <t>09901072353</t>
  </si>
  <si>
    <t xml:space="preserve">محمدرضا </t>
  </si>
  <si>
    <t>غلامی شه بندی</t>
  </si>
  <si>
    <t>کافه قهومون</t>
  </si>
  <si>
    <t>مازندران ساری میدان امام بلوار آزادی خیابان بعثت بین بعثت ۲ و ۴ فروشگاه قهومون</t>
  </si>
  <si>
    <t>09376143341</t>
  </si>
  <si>
    <t>ریحانه</t>
  </si>
  <si>
    <t>09056153739</t>
  </si>
  <si>
    <t>ری، دولت آباد، فلکه اول؛ خیابان دهخدا؛ کوچه فلاحنژاد؛ پلاک 52، واحد5</t>
  </si>
  <si>
    <t>غایب زاده</t>
  </si>
  <si>
    <t>کافه سایه</t>
  </si>
  <si>
    <t>سیستان و بلوچستان</t>
  </si>
  <si>
    <t>زاهدان، خیابان دانش ۱۲، مجتمع بهارستان، بلوک ۶ ، واحد ۶، (تحویل نگهبانی گردد)</t>
  </si>
  <si>
    <t>09141586994</t>
  </si>
  <si>
    <t>تحویل نگهبانی مجتمع گردد</t>
  </si>
  <si>
    <t>واهه</t>
  </si>
  <si>
    <t>پلتفرم وست</t>
  </si>
  <si>
    <t>09124753526</t>
  </si>
  <si>
    <t>تارا</t>
  </si>
  <si>
    <t>یاری</t>
  </si>
  <si>
    <t>شهران - خ طوقانی - کوچه یاس - پلاک 6 واحد 16</t>
  </si>
  <si>
    <t>09129343112</t>
  </si>
  <si>
    <t>خسروی</t>
  </si>
  <si>
    <t>09120228308</t>
  </si>
  <si>
    <t>خیابان آزادی خیابان ر‌ودکی شمالی(شهدای منا) نرسیده به خیابان پرچم کوچه شهیدقندهاری پ۹واحد ۴ طبقه ۴</t>
  </si>
  <si>
    <t>امیدی</t>
  </si>
  <si>
    <t>کافه قنادی تیفانی</t>
  </si>
  <si>
    <t>خیابان ولنجک _ نبش کوچه هفتم _ نان شیرینی تیفانی _پلاک ۲۲</t>
  </si>
  <si>
    <t>09918656375</t>
  </si>
  <si>
    <t>روستار سانا سنتر</t>
  </si>
  <si>
    <t>روستار آوا سنتر</t>
  </si>
  <si>
    <t xml:space="preserve">سیروس </t>
  </si>
  <si>
    <t>صباحی</t>
  </si>
  <si>
    <t>سایر ابزارهای چکه ای</t>
  </si>
  <si>
    <t>ونک، خ. ولیعصر، میدان عطار، خیابان عطار، روبه‌روی نیروی انتظامی، پلاک ۴۲، طبقه ۶ شمالی</t>
  </si>
  <si>
    <t>09128430825</t>
  </si>
  <si>
    <t>مژگان</t>
  </si>
  <si>
    <t>رضوی</t>
  </si>
  <si>
    <t>خیابان کامرانیه شمالی- بن بست ساسان- پلاک۹- زنگ۸</t>
  </si>
  <si>
    <t>09122990229</t>
  </si>
  <si>
    <t xml:space="preserve">سحر </t>
  </si>
  <si>
    <t>جاوید</t>
  </si>
  <si>
    <t>استان‌ البرز، کرج، منطقه 8، بلوار مطهری، خیابان حمزه، پلاک ۱۳۶، ساختمان پارسیان، طبقه 3واحد 7</t>
  </si>
  <si>
    <t>البرز</t>
  </si>
  <si>
    <t>09021518090</t>
  </si>
  <si>
    <t>زمانی</t>
  </si>
  <si>
    <t>تهران، خ نامجو، خ سلمان فارسی، ک حق پرست، ک فرجی، پلاک ۴۶، واحد ۳</t>
  </si>
  <si>
    <t>09125170539</t>
  </si>
  <si>
    <t>پارت 2 سفارش</t>
  </si>
  <si>
    <t>یعقوبی</t>
  </si>
  <si>
    <t>مشهد ‌٫بلوار شیرودی ٫شیرودی ۱۰ ٫نصیری ۶ ٫پ۴۶</t>
  </si>
  <si>
    <t>09393326822</t>
  </si>
  <si>
    <t>پنجشنبه 4 مرداد 1403</t>
  </si>
  <si>
    <t>پویا</t>
  </si>
  <si>
    <t>جهان آرای</t>
  </si>
  <si>
    <t>ولیعصر، میدان همافر، کوچه ده متری اول، پلاک 26، طبقه همکف (تک زنگ)</t>
  </si>
  <si>
    <t>09141098034</t>
  </si>
  <si>
    <t>مالیان</t>
  </si>
  <si>
    <t>بوتیک هتل حنا</t>
  </si>
  <si>
    <t>09371071711</t>
  </si>
  <si>
    <t>علیرضا</t>
  </si>
  <si>
    <t>متقی</t>
  </si>
  <si>
    <t>نولان ونک</t>
  </si>
  <si>
    <t>09331770320</t>
  </si>
  <si>
    <t>کمال</t>
  </si>
  <si>
    <t>موسوی</t>
  </si>
  <si>
    <t>ستاری شمالی، خیابان پیامبر مرکزی، مجتمع مروارید غرب، بلوک بی 1، طبقه اول، واحد 8</t>
  </si>
  <si>
    <t>09193481235</t>
  </si>
  <si>
    <t>به درخواست مشتری، آدرس ارسال تغییر کرد.</t>
  </si>
  <si>
    <t>حائری کرمانی</t>
  </si>
  <si>
    <t>کرمان</t>
  </si>
  <si>
    <t>بلوار جمهوری رو به روی هتل جهانگردی درب سوم سر در شیروانی منزل حائری</t>
  </si>
  <si>
    <t>09133405213</t>
  </si>
  <si>
    <t>حمیدرضا</t>
  </si>
  <si>
    <t>تراب</t>
  </si>
  <si>
    <t>کافه رستوران لازارو</t>
  </si>
  <si>
    <t>شهرک سالاریه بلوار شهید گلستانه جنب مدرسه شهید فلاحی پلاک 61</t>
  </si>
  <si>
    <t>09127501098</t>
  </si>
  <si>
    <t>طهماسبی</t>
  </si>
  <si>
    <t>آموزشگاه زبان ایرانمهر</t>
  </si>
  <si>
    <t>09306164608</t>
  </si>
  <si>
    <t>رجایی شهر، خیابان چهارم غربی پلاک ۱۱ *به کانتر آموزشگاه تحویل داده شود. بابت پرداخت کرایه باربری، با موبایل مشتری تماس گرفته شود. *</t>
  </si>
  <si>
    <t>بهاره</t>
  </si>
  <si>
    <t>شاکر</t>
  </si>
  <si>
    <t>سلمانشهر برج‌های عظیم زاده (قو الماس خاور میانه)طبقه همکف پلاک ۲۰</t>
  </si>
  <si>
    <t>09123952479</t>
  </si>
  <si>
    <t>سجاد</t>
  </si>
  <si>
    <t>سرمست</t>
  </si>
  <si>
    <t>ماهدشت ،خیابان افرا ،گلستان دوم ،پلاک ۲۱ ،واحد ۷</t>
  </si>
  <si>
    <t>09125624548</t>
  </si>
  <si>
    <t>ارسال با تیپاکس</t>
  </si>
  <si>
    <t>نازگل</t>
  </si>
  <si>
    <t>ارتش‌یار</t>
  </si>
  <si>
    <t>فرشته، خ اقا بزرگی، تقاطع اکبری سمت چپ، کوچه بنان، پلاک ۵، واحد ۶۳</t>
  </si>
  <si>
    <t>09129612945</t>
  </si>
  <si>
    <t>بخاراچی</t>
  </si>
  <si>
    <t>شاه گلی، کوی سهند، مجتمع فجر، بلوک ۵۲، طبقه دوم، واحد ۲</t>
  </si>
  <si>
    <t>09303825589</t>
  </si>
  <si>
    <t>بحرینی</t>
  </si>
  <si>
    <t>خیابان یادگار امام-خیابان پاسارگاد بعد از کوچه ۵ ساختمان امیرعلی واحد ۷</t>
  </si>
  <si>
    <t>09171774415</t>
  </si>
  <si>
    <t>کافه رستوران هلوشف</t>
  </si>
  <si>
    <t>ارسال فورس</t>
  </si>
  <si>
    <t>09398779985</t>
  </si>
  <si>
    <t>محمد حاجی</t>
  </si>
  <si>
    <t>بابایی</t>
  </si>
  <si>
    <t>جمعه 5 مرداد 1403</t>
  </si>
  <si>
    <t>صمدی نژاد</t>
  </si>
  <si>
    <t>فارس</t>
  </si>
  <si>
    <t>داراب - نرسیده به چهارراه آزادی-جنب افق کوروش-برنج فروشی ستوده</t>
  </si>
  <si>
    <t>09173473400</t>
  </si>
  <si>
    <t>شیرین</t>
  </si>
  <si>
    <t>خیابان دماوند، خیابان داوودی، انتهای خیابان زرین، کوچه اینویا، پلاک ۲۸ واحد ۱۱</t>
  </si>
  <si>
    <t>09188282180</t>
  </si>
  <si>
    <t>ریاحی</t>
  </si>
  <si>
    <t>پاسداران-بهستان۵-هاتف اصفهانی-پلاک۱۴-واحد۵</t>
  </si>
  <si>
    <t>09122360847</t>
  </si>
  <si>
    <t>ارسال با چاپار - تاریخ رُست تازه باشد.</t>
  </si>
  <si>
    <t>بهادر</t>
  </si>
  <si>
    <t>شهرام زاده</t>
  </si>
  <si>
    <t>گرگان</t>
  </si>
  <si>
    <t>گرگان پارس_بین مرداد ۱و۳_مجتمع ارین زنگ ۸</t>
  </si>
  <si>
    <t>09020905886</t>
  </si>
  <si>
    <t>یعقوبی ثانی</t>
  </si>
  <si>
    <t>سرد دم</t>
  </si>
  <si>
    <t>ونک - خ عطار - نرسیده به میدان عطار - ساختمان پروین اعتصامی (پلاک26 - همراه اول)</t>
  </si>
  <si>
    <t>09936007969</t>
  </si>
  <si>
    <t>بنی اسدی</t>
  </si>
  <si>
    <t>دوراهی قلهک کوچه پابرجا پلاک 8 واحد13</t>
  </si>
  <si>
    <t>09306918207</t>
  </si>
  <si>
    <t>مریم</t>
  </si>
  <si>
    <t>شایگان فر</t>
  </si>
  <si>
    <t>خ طالقانی خ بهار شمالی کوچه طبا پ ۲۰ واحد ۱۰</t>
  </si>
  <si>
    <t>09913673702</t>
  </si>
  <si>
    <t>مسعود</t>
  </si>
  <si>
    <t>راستگو</t>
  </si>
  <si>
    <t>مشگین شهر_ خیابان دانشگاه_کوچه دانشجو_ فرعی۲_پلاک ۲۰</t>
  </si>
  <si>
    <t>09373840592</t>
  </si>
  <si>
    <t>مهران</t>
  </si>
  <si>
    <t>مجیدی</t>
  </si>
  <si>
    <t>فلکه دوم صادقیه، آیت ... کاشانی، بلوار اباذر، خ شالی، خ بوستان ۴، خ گلستان چهارم شرقی، پ ۲۶، واحد سوم شمالی</t>
  </si>
  <si>
    <t>09226716170</t>
  </si>
  <si>
    <t>قبل ارسال هماهنگ شود.</t>
  </si>
  <si>
    <t>کافه بلینسکی</t>
  </si>
  <si>
    <t>فراهانی</t>
  </si>
  <si>
    <t>خیابان کریمخان نبش خیابان ماهشهر</t>
  </si>
  <si>
    <t>09120274651</t>
  </si>
  <si>
    <t xml:space="preserve"> </t>
  </si>
  <si>
    <t>رزمخواه</t>
  </si>
  <si>
    <t>کنار گذر خرازی ، بعد از آتشگاه به سمت پل وحید ، کوچه ۴۲ (نگارستان)، مجتمع نوجا ، بلوک ۵۵، واحد ۴ شرقی</t>
  </si>
  <si>
    <t>09134094834</t>
  </si>
  <si>
    <t>شکوه</t>
  </si>
  <si>
    <t>حسن بیگی</t>
  </si>
  <si>
    <t>چهارمحال و بختیاری</t>
  </si>
  <si>
    <t>بروجن - کوی شهید رجایی خیابان دوم کوچه رسول ۹ پلاک۹</t>
  </si>
  <si>
    <t>09138841917</t>
  </si>
  <si>
    <t>شهاب</t>
  </si>
  <si>
    <t>راسخ</t>
  </si>
  <si>
    <t>میدان دانشگاه، خیابان شقایق، به سمت سوستان، شقایق ۲۸ فرعی دوم، ساختمان افرا واحد ۴</t>
  </si>
  <si>
    <t>09123830627</t>
  </si>
  <si>
    <t>رسول</t>
  </si>
  <si>
    <t>زارع</t>
  </si>
  <si>
    <t>کاشان</t>
  </si>
  <si>
    <t>کافه شوکا</t>
  </si>
  <si>
    <t xml:space="preserve">خ امیرکبیر کوی سیلک ۲۱ </t>
  </si>
  <si>
    <t>09383761031</t>
  </si>
  <si>
    <t>سرروی</t>
  </si>
  <si>
    <t>کافه بوتیک شیرینی رلیش</t>
  </si>
  <si>
    <t>خیابان سنگی خیابان بعثت نبش کوچه عرفان ۱۷</t>
  </si>
  <si>
    <t>09364689687</t>
  </si>
  <si>
    <t>نسترن</t>
  </si>
  <si>
    <t>انوشا</t>
  </si>
  <si>
    <t>ستارخان، شادمهر، خیابان ذوالفقاری، کوجه مهرگان، بن بست نادر، پلاک ۱ واحد ۸</t>
  </si>
  <si>
    <t>09113302765</t>
  </si>
  <si>
    <t>مصطفی</t>
  </si>
  <si>
    <t>موحدی فر</t>
  </si>
  <si>
    <t>قهوه و کیک سایه</t>
  </si>
  <si>
    <t>09116041874</t>
  </si>
  <si>
    <t>شنبه 6 مرداد 1403</t>
  </si>
  <si>
    <t>پیمان</t>
  </si>
  <si>
    <t>عبداله پور</t>
  </si>
  <si>
    <t>استان مرکزی</t>
  </si>
  <si>
    <t>دلیجان - خیابان بهشتی شمالی کوچه سلامت پلاک ۷</t>
  </si>
  <si>
    <t>09128841171</t>
  </si>
  <si>
    <t>فهیمه</t>
  </si>
  <si>
    <t>قدم یاری</t>
  </si>
  <si>
    <t>کافه کُر</t>
  </si>
  <si>
    <t>بزرگراه حقانى بلوار كتابخانه ملى ضلع جنوبى پرديس تئاتر موسيقى</t>
  </si>
  <si>
    <t>09124431359</t>
  </si>
  <si>
    <t>خ. آزادی، خ. حبیب الله جنوبی، خ. احمد قاسمی</t>
  </si>
  <si>
    <t>09158015071</t>
  </si>
  <si>
    <t>شادی</t>
  </si>
  <si>
    <t>رجبی</t>
  </si>
  <si>
    <t>خیابان دولت بین چهارراه اختیاریه و دیباجی جنوبی بن بست هروی پ۴ واحد ۳</t>
  </si>
  <si>
    <t>09127378863</t>
  </si>
  <si>
    <t>محمدحسن</t>
  </si>
  <si>
    <t>شمیرانی</t>
  </si>
  <si>
    <t>کافه بیکری رولن</t>
  </si>
  <si>
    <t>09126221305</t>
  </si>
  <si>
    <t>چهارلنگ زاده</t>
  </si>
  <si>
    <t>نادری خیابان جهانیان بین حافظ وکتانباف بن بست گلبهار پلاک ۶۰</t>
  </si>
  <si>
    <t>09167292532</t>
  </si>
  <si>
    <t>بیتا</t>
  </si>
  <si>
    <t>بیاتی</t>
  </si>
  <si>
    <t>چیتگر(منطقه ۲۲)، میدان دریاچه، مجتمع برج‌های آسمان ،برج آسمان 14 ،طبقه 13، واحد ۵، زنگ 135</t>
  </si>
  <si>
    <t>09120575210</t>
  </si>
  <si>
    <t>ماندانا</t>
  </si>
  <si>
    <t>مشایخی</t>
  </si>
  <si>
    <t>شهرک غرب فاز ۴ خیابان شجریان شمالی کوچه هشتم پلاک ۴ زنگ وسط</t>
  </si>
  <si>
    <t>09129307311</t>
  </si>
  <si>
    <t>میرزایی</t>
  </si>
  <si>
    <t>شرکت تپسی</t>
  </si>
  <si>
    <t>سعادت آباد بلوار بهزاد نبش باغستان یکم پلاک ۲ شرکت تپسی</t>
  </si>
  <si>
    <t>09305905763</t>
  </si>
  <si>
    <t>کافه مینل</t>
  </si>
  <si>
    <t>وضعیت پرداخت قبل ارسال بررسی شود.</t>
  </si>
  <si>
    <t>آروین</t>
  </si>
  <si>
    <t>رجروندی</t>
  </si>
  <si>
    <t>بلوار كوثر، بين كوثر 7 و 9</t>
  </si>
  <si>
    <t>09378374518</t>
  </si>
  <si>
    <t>پرداخت 10 روزه</t>
  </si>
  <si>
    <t>آسمان</t>
  </si>
  <si>
    <t>حیدری</t>
  </si>
  <si>
    <t>رستوران بهاد (سرو پیشرو مفاخر)</t>
  </si>
  <si>
    <t>شهرک غرب سیمای ایران جنب پلاتین</t>
  </si>
  <si>
    <t>09129350830</t>
  </si>
  <si>
    <t>اردوان</t>
  </si>
  <si>
    <t>یوسفی</t>
  </si>
  <si>
    <t>کافه آرمه</t>
  </si>
  <si>
    <t>کلدبرو</t>
  </si>
  <si>
    <t>09124047817</t>
  </si>
  <si>
    <t>جهانشهر - میدان هلال احمر - خ هلال احمر - نبش کوچه سنبل</t>
  </si>
  <si>
    <t>کافه بیکری کروسان مژده</t>
  </si>
  <si>
    <t>کافه بیکری کروسان روشا</t>
  </si>
  <si>
    <t>روتین هفتگی</t>
  </si>
  <si>
    <t>افشین</t>
  </si>
  <si>
    <t>امیری</t>
  </si>
  <si>
    <t>کافه پرا</t>
  </si>
  <si>
    <t>09123060890</t>
  </si>
  <si>
    <t>تاریخ رست ها تازه و یکی باشند.</t>
  </si>
  <si>
    <t>ویوولانژ</t>
  </si>
  <si>
    <t>شهرپور</t>
  </si>
  <si>
    <t>از کارخونه تحویل گرفته میشود. / فاکتور در واتساپ ارسال شود.</t>
  </si>
  <si>
    <t>تست</t>
  </si>
  <si>
    <t>سینا</t>
  </si>
  <si>
    <t>ژیانی</t>
  </si>
  <si>
    <t>09122704938</t>
  </si>
  <si>
    <t>سعادت‌آباد (بالاتر از میدان کاج)، خیابان یکم (جمشیدی)، خیابان بامداد، خیابان صدیقی، پلاک ۲۴ * تحویل سرایداری ۰۹۱۰۱۶۸۷۹۰۴ گردد *</t>
  </si>
  <si>
    <t>بلوار دیلمان - نبش بلوار امام علی</t>
  </si>
  <si>
    <t>پریناز</t>
  </si>
  <si>
    <t>رمضانی</t>
  </si>
  <si>
    <t>یکشنبه 7 مرداد 1403</t>
  </si>
  <si>
    <t>نیایش</t>
  </si>
  <si>
    <t>حبیبیان</t>
  </si>
  <si>
    <t>ساسان</t>
  </si>
  <si>
    <t>حامدی</t>
  </si>
  <si>
    <t>فروشگاه پینچ</t>
  </si>
  <si>
    <t>بلوار نبوت، انتهاي كوچه هجده، مغازه نبش</t>
  </si>
  <si>
    <t>09370999001</t>
  </si>
  <si>
    <t>داود</t>
  </si>
  <si>
    <t>اصغری</t>
  </si>
  <si>
    <t>کافه آدرنالین</t>
  </si>
  <si>
    <t xml:space="preserve">پارس آباد - فلکه آب و فاضلاب کمپ کشت صنعت مغان پلاک ۲۴ </t>
  </si>
  <si>
    <t>09144521191</t>
  </si>
  <si>
    <t>نوری ماجلان</t>
  </si>
  <si>
    <t>یزد</t>
  </si>
  <si>
    <t>صفاییه-بلوار دانشگاه-مجتمع بهاران جدید</t>
  </si>
  <si>
    <t>09100871757</t>
  </si>
  <si>
    <t>اشکان</t>
  </si>
  <si>
    <t>رستمی</t>
  </si>
  <si>
    <t>کافه راب</t>
  </si>
  <si>
    <t>میدان هفت تیر . خ مفتح جنوبی . خ ورکش . نبش کوچه سیاسی پ ۱۷.۷</t>
  </si>
  <si>
    <t>09384346362</t>
  </si>
  <si>
    <t>روزبه</t>
  </si>
  <si>
    <t>بخشی</t>
  </si>
  <si>
    <t>اهر - جاده ورزقان فرعی فتح یک جنب آمادگی گوهر یسنا پلاک ۱۴</t>
  </si>
  <si>
    <t>09017370884</t>
  </si>
  <si>
    <t>معین</t>
  </si>
  <si>
    <t>عبدالهی</t>
  </si>
  <si>
    <t>کافه پلاتو</t>
  </si>
  <si>
    <t>تایباد بلوار آزادی بین ازادی9و11</t>
  </si>
  <si>
    <t>09100142274</t>
  </si>
  <si>
    <t>لینک اکسپرس</t>
  </si>
  <si>
    <t>نحوه ارسال</t>
  </si>
  <si>
    <t>دلجو</t>
  </si>
  <si>
    <t>ویکافه</t>
  </si>
  <si>
    <t>09051534303</t>
  </si>
  <si>
    <t>کاج</t>
  </si>
  <si>
    <t>گلشهرویلا بلوار حدادی خ کوکب شرقی نبش کوچه حسینی زیرزمین املاک بزرگا</t>
  </si>
  <si>
    <t>09163463643</t>
  </si>
  <si>
    <t>مخلص آبادی فراهانی</t>
  </si>
  <si>
    <t>20 متری زاد . کوچه 16 . چهار راه اول سمت راست . کوچه شاهمرادی . پلاک 37</t>
  </si>
  <si>
    <t>09361210271</t>
  </si>
  <si>
    <t>محمد حسن</t>
  </si>
  <si>
    <t>میری</t>
  </si>
  <si>
    <t>ملکشهر خیابان مطهری کوچه 35 پلاک 44 واحد 3</t>
  </si>
  <si>
    <t>09337347280</t>
  </si>
  <si>
    <t>حاصلی</t>
  </si>
  <si>
    <t>کافه بنار</t>
  </si>
  <si>
    <t>روستای قلات .روبرو کوچه۱۷</t>
  </si>
  <si>
    <t>09170898798</t>
  </si>
  <si>
    <t>بهراد</t>
  </si>
  <si>
    <t>تقوی</t>
  </si>
  <si>
    <t>گیشا، ابتدای خیابان ۳۵، جنب فروشگاه هفت، پلاک ۳۴۶، واحد ۳</t>
  </si>
  <si>
    <t>09013335521</t>
  </si>
  <si>
    <t>محسن</t>
  </si>
  <si>
    <t>سعادتی</t>
  </si>
  <si>
    <t>کافه نیروانا</t>
  </si>
  <si>
    <t>اراضی مصلی خیابان هقتم پلاک 114</t>
  </si>
  <si>
    <t>09123413312</t>
  </si>
  <si>
    <t>وحید</t>
  </si>
  <si>
    <t>قضوهی</t>
  </si>
  <si>
    <t>میدان بسیج سایت اداری شرکت توزیع نیروی برق</t>
  </si>
  <si>
    <t>09113755878</t>
  </si>
  <si>
    <t>منصوریان</t>
  </si>
  <si>
    <t>کافه نامبرتن</t>
  </si>
  <si>
    <t>شهرک غرب خیابان دادمان خیابان محمدرضا شجریان نبش کوچه نوزدهم</t>
  </si>
  <si>
    <t>09125445524</t>
  </si>
  <si>
    <t>الوپیک</t>
  </si>
  <si>
    <t>مباشری</t>
  </si>
  <si>
    <t>کیلومتر 12 جاده مخصوص شهرک دانشگاه تهران بلوار دانشجو بلوار علامه جعفری فاز 8 پارکینگ 84 بلوک 24 واحد 4</t>
  </si>
  <si>
    <t>09122394609</t>
  </si>
  <si>
    <t>سپهر</t>
  </si>
  <si>
    <t>خیابان بهشتی، بعد از خیابان میرعماد، پلاک 290</t>
  </si>
  <si>
    <t>09396089395</t>
  </si>
  <si>
    <t>نادمی</t>
  </si>
  <si>
    <t>کافه مدلن</t>
  </si>
  <si>
    <t>ملاصدرا 27 ، نبش طالقانی 29</t>
  </si>
  <si>
    <t>عزیز</t>
  </si>
  <si>
    <t>شریعتی</t>
  </si>
  <si>
    <t>کافه ایستگاه</t>
  </si>
  <si>
    <t>خیابان انقلاب روبروی پارک دانشجو نبش کوچه بالاور</t>
  </si>
  <si>
    <t>09389651016</t>
  </si>
  <si>
    <t>علوی</t>
  </si>
  <si>
    <t>مجموعه لمولین دور</t>
  </si>
  <si>
    <t>خرمشهر</t>
  </si>
  <si>
    <t>09357431480</t>
  </si>
  <si>
    <t>جاده شلمچه - خيابان شلمچه 9 - بعد از ريل آهن - كوچه فدك 2 - درب چهارم از سمت راست -آقاي علي سالمي 09379262977</t>
  </si>
  <si>
    <t>تازه ترین تاریخ رُست ارسال شود.</t>
  </si>
  <si>
    <t>مفیدی</t>
  </si>
  <si>
    <t>صفائیه،بلوار دانشگاه،مجتمع بهاران جدید،بلوک یاس۵، واحد ۳۰۲</t>
  </si>
  <si>
    <t>09368685115</t>
  </si>
  <si>
    <t>پنجشنبه 21 تیر 1403</t>
  </si>
  <si>
    <t>اسکندری</t>
  </si>
  <si>
    <t>کافه منگو</t>
  </si>
  <si>
    <t>معالی آباد، نبش دوستان</t>
  </si>
  <si>
    <t>09379926639</t>
  </si>
  <si>
    <t>ارسال فورس هوایی</t>
  </si>
  <si>
    <t>دادگر</t>
  </si>
  <si>
    <t>میدان المپیک،خیابان بیست و پنجم(جنب پمپ بنزین) نبش کوچه حسینی پلاک ۸ ساختمان امپریال طبقه ۲ واحد ۵</t>
  </si>
  <si>
    <t>09120344066</t>
  </si>
  <si>
    <t>شهاب الدین</t>
  </si>
  <si>
    <t>گریوانی</t>
  </si>
  <si>
    <t>بجنورد</t>
  </si>
  <si>
    <t>میدان آزادگان، خیابان معلم 5، مجتمع دویست واحدی پتروشیمی، بلوک B2، طبقه 2</t>
  </si>
  <si>
    <t>09300840980</t>
  </si>
  <si>
    <t>شیبانی</t>
  </si>
  <si>
    <t>کافه رحیمی</t>
  </si>
  <si>
    <t>تایباد</t>
  </si>
  <si>
    <t>استقلال ۴ پلاک ۸۱طبقه بالا</t>
  </si>
  <si>
    <t>09383565081</t>
  </si>
  <si>
    <t>ارسال با ماهکس</t>
  </si>
  <si>
    <t>ضیائی پور</t>
  </si>
  <si>
    <t>عمارت جهان کوچک من</t>
  </si>
  <si>
    <t>خیابان طالقانی،خیابان موسوی،کوچه ایرانشهر،پلاک ۱</t>
  </si>
  <si>
    <t>09366388030</t>
  </si>
  <si>
    <t>دوشنبه 8 مرداد 1403</t>
  </si>
  <si>
    <t>دشتی</t>
  </si>
  <si>
    <t>قهوه بی سان</t>
  </si>
  <si>
    <t>بلوار وکیل آباد، خیابان هاشمیه ، هاشمیه ۲۸ ، مقابل ۲۸/۵ ، جنب پلاک ۷</t>
  </si>
  <si>
    <t>09354353912</t>
  </si>
  <si>
    <t>سونیا</t>
  </si>
  <si>
    <t>بیگی</t>
  </si>
  <si>
    <t>خیابان میر.خیابان مصلی. کوچه ششم. پلاک7. زنگ چهارم</t>
  </si>
  <si>
    <t>09131173788</t>
  </si>
  <si>
    <t>احمدی</t>
  </si>
  <si>
    <t>یوسف آباد- بین اکبری و ابن سینا- کوچه ۳۷ام پلاک ۱۰ زنگ طبقه اول</t>
  </si>
  <si>
    <t>09901157601</t>
  </si>
  <si>
    <t>راز</t>
  </si>
  <si>
    <t>صفایی</t>
  </si>
  <si>
    <t>خیابان ولی عصر، خیابان توانیر شمالی(شهید عباسپور)، بالاتر از پل همت،کوچه گلزار، پلاک 4، واحد 5،زنگ تکی</t>
  </si>
  <si>
    <t>09129355273</t>
  </si>
  <si>
    <t>صبحی</t>
  </si>
  <si>
    <t>کافه فرش</t>
  </si>
  <si>
    <t>گلسار-بلوار توحید-بعد از پارک توحید</t>
  </si>
  <si>
    <t>09119196184</t>
  </si>
  <si>
    <t>ناظم زاده</t>
  </si>
  <si>
    <t>کافه رزتو</t>
  </si>
  <si>
    <t>09381574707</t>
  </si>
  <si>
    <t>زهرا</t>
  </si>
  <si>
    <t>کاکوئی</t>
  </si>
  <si>
    <t>کافه دارسین</t>
  </si>
  <si>
    <t>09059769286</t>
  </si>
  <si>
    <t>ارسال هوایی</t>
  </si>
  <si>
    <t>بلوار جمهوري اسلامي همتي فر نبش كوچه شماره يك</t>
  </si>
  <si>
    <t>بلوار آزادی بین ازادی9و11</t>
  </si>
  <si>
    <t>سید محمد</t>
  </si>
  <si>
    <t>کوى ملت خ ٢٠ اقبال فرعى دوم (خيابان مهر) پ ۵١</t>
  </si>
  <si>
    <t>09367092300</t>
  </si>
  <si>
    <t>امیرمنش</t>
  </si>
  <si>
    <t>زاهدان</t>
  </si>
  <si>
    <t>خیابان دانشجو ۱۱ سمت چپ درب پنجم</t>
  </si>
  <si>
    <t>09364670606</t>
  </si>
  <si>
    <t>طاهره</t>
  </si>
  <si>
    <t>نبیئی</t>
  </si>
  <si>
    <t>خراسان جنوبی</t>
  </si>
  <si>
    <t>09159636416</t>
  </si>
  <si>
    <t>قائن - خیابان امام خمینی ۷ پلاک۷ **برای تحویل و یا موارد دیگه در مورد بسته با شماره  09151625679 خانم غضنفری‌مقدم تماس بگیرید **</t>
  </si>
  <si>
    <t>شهناززاده</t>
  </si>
  <si>
    <t>کافه بلانکا</t>
  </si>
  <si>
    <t>باجک ۳ میدان گلها</t>
  </si>
  <si>
    <t>09192525110</t>
  </si>
  <si>
    <t>محمودیان</t>
  </si>
  <si>
    <t>آورین لانژ</t>
  </si>
  <si>
    <t>09362636774</t>
  </si>
  <si>
    <t>حامد</t>
  </si>
  <si>
    <t>تاج</t>
  </si>
  <si>
    <t>بن کافی</t>
  </si>
  <si>
    <t>09123279184</t>
  </si>
  <si>
    <t>جهانشهر بلوار مولانا خیابان ابو علی سینا بین بن بست دوم و چهارم ** تحویل بعد از ساعت 12 ظهر **</t>
  </si>
  <si>
    <t>همراه سفارش یک بسته پاناما دانکن به عنوان هدیه ارسال شود.</t>
  </si>
  <si>
    <t>سه شنبه 9 مرداد 1403</t>
  </si>
  <si>
    <t>صدیقی</t>
  </si>
  <si>
    <t>کافه مدام</t>
  </si>
  <si>
    <t>09123401445</t>
  </si>
  <si>
    <t>گودرزی</t>
  </si>
  <si>
    <t>کافه رستوران پلاس</t>
  </si>
  <si>
    <t>عظیمیه - میدان گلستان - پلاک 189</t>
  </si>
  <si>
    <t>09215580694</t>
  </si>
  <si>
    <t>کافه دوپیو</t>
  </si>
  <si>
    <t>بلوار وكيل اباد ، خيابان حافظ ، نبش حافظ ۶</t>
  </si>
  <si>
    <t>09159205885</t>
  </si>
  <si>
    <t>فاطمی</t>
  </si>
  <si>
    <t>کافه رستوران د لژر</t>
  </si>
  <si>
    <t>خيابان هزار و يك شب شمالي نبش كوچه 2 طبقه اول</t>
  </si>
  <si>
    <t>09369347320</t>
  </si>
  <si>
    <t>سید رضا</t>
  </si>
  <si>
    <t>بنه گزی</t>
  </si>
  <si>
    <t>کافه رستوران رشن</t>
  </si>
  <si>
    <t>خیابان رئیس علی دلواری_ نبش کوچه تنگسیر ۵</t>
  </si>
  <si>
    <t>09359688034</t>
  </si>
  <si>
    <t>دستلاف</t>
  </si>
  <si>
    <t>خیابان هنگام،خیابان 35 متری استقلال،خیابان والائیان،کوچه شهید ایوب نیا،پلاک 14 واحد 1</t>
  </si>
  <si>
    <t>09302370943</t>
  </si>
  <si>
    <t>آراز</t>
  </si>
  <si>
    <t>پناهی</t>
  </si>
  <si>
    <t>شیخ بهایی جنوبی ، شهرک والفجر ، کوچه سوم ، پلاک ۱ ، واحد ۶</t>
  </si>
  <si>
    <t>09122247510</t>
  </si>
  <si>
    <t>رامتین</t>
  </si>
  <si>
    <t>توکلیان</t>
  </si>
  <si>
    <t>خیابان خاکشناسی ، جنب تاکسی تلفنی ارم</t>
  </si>
  <si>
    <t>09391170010</t>
  </si>
  <si>
    <t>٫بلوار شیرودی ٫شیرودی ۱۰ ٫نصیری ۶ ٫پ۴۶</t>
  </si>
  <si>
    <t>فضلی</t>
  </si>
  <si>
    <t>جاده ی ائل گلی،کوی سهند،کوی دادگستری،خیابان قاضی،کوچه قاضی دوم،پلاک ۴۳،طبقه دوم</t>
  </si>
  <si>
    <t>09144949452</t>
  </si>
  <si>
    <t>صالح</t>
  </si>
  <si>
    <t>قانعی نژاد</t>
  </si>
  <si>
    <t>خیابان جمالزاده شمالی بالاتر از بلوار کشاورز نبش کوچه نادری پلاک ۳۴۵ واحد ۱۰۱</t>
  </si>
  <si>
    <t>09121350942</t>
  </si>
  <si>
    <t>امیررضا</t>
  </si>
  <si>
    <t>بغدادی</t>
  </si>
  <si>
    <t>کافه وال</t>
  </si>
  <si>
    <t>09918942439</t>
  </si>
  <si>
    <t>هشتگرد - خیابان خویینی ها</t>
  </si>
  <si>
    <t>نقی زاده</t>
  </si>
  <si>
    <t>کافه بیکری لاویدا</t>
  </si>
  <si>
    <t xml:space="preserve">پاسداران خيابان فرخي يزدي،‌نبش كوچه هشتم </t>
  </si>
  <si>
    <t>09352181907</t>
  </si>
  <si>
    <t>میثم</t>
  </si>
  <si>
    <t>الهی</t>
  </si>
  <si>
    <t>کافه فلورانس</t>
  </si>
  <si>
    <t>مرزداران-خ ابوالفضل - پ ۸</t>
  </si>
  <si>
    <t>09121381407</t>
  </si>
  <si>
    <t>صابری</t>
  </si>
  <si>
    <t>کافه رومودو</t>
  </si>
  <si>
    <t>بلوار فلسطين بعد از بريدگي نرسيده به كوچه سوم</t>
  </si>
  <si>
    <t>09131581380</t>
  </si>
  <si>
    <t>پریا</t>
  </si>
  <si>
    <t>باستانی</t>
  </si>
  <si>
    <t>کافه تادا</t>
  </si>
  <si>
    <t>بلوار جمهوری مابین کوچه شاداب و 56</t>
  </si>
  <si>
    <t>09125496330</t>
  </si>
  <si>
    <t>شایان</t>
  </si>
  <si>
    <t xml:space="preserve">کمرانیه شمالی ، کوچه شیبانی ، کوچه کامران / پلاک ۴ , زنگ ۳۷ </t>
  </si>
  <si>
    <t>09104049388</t>
  </si>
  <si>
    <t>محمود</t>
  </si>
  <si>
    <t>مرافق</t>
  </si>
  <si>
    <t>خ شریعتی بالاتر از صدر، خ میرزاپور، خ فاطمیه، کوچه مهر دوم غربی، پلاک 42، واحد سوم شرقی</t>
  </si>
  <si>
    <t>09190691962</t>
  </si>
  <si>
    <t>کیانی</t>
  </si>
  <si>
    <t>کافه پی</t>
  </si>
  <si>
    <t>ولیعصر خیابان رودکی انتهای خیابان خوارزمی بعد از دونر درنا پلاک ۱</t>
  </si>
  <si>
    <t>09144146711</t>
  </si>
  <si>
    <t>نظری</t>
  </si>
  <si>
    <t>کافه اُپِل</t>
  </si>
  <si>
    <t>اندیشه - فاز ۳ - بلوار آزادی - مجتمع تجاری اداری نگارستان - بلوک B - طبقه همکف - پلاک ۴۷ - فروشگاه نو 09123642655 خاتمی</t>
  </si>
  <si>
    <t>شهریار</t>
  </si>
  <si>
    <t>09393741144</t>
  </si>
  <si>
    <t>فرخی</t>
  </si>
  <si>
    <t>خیابان دیباجی جنوبی. کوچه کاووس شرقی. پلاک 1. واحد A2</t>
  </si>
  <si>
    <t>09376072332</t>
  </si>
  <si>
    <t>شیل چی</t>
  </si>
  <si>
    <t>کرج - کوی کارمندان جنوبی ولیعصر ۴ پلاک ۶۵ واحد ۲</t>
  </si>
  <si>
    <t>09122508479</t>
  </si>
  <si>
    <t>بهروززیارتی</t>
  </si>
  <si>
    <t>کافه لیکارد</t>
  </si>
  <si>
    <t>خیابان بعثت نبش شقایق ۶</t>
  </si>
  <si>
    <t>09120213944</t>
  </si>
  <si>
    <t>اولویت ارسال / ارسال با ماهکس</t>
  </si>
  <si>
    <t>کافه لکسون</t>
  </si>
  <si>
    <t>رامین</t>
  </si>
  <si>
    <t>حسابیان</t>
  </si>
  <si>
    <t>نوشهر</t>
  </si>
  <si>
    <t>چلندر روبروي ورودي چلندر سمت ساحل</t>
  </si>
  <si>
    <t>09163074331</t>
  </si>
  <si>
    <t>خيابان جمهوري ، قبل از پل حافظ ، خيابان گشتاسب ، پلاك 6</t>
  </si>
  <si>
    <t>چهارشنبه 10 مرداد 1403</t>
  </si>
  <si>
    <t>ادامه سفارش خانه فاموری</t>
  </si>
  <si>
    <t>آتشکار</t>
  </si>
  <si>
    <t>کافه وان</t>
  </si>
  <si>
    <t>بلوار دانشگاه-خیابان فرساد-نبش فرساد 7</t>
  </si>
  <si>
    <t>09138581834</t>
  </si>
  <si>
    <t>بهزاد</t>
  </si>
  <si>
    <t>قهوه نست</t>
  </si>
  <si>
    <t>اراک</t>
  </si>
  <si>
    <t>خ شیرودی ، کوچه شهیئ حسن زاده بن بست حاج مشیری ، پلاک 8 واحد 4</t>
  </si>
  <si>
    <t>09183470072</t>
  </si>
  <si>
    <t>هر سه بسته برای مصرف دمی هست!</t>
  </si>
  <si>
    <t>عرفاتی</t>
  </si>
  <si>
    <t>خیابان باهنر جماران خیابان حسن پور کوچه ششم کوچه قنات پلاک ۹ واحد ۱</t>
  </si>
  <si>
    <t>09122176886</t>
  </si>
  <si>
    <t>کافه ناتور</t>
  </si>
  <si>
    <t>خ کریمخان خ عضدی (ابان جنوبی) پایین تر از بیمارستان ابان پلاک ۳۸</t>
  </si>
  <si>
    <t>09121112126</t>
  </si>
  <si>
    <t>کافه لازارو</t>
  </si>
  <si>
    <t>مهرشهر - خیابان شهرداری - نبش ۲۰۶</t>
  </si>
  <si>
    <t>09125654823</t>
  </si>
  <si>
    <t>شاهی</t>
  </si>
  <si>
    <t>شرکت پلی ران</t>
  </si>
  <si>
    <t>09335716579</t>
  </si>
  <si>
    <t>تحویل حضوری</t>
  </si>
  <si>
    <t>سهیلی جاوید</t>
  </si>
  <si>
    <t>دروس خیابان وارسته رو به رو کوچه جورابچی</t>
  </si>
  <si>
    <t>09124067522</t>
  </si>
  <si>
    <t>شجاع</t>
  </si>
  <si>
    <t>کافه مربع سیاه</t>
  </si>
  <si>
    <t>بلوار کوثر شمالی ، نبش کوثر شمالی ۴</t>
  </si>
  <si>
    <t>09028301125</t>
  </si>
  <si>
    <t>عرفان</t>
  </si>
  <si>
    <t>ابراهیمی</t>
  </si>
  <si>
    <t>كافه پارسه</t>
  </si>
  <si>
    <t>ميدان صنعت. مركز خريد ليدوما. طبقه B1</t>
  </si>
  <si>
    <t>09101146124</t>
  </si>
  <si>
    <t>سارا</t>
  </si>
  <si>
    <t>صبور</t>
  </si>
  <si>
    <t>گیشا، خیابان۷، پلاک۳۳، طبقه۵، پلاک ۳۳</t>
  </si>
  <si>
    <t>09128399372</t>
  </si>
  <si>
    <t>رستوران بهاد</t>
  </si>
  <si>
    <t>09926497858</t>
  </si>
  <si>
    <t>حمیدی</t>
  </si>
  <si>
    <t>09351682208</t>
  </si>
  <si>
    <t>شهرضا - خیابان پاسداران فرعی ۱۳ پلاک ۲۲۷</t>
  </si>
  <si>
    <t>ارسال با پست</t>
  </si>
  <si>
    <t>کافه سوشال</t>
  </si>
  <si>
    <t>وکیل آباد بین 47 و 49</t>
  </si>
  <si>
    <t>09385411455</t>
  </si>
  <si>
    <t>میرمیران</t>
  </si>
  <si>
    <t>خ مطهری (تخت طاووس) یعد از تقاطع شریعتی - خ ناجا - خ سلیمی جنوبی - کوچه علایی - پلاک2</t>
  </si>
  <si>
    <t>09121213455</t>
  </si>
  <si>
    <t>کافه ژاو</t>
  </si>
  <si>
    <t>رجایی فر</t>
  </si>
  <si>
    <t>قهوه اروما</t>
  </si>
  <si>
    <t>محدثه</t>
  </si>
  <si>
    <t>شهریاری</t>
  </si>
  <si>
    <t>09013547676</t>
  </si>
  <si>
    <t>لویزان - شهرک شهید فلاحی - پنج طبقات - بلوک ۱۹ - پلاک ۹ * برای دسترسی راحت تر به آدرس گیرنده از درب بابایی وارد شوید*</t>
  </si>
  <si>
    <t>صادق</t>
  </si>
  <si>
    <t>شیفته</t>
  </si>
  <si>
    <t>اتوتاج، برج شروین، طبقه ۵ ، واحد ۵۰۹</t>
  </si>
  <si>
    <t>09173661522</t>
  </si>
  <si>
    <t>پوریا</t>
  </si>
  <si>
    <t>خاندار</t>
  </si>
  <si>
    <t>کافه نورم</t>
  </si>
  <si>
    <t>وليعصر ، فلكه همافر ، خيابان صادقيان ، نيش ۱۰ متري فرهنگيان ، پلاك ۱۰</t>
  </si>
  <si>
    <t>09142430393</t>
  </si>
  <si>
    <t>پنجشنبه 11 مرداد 1403</t>
  </si>
  <si>
    <t xml:space="preserve">خيابان اقاقيا نبش سجاد شرقي </t>
  </si>
  <si>
    <t>کسری</t>
  </si>
  <si>
    <t>کرم پور</t>
  </si>
  <si>
    <t>کارگر شمالی خیابان زره پوش تقاطع فجر یکم پلاک ۸۷ واحد ۴</t>
  </si>
  <si>
    <t>09029348558</t>
  </si>
  <si>
    <t>باقری</t>
  </si>
  <si>
    <t>کافه تلخ و شیرین (TS)</t>
  </si>
  <si>
    <t>09137246059</t>
  </si>
  <si>
    <t>بلوار دانشگاه بعد از خیابان ملاصدرا *برای تحویل با شماره گیرنده تماس بگیرید*</t>
  </si>
  <si>
    <t>میلاد</t>
  </si>
  <si>
    <t>اسحقی</t>
  </si>
  <si>
    <t>کافه آفریقا</t>
  </si>
  <si>
    <t>خیابان بوستان نرسیده به استخر شین</t>
  </si>
  <si>
    <t>09010145254</t>
  </si>
  <si>
    <t>ارشیا</t>
  </si>
  <si>
    <t>ضرابیان</t>
  </si>
  <si>
    <t>شهرک بهزاد نبش شهرک فارابی</t>
  </si>
  <si>
    <t>09353980722</t>
  </si>
  <si>
    <t>خانه دوست</t>
  </si>
  <si>
    <t>همدان</t>
  </si>
  <si>
    <t>خیابان مهدیه خیابان حق گویان خیابان شهید رضوی پلاک ۱۶۴</t>
  </si>
  <si>
    <t>09187044249</t>
  </si>
  <si>
    <t>اختری</t>
  </si>
  <si>
    <t>خ کارگر شمالی، خیابان فاطمی ، خیابان سین‌دخت، کوی خزان، پلاک ۱۳، طبقه دوم و یا اول</t>
  </si>
  <si>
    <t>09934830730</t>
  </si>
  <si>
    <t>اقبالی</t>
  </si>
  <si>
    <t>بلوار دانشگاه _کوچه ی شهید اوینی.پلاک ۶</t>
  </si>
  <si>
    <t>09130030545</t>
  </si>
  <si>
    <t>سایر ابزارهای غوطه‌وری</t>
  </si>
  <si>
    <t>تاریخ رُست ها یکی و تازه باشند.</t>
  </si>
  <si>
    <t>فرشاد</t>
  </si>
  <si>
    <t>مقدسی</t>
  </si>
  <si>
    <t>سایر ابزارهای چکه‌ای</t>
  </si>
  <si>
    <t>پاسداران سه راه ضرابخانه ،سروستان ۵، کوچه اول، پلاک ۱ ،واحد ۳</t>
  </si>
  <si>
    <t>09147894009</t>
  </si>
  <si>
    <t>ادامه سفارش روستار آوا سنتر</t>
  </si>
  <si>
    <t>ادامه روتین روستار آوا</t>
  </si>
  <si>
    <t>شنبه 13 مرداد 1403</t>
  </si>
  <si>
    <t>اسماعیلی</t>
  </si>
  <si>
    <t>صادقيه اشرفي اصفهاني خيابان عرب حسيني خيابان حائري پلاك ۲۶</t>
  </si>
  <si>
    <t>جمعه 12 مرداد 1403</t>
  </si>
  <si>
    <t>روناک</t>
  </si>
  <si>
    <t>خشکنابی</t>
  </si>
  <si>
    <t>ولنجک - میدان دانشگاه - خیابان هشترودی - بن بست دوم - پلاک ۲ - واحد ۵</t>
  </si>
  <si>
    <t>09028340156</t>
  </si>
  <si>
    <t>تحویل حضوری هنرجو سنسوری / یک بسته کاستاریکا باید برای هنرجو ارسال شود.</t>
  </si>
  <si>
    <t>رامیار</t>
  </si>
  <si>
    <t>بخشیان</t>
  </si>
  <si>
    <t>شهرک وحدت- کوچه شقایق ۲ پلاک ۲۶۹</t>
  </si>
  <si>
    <t>09188718847</t>
  </si>
  <si>
    <t>رحمان</t>
  </si>
  <si>
    <t>اکبری</t>
  </si>
  <si>
    <t>رستوران ملل کمپانی</t>
  </si>
  <si>
    <t>میدان هتل مرمر ، ۳۰۰ متر به سمت میدان بسیج ، ساختمان ونیز، طبقه ۶</t>
  </si>
  <si>
    <t>09144086631</t>
  </si>
  <si>
    <t>طناز</t>
  </si>
  <si>
    <t>کافه گرن</t>
  </si>
  <si>
    <t>بلوار‌نیایش ، بین کوچه ۶ و ۸</t>
  </si>
  <si>
    <t>09055766390</t>
  </si>
  <si>
    <t>نصری</t>
  </si>
  <si>
    <t>کافه قرار</t>
  </si>
  <si>
    <t>مجتمع مسکونی سعیدیه بخش اداری پشت بانک مسکن</t>
  </si>
  <si>
    <t>09129376163</t>
  </si>
  <si>
    <t>قلعه نویی</t>
  </si>
  <si>
    <t>خانی آباد نو ، خیابان شهید لطیفی ، کوچه بامداد ، پلاک ۹ ، زنگ ۴</t>
  </si>
  <si>
    <t>09302943826</t>
  </si>
  <si>
    <t>آدرس به درخواست مشتری تغییر پیدا کرد.</t>
  </si>
  <si>
    <t>میرجلیلی</t>
  </si>
  <si>
    <t>روبه‌روی سید مظفر، بلوار چمران، کوچه چمران۱، ساختمان نور، طبقه ۶، واحد۲۰</t>
  </si>
  <si>
    <t>09174672981</t>
  </si>
  <si>
    <t>شرکت کاریزما</t>
  </si>
  <si>
    <t>09331353894</t>
  </si>
  <si>
    <t>جردن خیابان عاطفی شرقی پلاک ۳۷ طبقه اول * برای تحویل بسته با شماره گیرنده تماس بگیرید*</t>
  </si>
  <si>
    <t>سید مهدی</t>
  </si>
  <si>
    <t>افتخاری</t>
  </si>
  <si>
    <t>رستوران بهار</t>
  </si>
  <si>
    <t>میانه - جاده ترانزیت نرسیده به پمپ بنزین صیامی</t>
  </si>
  <si>
    <t>09351297588</t>
  </si>
  <si>
    <t>المیرا</t>
  </si>
  <si>
    <t>فرخنده</t>
  </si>
  <si>
    <t>جردن بالاتر از عاطفی شرقی روبه روی بانک سامان پلاک۱۴۱</t>
  </si>
  <si>
    <t>09126837045</t>
  </si>
  <si>
    <t>فرهمند</t>
  </si>
  <si>
    <t>بلوار فرحزادی؛ خیابان آسمان ها, آسمان سوم شرقی, پلاک ۴۳</t>
  </si>
  <si>
    <t>09912375278</t>
  </si>
  <si>
    <t>قهوه تامارا برای درجه آسیاب اسپرسو 1 یا 2 درجه ریزتز مناسب دستگاه اسپرسو خانگی آسیاب شود.</t>
  </si>
  <si>
    <t>از تجربه قبلی، آسیاب برای دستگاه مشتری درشت بوده و قهوه آندر عصاره گیری میشده.</t>
  </si>
  <si>
    <t>مو‌چی‌کی (Mochiki)</t>
  </si>
  <si>
    <t>پرچگانی</t>
  </si>
  <si>
    <t>کافه لامور</t>
  </si>
  <si>
    <t>بلوار دانشجو _ روبروی آموزشگاه رانندگی فجر _ کانکس سفید</t>
  </si>
  <si>
    <t>09190595396</t>
  </si>
  <si>
    <t>برای مشتری میتونیم هدیه بذاریم؟؟!</t>
  </si>
  <si>
    <t>خیابان ابونعیم جنوبی کوچه ۲۴ فرعی ۶ شرقی پلاک ۱۴ ساختمان مرادی واحد ۳</t>
  </si>
  <si>
    <t>09033240299</t>
  </si>
  <si>
    <t>جعفرپور</t>
  </si>
  <si>
    <t>منظریه بیست متری دوم رو‌به‌روی مدرسه شاهد پلاک۳۷ط۵</t>
  </si>
  <si>
    <t>09020241012</t>
  </si>
  <si>
    <t>شهرضا - خیابان حکیم نصرالله فرعی ۲ پلاک ۲۷</t>
  </si>
  <si>
    <t>09134147989</t>
  </si>
  <si>
    <t>سامان</t>
  </si>
  <si>
    <t>خدری</t>
  </si>
  <si>
    <t>انتهای اتوبان خرازی، جاده وردیج، شهرک دانشگاه شریف، بلوک A1 , واحد ۱۰۵</t>
  </si>
  <si>
    <t>09125337669</t>
  </si>
  <si>
    <t>کافه بوتیک هتل حنا</t>
  </si>
  <si>
    <t xml:space="preserve">شهرک غرب خیابان دادمان خیابان محمدرضا شجریان نبش کوچه نوزدهم </t>
  </si>
  <si>
    <t>محمد رضا</t>
  </si>
  <si>
    <t>فتح الهی</t>
  </si>
  <si>
    <t>نیاوران سه راه یاسر خ صادقی قمی خ مرجان خ همایون خ سوری نبش کرمانشاهی پلاک ۱ واحد ۴۰۱ طبقه ۴</t>
  </si>
  <si>
    <t>09121558788</t>
  </si>
  <si>
    <t>امانتی</t>
  </si>
  <si>
    <t>خیابان جانبازان نرسیده به میدان ۱۲ فروردین</t>
  </si>
  <si>
    <t>09386353223</t>
  </si>
  <si>
    <t>جهت جلب رضایت مشتری</t>
  </si>
  <si>
    <t>ملک</t>
  </si>
  <si>
    <t>کافه رستوران لیالانژ</t>
  </si>
  <si>
    <t>فاز 3 مهرشهر خیابان مسیح پاکدل شرقی پ 32</t>
  </si>
  <si>
    <t>09121778543</t>
  </si>
  <si>
    <t>پیشکرایه ارسال شود.</t>
  </si>
  <si>
    <t>زینب</t>
  </si>
  <si>
    <t>دولتی</t>
  </si>
  <si>
    <t>کافه زین</t>
  </si>
  <si>
    <t>بابلسر</t>
  </si>
  <si>
    <t xml:space="preserve">دریاکنار خیابان ششم سر کوچه یکم </t>
  </si>
  <si>
    <t>09123513718</t>
  </si>
  <si>
    <t>روستای سوستان بالا خیابان مسجد آقا سید مظفر کوچه مهر پنج خانه روستایی است و پلاک ندارد</t>
  </si>
  <si>
    <t>حمید</t>
  </si>
  <si>
    <t>پرند</t>
  </si>
  <si>
    <t>کافه پرند</t>
  </si>
  <si>
    <t>سلمانشهر (متلقو) - انتهای خیابان ۱۰دریاگوشه</t>
  </si>
  <si>
    <t>09020130819</t>
  </si>
  <si>
    <t>ارسال با تیپاکس به متلقو (سلمانشهر )</t>
  </si>
  <si>
    <t xml:space="preserve">خيابان امام، آبرسان، فلكه دانشگاه، روبروي برج بلور، جنب پاساژ نسيم، طبقه منفي 1 بانك كتاب
 </t>
  </si>
  <si>
    <t>مهلت پرداخت 7 روزه</t>
  </si>
  <si>
    <t>کافه نان ماچا</t>
  </si>
  <si>
    <t>آریا</t>
  </si>
  <si>
    <t>خاکساری</t>
  </si>
  <si>
    <t>100 گرم آسیاب V60 / 50 گرم باقیمانده به صورت دانه در زیپ کیپ تحویل رامتین داده شود.</t>
  </si>
  <si>
    <t>نوید</t>
  </si>
  <si>
    <t>دزاشیب خ کریمی ک کاوه علوی پ9</t>
  </si>
  <si>
    <t>09125155954</t>
  </si>
  <si>
    <t>ترابی</t>
  </si>
  <si>
    <t>اتوبان شهید حقانی (شرق به غرب) - خ دیدار شمالی بن بست کیش پلاک 37</t>
  </si>
  <si>
    <t>09124918097</t>
  </si>
  <si>
    <t>دوست حسینی</t>
  </si>
  <si>
    <t>جهانشهر- خیابان استانداری- کوچه ششم غربی- پلاک 20-واحد6</t>
  </si>
  <si>
    <t>09125649425</t>
  </si>
  <si>
    <t>مرعشی</t>
  </si>
  <si>
    <t>خیایان دانشگاه/ دانشگاه ۲۵ بعد از میلاد یک سمت چپ</t>
  </si>
  <si>
    <t>09369872317</t>
  </si>
  <si>
    <t>کافه کاغذ</t>
  </si>
  <si>
    <t>ساناز</t>
  </si>
  <si>
    <t>شریفی</t>
  </si>
  <si>
    <t>سعادت اباد خیابان بخشایش ک زندوکیلی شرقی پ ۵۵ ط۴</t>
  </si>
  <si>
    <t>09366841647</t>
  </si>
  <si>
    <t>صفاییه-بلوار دانشگاه-مجتمع بهاران جدید - کارگاه نور</t>
  </si>
  <si>
    <t>یکشنبه 14 مرداد 1403</t>
  </si>
  <si>
    <t>طالبی</t>
  </si>
  <si>
    <t>خ شیخ صدوق شمالی ، خ کاخ سعادت آباد شرقی ، نبش کوچه ترکان ، پلاک ۹۶</t>
  </si>
  <si>
    <t>09335601918</t>
  </si>
  <si>
    <t>تحویل پیک مشتری داده شود.</t>
  </si>
  <si>
    <t>محمدعلی</t>
  </si>
  <si>
    <t>قاسمی نژاد</t>
  </si>
  <si>
    <t>پونک-اشرفی اصفهانی شمال - بعد از پل نیایش فرعی هفتم- میلاد-پلاک۱۲-برج باران-واحد ۹۱۰</t>
  </si>
  <si>
    <t>09215509845</t>
  </si>
  <si>
    <t>وحیدی منفرد</t>
  </si>
  <si>
    <t>ابتداي سالاريه ، بلوار گلزاري ، خيابان نواب صفوي ، پلاك ٢٩٠</t>
  </si>
  <si>
    <t>09127177325</t>
  </si>
  <si>
    <t>میدان امام بلوار آزادی خیابان بعثت بین بعثت ۲ و ۴</t>
  </si>
  <si>
    <t>کافه وست پلتفرم</t>
  </si>
  <si>
    <t>سفارت نروژ</t>
  </si>
  <si>
    <t>اسوره</t>
  </si>
  <si>
    <t>هنریک</t>
  </si>
  <si>
    <t>رفتشو</t>
  </si>
  <si>
    <t>به آدرس سفارت نروژ / تحویل آقای فرجی داده شود.</t>
  </si>
  <si>
    <t>09123581972</t>
  </si>
  <si>
    <t>سفارش پیشکرایه ارسال شود. / در پاکت هر فاکتور کاغذ شماره کارت گذاشته شود.</t>
  </si>
  <si>
    <t>هارطونیان</t>
  </si>
  <si>
    <t>خیابان سی تیر - بالاتر از تقاطع سرهنگ سخایی - نرسیده به موزه آبگینه پلاک ۳ واحد ۹۱</t>
  </si>
  <si>
    <t>09126544857</t>
  </si>
  <si>
    <t>آرتین</t>
  </si>
  <si>
    <t>سروش</t>
  </si>
  <si>
    <t>صادقیان</t>
  </si>
  <si>
    <t>شرکت دیوار</t>
  </si>
  <si>
    <t>سعادت آباد تقاطع بلوار بهزاد و باغستان یکم پلاک ۲ طبقه ۴</t>
  </si>
  <si>
    <t>09180055910</t>
  </si>
  <si>
    <t>فربد</t>
  </si>
  <si>
    <t>سعیدی</t>
  </si>
  <si>
    <t>کافه درخت</t>
  </si>
  <si>
    <t>خیابان جانبازان_بین توحید 50 و 48</t>
  </si>
  <si>
    <t>09113151484</t>
  </si>
  <si>
    <t>حسنی</t>
  </si>
  <si>
    <t>خیابان ایت‌الله کاشانی-انتهای کوچه صاحبقدم-کوچه فروردین ۹-پلاک ۸۸</t>
  </si>
  <si>
    <t>09331614004</t>
  </si>
  <si>
    <t>زانین</t>
  </si>
  <si>
    <t>شیرینی پراگ</t>
  </si>
  <si>
    <t>گاندی جنوبی، خ یکم ،پلاک 13 ،واحد 1</t>
  </si>
  <si>
    <t>0993903817</t>
  </si>
  <si>
    <t>کیانوش</t>
  </si>
  <si>
    <t>رحیم پور</t>
  </si>
  <si>
    <t>09351692344</t>
  </si>
  <si>
    <t>الهام</t>
  </si>
  <si>
    <t>تجریشی</t>
  </si>
  <si>
    <t>میدان قدس خیابان دربند کوچه شاهمرادی پلاک ۴ زنگ ۱</t>
  </si>
  <si>
    <t>09123433379</t>
  </si>
  <si>
    <t>لطیفی</t>
  </si>
  <si>
    <t>قائم شهر</t>
  </si>
  <si>
    <t>خیابان ۱۶ متری، کوچه لاله ۲۹، اولین بن بست سمت راست، ساختمان رو به رویی طبقه اول</t>
  </si>
  <si>
    <t>09353546664</t>
  </si>
  <si>
    <t>معلمی</t>
  </si>
  <si>
    <t>خیابان دورشهر-کوچه 23-فرعی آخر سمت راست-پلاک 118-ساختمان سه طبقه(کنار درخت)- واحد یک</t>
  </si>
  <si>
    <t>09127579361</t>
  </si>
  <si>
    <t>مهسا</t>
  </si>
  <si>
    <t>اسدی</t>
  </si>
  <si>
    <t>بروجن</t>
  </si>
  <si>
    <t>خیابان طالقانی، کوچه گندمان، ساختمان صدرا، آزمایشگاه مهدیه</t>
  </si>
  <si>
    <t>09371835299</t>
  </si>
  <si>
    <t>زلال</t>
  </si>
  <si>
    <t>احمدیان</t>
  </si>
  <si>
    <t>09019084018</t>
  </si>
  <si>
    <t>سعادت‌آباد، بالاتر از میدان کاج، بلوار بهزاد، نبش کوچه باغستان، پلاک ۲ - شرکت تپسی</t>
  </si>
  <si>
    <t>کامران</t>
  </si>
  <si>
    <t>حیدرنیا</t>
  </si>
  <si>
    <t>09121773019</t>
  </si>
  <si>
    <t>نیاوران ، خیابان یاسر ، خیابان موسوی ، پلاک ۹ واحد ۱۲ ** در صورت عدم حضور گیرنده، تحویل لابی داده شود. **</t>
  </si>
  <si>
    <t>دوشنبه 15 مرداد 1403</t>
  </si>
  <si>
    <t>خ ساری نبش نیما یاس ۴۱</t>
  </si>
  <si>
    <t>هومن</t>
  </si>
  <si>
    <t>پونک، بلوار همیلا، مرکز تجاری اداری همیلا سنتر، طبقه ۱۰، واحد ۱۰۰۱، داخلی ۷۰۶۶</t>
  </si>
  <si>
    <t>09124968599</t>
  </si>
  <si>
    <t>آدرس به درخواست مشتری تغییر کرد / ارسال تا قبل ساعت 14</t>
  </si>
  <si>
    <t>صبیحی</t>
  </si>
  <si>
    <t>کافه فِرِش (Fresh )</t>
  </si>
  <si>
    <t>گرشاسبی</t>
  </si>
  <si>
    <t>فروشگاه نان استاپ</t>
  </si>
  <si>
    <t>بلوار ارتش مینی سیتی شهرک نفت بلوار کنگان بین کنگان 4 و 6 پلاک 17/1</t>
  </si>
  <si>
    <t>09129491376</t>
  </si>
  <si>
    <t>پارسا</t>
  </si>
  <si>
    <t>نعمتی</t>
  </si>
  <si>
    <t>ون کافه برگ</t>
  </si>
  <si>
    <t>نیاوران خیابان صبوری انتهای خیابان نبش کوچه شمس</t>
  </si>
  <si>
    <t>09126164107</t>
  </si>
  <si>
    <t>عرفانی نژاد</t>
  </si>
  <si>
    <t>گلستان خ فرهنگ ۲ ساختمان ترنج ۷ واحد ۴</t>
  </si>
  <si>
    <t>09167399644</t>
  </si>
  <si>
    <t>معیت</t>
  </si>
  <si>
    <t>09333263820</t>
  </si>
  <si>
    <t>کافه نیل</t>
  </si>
  <si>
    <t>چهار راه فلسطین، ابتدای خیابان استانداری. جنب مادی فرشادی غربی</t>
  </si>
  <si>
    <t>09134434253</t>
  </si>
  <si>
    <t>اسماعیل زاد</t>
  </si>
  <si>
    <t>خیابان مولوی 2، کوچه چهارم، پلاک 3- واحد 1</t>
  </si>
  <si>
    <t>09213807870</t>
  </si>
  <si>
    <t>جمالی</t>
  </si>
  <si>
    <t>تهرانپارس-خ دماوند-بعد از تعمیرگاه سایپا مرکزی - کوچه کیمیداروی شرقی-ساختمان سبلان-پ90/73</t>
  </si>
  <si>
    <t>09384396463</t>
  </si>
  <si>
    <r>
      <t xml:space="preserve">ارسال </t>
    </r>
    <r>
      <rPr>
        <b/>
        <sz val="14"/>
        <color rgb="FFFF0000"/>
        <rFont val="Calibri"/>
        <family val="2"/>
        <scheme val="minor"/>
      </rPr>
      <t>فقط</t>
    </r>
    <r>
      <rPr>
        <b/>
        <sz val="14"/>
        <rFont val="Calibri"/>
        <family val="2"/>
        <scheme val="minor"/>
      </rPr>
      <t xml:space="preserve"> با چاپار</t>
    </r>
  </si>
  <si>
    <t>سالار</t>
  </si>
  <si>
    <t>درنگ</t>
  </si>
  <si>
    <t>کافه پرکو</t>
  </si>
  <si>
    <t>وليعصر ،چهارراه شريعتي به سمت رازي</t>
  </si>
  <si>
    <t>09125006328</t>
  </si>
  <si>
    <t>فائزه</t>
  </si>
  <si>
    <t>هاتفی</t>
  </si>
  <si>
    <t>مهرشهر</t>
  </si>
  <si>
    <t>09335381856</t>
  </si>
  <si>
    <t>تحویل حضوری به هنرجو کلاس</t>
  </si>
  <si>
    <t>بهزادی</t>
  </si>
  <si>
    <t>خانه قهوه و برشته کاری بوم</t>
  </si>
  <si>
    <t>تنکابن</t>
  </si>
  <si>
    <t>خیابان جمهوری قبل از انتقال خون روبروی بانک مسکن</t>
  </si>
  <si>
    <t>09330474717</t>
  </si>
  <si>
    <t>افجه</t>
  </si>
  <si>
    <t>دربند خیابان گلابدره خیابان باغ وزیری پلاک ۴ واحد ۱۲</t>
  </si>
  <si>
    <t>09121897151</t>
  </si>
  <si>
    <t>ماهرو زاده</t>
  </si>
  <si>
    <t>پاسداران،نرسیده به نوبنیاد،ک مازیار ، پ۸ ط اول ، دکور ماهرو</t>
  </si>
  <si>
    <t>09102210109</t>
  </si>
  <si>
    <t>آسیاب مناسب دستگاه اسپرسو خانگی مباشی</t>
  </si>
  <si>
    <t>هانیه</t>
  </si>
  <si>
    <t>نوری</t>
  </si>
  <si>
    <t>شهر کتاب ساری</t>
  </si>
  <si>
    <t>خیابان پیام نور نبش بهمن غربی و فدک</t>
  </si>
  <si>
    <t>09334316932</t>
  </si>
  <si>
    <t>بهنام</t>
  </si>
  <si>
    <t>پسندیده</t>
  </si>
  <si>
    <t>کافه وایب</t>
  </si>
  <si>
    <t>کیانپارس اردیبهشت شرقی بین دانشور و شهریور</t>
  </si>
  <si>
    <t>09168258954</t>
  </si>
  <si>
    <t>کهیار</t>
  </si>
  <si>
    <t>فرامرزی</t>
  </si>
  <si>
    <t>بستنی نوبهار</t>
  </si>
  <si>
    <t>کرمانشاه</t>
  </si>
  <si>
    <t>خیابان نوبهار جنب بانک صادرات</t>
  </si>
  <si>
    <t>09188315883</t>
  </si>
  <si>
    <t>خیابان پیروزی بعد از خیابان پرواز کوچه کریمی سرشت پلاک 14 طبقه 3</t>
  </si>
  <si>
    <t>09359951548</t>
  </si>
  <si>
    <t>سپهری</t>
  </si>
  <si>
    <t>یوسف آباد- میدان اسد آبادی- بن بست باغچه بان</t>
  </si>
  <si>
    <t>09113213912</t>
  </si>
  <si>
    <t>تازه ترین تاریخ رست ارسال شود.</t>
  </si>
  <si>
    <t>سه شنبه 16 مرداد 1403</t>
  </si>
  <si>
    <t>فراست</t>
  </si>
  <si>
    <t>خ امام خمینی _ خمینی طالقانی _ شهرک انصار _ ک توحید پ ۱۴</t>
  </si>
  <si>
    <t>09374757765</t>
  </si>
  <si>
    <t>فیروزی</t>
  </si>
  <si>
    <t>09125281619</t>
  </si>
  <si>
    <t>خیابان نلسون ماندلا نبش ناوک پلاک ۱۷ ساختمان ناوک طبقه ۴ واحد ۹ * برای تحویل با شماره گیرنده تماس گرفته شود. / در صورت عدم حضور به نگهبانی تحویل داده شود. *</t>
  </si>
  <si>
    <t>قاسمی</t>
  </si>
  <si>
    <t>09120043660</t>
  </si>
  <si>
    <t>پریسا</t>
  </si>
  <si>
    <t>هدایتی</t>
  </si>
  <si>
    <t>میدان ونک خیابان ولیعصر خیابان دامن افشار پلاک 55</t>
  </si>
  <si>
    <t>09128369791</t>
  </si>
  <si>
    <t>ایران نژاد</t>
  </si>
  <si>
    <t>بالاتر از میدان ولیعصر، خیابان ولیعصر کوچه قیومی پلاک ۹ واحد۲</t>
  </si>
  <si>
    <t>09101481994</t>
  </si>
  <si>
    <t>اشرف مدرس</t>
  </si>
  <si>
    <t>خوزستان</t>
  </si>
  <si>
    <t>بهبهان - انتهای خیابان تختی کوچه علینژاد پلاک 11 منزل اشرف مدرس</t>
  </si>
  <si>
    <t>09217283889</t>
  </si>
  <si>
    <t>رع کلاب</t>
  </si>
  <si>
    <t>محمد سعید</t>
  </si>
  <si>
    <t>امرالهی</t>
  </si>
  <si>
    <t>شرکت سالم</t>
  </si>
  <si>
    <t>ائروپرس</t>
  </si>
  <si>
    <t>منطقه 22 - شهرک گلستان ( راه آهن ) - بلوار زینعلی ( کاج ) - بین بنفشه سوم و چهارم - پلاک 39 زنگ سوم جنب پروتئینی سالم</t>
  </si>
  <si>
    <t>09126197405</t>
  </si>
  <si>
    <t>ستیز</t>
  </si>
  <si>
    <t>طاهرخانی</t>
  </si>
  <si>
    <t>خ ستارخان خ شهرارا روبه روی کلیسا</t>
  </si>
  <si>
    <t>09367273705</t>
  </si>
  <si>
    <t>خیابان شهید صدوقی میدان مفتح خیابان مفتح نبش کوچه 8</t>
  </si>
  <si>
    <t>پورمصطفی</t>
  </si>
  <si>
    <t>کافه ایندو</t>
  </si>
  <si>
    <t>ولیعصر، کریم خان</t>
  </si>
  <si>
    <t>09143091422</t>
  </si>
  <si>
    <t>با شارژری که جا گذاشتن، ارسال شه!</t>
  </si>
  <si>
    <t xml:space="preserve">اولویت ارسال </t>
  </si>
  <si>
    <t>ناصر</t>
  </si>
  <si>
    <t>فاتق</t>
  </si>
  <si>
    <t>کافه منگرو</t>
  </si>
  <si>
    <t>بلوار طالقانی - محله اوزیها - نبش کوچه موج 18 - کافه دوچرخه</t>
  </si>
  <si>
    <t>09364972091</t>
  </si>
  <si>
    <t>پرداخت یک هفته‌ای</t>
  </si>
  <si>
    <t>پرداحت دو هفته‌ای</t>
  </si>
  <si>
    <t>خیابان وزرا کوچه ۱۱ پلاک ۲۲ طبقه اول شرکت مس تحویل گیرنده خانم ساریخانی</t>
  </si>
  <si>
    <t>هیسو</t>
  </si>
  <si>
    <t>بغوزیان</t>
  </si>
  <si>
    <t>هدیه</t>
  </si>
  <si>
    <t>شرکت لامارزاکو ایران</t>
  </si>
  <si>
    <t>چهارراه کامرانیه - خ لواسانی - خ آریا - نرسیده به بن بست مربم - پلاک ۱۱ - طبقه ۲</t>
  </si>
  <si>
    <t>۰۹۳۵۷۸۶۵۸۷۷</t>
  </si>
  <si>
    <t>پیشکرایه ساعت 10 صبح ارسال شود.</t>
  </si>
  <si>
    <t>میر پوریا</t>
  </si>
  <si>
    <t>سید حاتمی</t>
  </si>
  <si>
    <t>کافه کیو باکس</t>
  </si>
  <si>
    <t>خیابان حشمت رو به رو ورزشگاه شهدا ما بین حشمت ۶ و ۸</t>
  </si>
  <si>
    <t>09194153151</t>
  </si>
  <si>
    <t>شریف</t>
  </si>
  <si>
    <t>خ شریعتی - خ دولت - کوچه عراقی - پلاک ۳۲ - واحد ۸</t>
  </si>
  <si>
    <t>09124483227</t>
  </si>
  <si>
    <t>محمدزاده</t>
  </si>
  <si>
    <t>پونک بلوار شهید صفارزاده خیابان مهر ساختمان ونوس پلاک 16 طبقه 2 واحد 12</t>
  </si>
  <si>
    <t>09036098563</t>
  </si>
  <si>
    <t>دانیال</t>
  </si>
  <si>
    <t>وکیل آباد.جلال آل احمد ۸. پلاک ۹۷.زنگ ۳</t>
  </si>
  <si>
    <t>09358620391</t>
  </si>
  <si>
    <t>چهارشنبه 17 مرداد 1403</t>
  </si>
  <si>
    <t>توسلی</t>
  </si>
  <si>
    <t>شهرری، دیلمان، بل امام حسین، خ. مصطفی خمینی، خ. هشت متری ششم حسینی، پلاک 19 ، واحد10</t>
  </si>
  <si>
    <t>09361150934</t>
  </si>
  <si>
    <t>هاشم نیا</t>
  </si>
  <si>
    <t>کافه بخارا</t>
  </si>
  <si>
    <t xml:space="preserve">جهانشهر - میدان هلال احمر - نبش سوپر لادن </t>
  </si>
  <si>
    <t>09128601438</t>
  </si>
  <si>
    <t>نواب</t>
  </si>
  <si>
    <t>نجفی زاده</t>
  </si>
  <si>
    <t>کافه قنادی اته</t>
  </si>
  <si>
    <t>09124722258</t>
  </si>
  <si>
    <t>نیلوفر</t>
  </si>
  <si>
    <t>جعفریان</t>
  </si>
  <si>
    <t>خیابان آزادی بلوار استاد معین خ هاشمی کوچه مطهری‌نژاد پلاک ۱۶ واحد ۱۳(کارگاه شوکوهولیک)</t>
  </si>
  <si>
    <t>09129470921</t>
  </si>
  <si>
    <t>ارسال تا قبل ساعت 12</t>
  </si>
  <si>
    <t>کاوسی</t>
  </si>
  <si>
    <t>کافه رستوران سور</t>
  </si>
  <si>
    <t>خیابان فرشته خیابان بیدار تقاطع مریم غربی</t>
  </si>
  <si>
    <t>09196299891</t>
  </si>
  <si>
    <t>جعفر</t>
  </si>
  <si>
    <t>نجفی</t>
  </si>
  <si>
    <t>کافه لاین</t>
  </si>
  <si>
    <t>کوی نگین بلوار رفسنجانی نگین یک پلاک 210</t>
  </si>
  <si>
    <t>09387477381</t>
  </si>
  <si>
    <t>پرداخت نقدا انجام شده</t>
  </si>
  <si>
    <t>خیابان ولیعصر - هتل آرامیس - اتاق 519</t>
  </si>
  <si>
    <t>09207012906</t>
  </si>
  <si>
    <t>ارسال ساعت 11:30 / مشتری به دلیل فارسی زبان نبودن و نداشتن کارت ایرانی مبلغ رو نقد تحویل داد.</t>
  </si>
  <si>
    <t>دهقانیان</t>
  </si>
  <si>
    <t>بلوار امیر کبیر کوچه ۱۲ فرعی ۱۲/۷ رو به روی ساختمان باران پلاک۱۳ طبقه ۲ واحد ۳</t>
  </si>
  <si>
    <t>۰۹۳۳۲۶۸۴۱۴۱</t>
  </si>
  <si>
    <t>حضرتی</t>
  </si>
  <si>
    <t>پنجشنبه 18 مرداد 1403</t>
  </si>
  <si>
    <t>نوشاد</t>
  </si>
  <si>
    <t>شکوه فر</t>
  </si>
  <si>
    <t>ارجمندی</t>
  </si>
  <si>
    <t>بلوار آیت اله خامنه ای-خیابان 31-بن بست فرعی دوم-درب سفید رنگ</t>
  </si>
  <si>
    <t>09930955331</t>
  </si>
  <si>
    <t>میرزائی</t>
  </si>
  <si>
    <t>شهرک امید - بلوک 10 - ورودی 3 - طبقه 4- واحد 10</t>
  </si>
  <si>
    <t>09333603303</t>
  </si>
  <si>
    <t>رازه</t>
  </si>
  <si>
    <t>ساوه</t>
  </si>
  <si>
    <t>خ امیرکبیر، خ ایثارگران، ایثارگران ۲۰، جنب لباسفروشی, پ ۵۹</t>
  </si>
  <si>
    <t>09046764556</t>
  </si>
  <si>
    <t>کافه جوی</t>
  </si>
  <si>
    <t>نظامی</t>
  </si>
  <si>
    <t>09122125497</t>
  </si>
  <si>
    <t>خورشید</t>
  </si>
  <si>
    <t>ولنجک.بلواردانشجو.گلستان دوم.پلاک۶.واحد۵شرقی</t>
  </si>
  <si>
    <t>09129104392</t>
  </si>
  <si>
    <t>آسیاب مناسب دستگاه اسپرسو ساز خانگی باشد.</t>
  </si>
  <si>
    <t>امیرعباس</t>
  </si>
  <si>
    <t>خاطری</t>
  </si>
  <si>
    <t>شهرک غرب، خ ایران زمین، کوچه دوم، انتهای گذر تیر، پلاک ۲، زنگ تکی</t>
  </si>
  <si>
    <t>09015559299</t>
  </si>
  <si>
    <t>کافه شاپ کوبار</t>
  </si>
  <si>
    <t>انتهای عدالت ۱۲ نبش همایون ۲</t>
  </si>
  <si>
    <t>09115409851</t>
  </si>
  <si>
    <t>کافه فرش (Fresh)</t>
  </si>
  <si>
    <t>سید هواسی</t>
  </si>
  <si>
    <t>صحبی</t>
  </si>
  <si>
    <t>کافه آدان</t>
  </si>
  <si>
    <t>09182880887</t>
  </si>
  <si>
    <t>مبارک آباد،پایین تر از میدان اوراز ،طبقه یازدهم قسمت اداری برج هیوالرد * لطفا بسته به نگهبانی قسمت اداری تحویل داده شود*</t>
  </si>
  <si>
    <t>شمس</t>
  </si>
  <si>
    <t>جهانشهر غربی ، میدان جمهوری ، پشت تالار لوتوس ، خیابان ارغوان ، کوچه پاییزان غربی ، پلاک ۲۶ واحد ۱۰</t>
  </si>
  <si>
    <t>09354182299</t>
  </si>
  <si>
    <t>سیدمحسن</t>
  </si>
  <si>
    <t>دلیجان - اداره پست شهرستان دلیجان صندوق پستی 131 - کدپستی: 3791766922</t>
  </si>
  <si>
    <t>کاظمی</t>
  </si>
  <si>
    <t>ماسال</t>
  </si>
  <si>
    <t>خیابان معلم-کوچه شهید مهیار کاظمی-ساختمان مهیار-واحد۴</t>
  </si>
  <si>
    <t>09116197335</t>
  </si>
  <si>
    <t>500،000 تومان از کیف پول پرداخت شده</t>
  </si>
  <si>
    <t>حیدریان</t>
  </si>
  <si>
    <t>میدان رسالت، خیابان شهدای هفتم آذر، پایگاه نیروی دریایی، منازل سازمانی شهدای کوهک، صد و یک واحدی جدید، پلاک 52</t>
  </si>
  <si>
    <t>09223649282 / 09357273311</t>
  </si>
  <si>
    <t>برین</t>
  </si>
  <si>
    <t>سعادت اباد-علامه طباطبایی جنوبی- کوچه ۲۴ شرقی- پلاک ۵- طبقه ی اول</t>
  </si>
  <si>
    <t>09337917082</t>
  </si>
  <si>
    <t>ارسلان</t>
  </si>
  <si>
    <t>مدرس</t>
  </si>
  <si>
    <t>رشدیه بلوار کوهسار سروستان جنوبی برج افرا یک طبقه ۶ واحد ۲۵</t>
  </si>
  <si>
    <t>09141130033</t>
  </si>
  <si>
    <t>مهرناز</t>
  </si>
  <si>
    <t>مرتضوی</t>
  </si>
  <si>
    <t>کافه بیکری بوهو</t>
  </si>
  <si>
    <t>کوچه‌مشکی روبرو دانشگاه پیام‌نور جنب لوستر برلیان،</t>
  </si>
  <si>
    <t>09363100799</t>
  </si>
  <si>
    <t>جمعه 19 مرداد 1403</t>
  </si>
  <si>
    <t>مازیار</t>
  </si>
  <si>
    <t>نیک اقبال</t>
  </si>
  <si>
    <t>کهگیلویه و بویراحمد</t>
  </si>
  <si>
    <t>سیسخت خیابان سیل بند شرقی کوچه شهید حسین زاده منزل کورش عزیزی</t>
  </si>
  <si>
    <t>09177439954</t>
  </si>
  <si>
    <t>کریم نژاد فرد</t>
  </si>
  <si>
    <t>کافه دژاوو</t>
  </si>
  <si>
    <t>قشم</t>
  </si>
  <si>
    <t>نخل زرین خیابان پژوهش</t>
  </si>
  <si>
    <t>09333688292</t>
  </si>
  <si>
    <t>اکرامی</t>
  </si>
  <si>
    <t>قلهک، خ کلاهدوز، خ اخلاقی غربی،خ مطلبی نژاد،بن بست ندیمی، داخل بن بست دست راست، پ9، واحد ۱ و ۲</t>
  </si>
  <si>
    <t>09128889558</t>
  </si>
  <si>
    <t>اناره</t>
  </si>
  <si>
    <t>موفقی</t>
  </si>
  <si>
    <t>کردستان جنوبی بلوار ازادگان خ ۲۶ شرقی پلاک‌۳۱ واحد ۴</t>
  </si>
  <si>
    <t>موسی پور</t>
  </si>
  <si>
    <t>کافه کمل</t>
  </si>
  <si>
    <t>09918400591</t>
  </si>
  <si>
    <t>خیابان دانشگاه بین دانشگاه ۱۱ و ۱۳ *به کافه کمل تحویل داده شود*</t>
  </si>
  <si>
    <t>شنبه 20 مرداد 1403</t>
  </si>
  <si>
    <t>تاریخ رُست ها همگی یکسان و تازه باشند. / اولویت ارسال</t>
  </si>
  <si>
    <t>الناز</t>
  </si>
  <si>
    <t>دادرس</t>
  </si>
  <si>
    <t>خیابان قزوین،دوراهی قپان،خیابان عارف قزوینی ،کوچه توانا۳ پلاک 29 طبقه 3</t>
  </si>
  <si>
    <t>09029257143</t>
  </si>
  <si>
    <t>محامدی</t>
  </si>
  <si>
    <t>خورشید کلا، نبش معراج 14، ساختمان مهرورزان، واحد ۷</t>
  </si>
  <si>
    <t>09360099045</t>
  </si>
  <si>
    <t>خ. آزادی، خ. حبیب الله جنوبی، خ. احمد قاسمی پلاک ۳۳</t>
  </si>
  <si>
    <t>سعدلونیا</t>
  </si>
  <si>
    <t>خ امام - کوچه باشگاه - پلاک۴۰ - الکتروسمنان</t>
  </si>
  <si>
    <t>09127401078</t>
  </si>
  <si>
    <t>کافه بلوباتل</t>
  </si>
  <si>
    <t>مهرشهر-بلوارشهرداری-انتهای خیابان ۱۱۱-نبش خیابان ۱۱۷- پلاک ۳۹۸</t>
  </si>
  <si>
    <t>09122024114</t>
  </si>
  <si>
    <t>کیا کافی گستر</t>
  </si>
  <si>
    <t>09981769279</t>
  </si>
  <si>
    <t>روزبان</t>
  </si>
  <si>
    <t>کافه نولان ونک</t>
  </si>
  <si>
    <t>گلبرگ</t>
  </si>
  <si>
    <t>فنی طهرانی</t>
  </si>
  <si>
    <t>خیابان شریعتی خیابان یخچال خیابان فکوریان پلاک ۱۳ واحد ۳</t>
  </si>
  <si>
    <t>09123728524</t>
  </si>
  <si>
    <t>شیرمنش</t>
  </si>
  <si>
    <t>کافه زاغ</t>
  </si>
  <si>
    <t>ولیعصر سعدی شمالی تقاطع پروین اعتصامی</t>
  </si>
  <si>
    <t>09032911377</t>
  </si>
  <si>
    <t>سعادت آباد - بلوار بهزاد -نبش باغستان یکم - پلاک 2 - شرکت تپسی</t>
  </si>
  <si>
    <t>رحمانی</t>
  </si>
  <si>
    <t>عظیمیه-بلوار شریعتی-خیابان حافظ شمالی-نبش بوستان 5-پلاک 23 - ساختمان آدنیس-واحد 9</t>
  </si>
  <si>
    <t>09111566933</t>
  </si>
  <si>
    <t>09371333263</t>
  </si>
  <si>
    <t>متین</t>
  </si>
  <si>
    <t>حجتیان</t>
  </si>
  <si>
    <t>خیابان فرحبخش غربی_خیابان مطهری_خیابان پرورش_پرورش۳_رو ب رو پلاک ۸۲</t>
  </si>
  <si>
    <t>09151541194</t>
  </si>
  <si>
    <t xml:space="preserve">شهریار، باغستان،باباسلمان،ابتدای بلوار شهید کلهر </t>
  </si>
  <si>
    <t>09123671245</t>
  </si>
  <si>
    <t>سیدعلی</t>
  </si>
  <si>
    <t>حق‌شناس</t>
  </si>
  <si>
    <t>نیاوران - خیابان عمار - نه رسیده به سه راه یاسر - پلاک 24</t>
  </si>
  <si>
    <t>تا اطلاع بدی هانی، ارسال نشود.</t>
  </si>
  <si>
    <t>قلی پور</t>
  </si>
  <si>
    <t>تهرانسر خیابان خسروپرویز کوچه ۱۳ غربی پلاک ۳۱ واحد ۱</t>
  </si>
  <si>
    <t>09392373887</t>
  </si>
  <si>
    <t>تازه ترین رُست ارسال شود./ قهوه جهت کاپینگ هست.</t>
  </si>
  <si>
    <t>تمدن</t>
  </si>
  <si>
    <t>بلوار باهنر شمالی- کوچه ۲۶- ساختمان سهند ۵- طبقه ۴- واحد ۶</t>
  </si>
  <si>
    <t>09367058448</t>
  </si>
  <si>
    <t>حشمت</t>
  </si>
  <si>
    <t>انتهای کارگر شمالی - کوچه ۱۹ - بین فجر ۲ و جانبازان - پلاک ۵۹-واحد ۳</t>
  </si>
  <si>
    <t>09392202830</t>
  </si>
  <si>
    <t>یکشنبه 21 مرداد 1403</t>
  </si>
  <si>
    <t>احمدی راد</t>
  </si>
  <si>
    <t>تحویل حضوری / قبل ساعت 15</t>
  </si>
  <si>
    <t>09919599418</t>
  </si>
  <si>
    <t>خیابان شیراز شمالی، خیابان حکیم اعظم، پلاک 21، ساختمان چارگون</t>
  </si>
  <si>
    <t>09123493135</t>
  </si>
  <si>
    <t>نادری</t>
  </si>
  <si>
    <t>خیابان شریعتی ، دو راهی قلهک ، خیابان بصیری ، کوچه باغ بانک ، پلاک یک واحد 17</t>
  </si>
  <si>
    <t>09109007899</t>
  </si>
  <si>
    <t>صابر</t>
  </si>
  <si>
    <t>کیماز</t>
  </si>
  <si>
    <t>کافه کوپیدو</t>
  </si>
  <si>
    <t>گوهردشت- خیابان هشتم شرقی-فاز یک -پلاک 40</t>
  </si>
  <si>
    <t>09125615277</t>
  </si>
  <si>
    <t>رضائی</t>
  </si>
  <si>
    <t>کافه 01</t>
  </si>
  <si>
    <t>ولیعصر ، نظامی ،تقاطع قطران</t>
  </si>
  <si>
    <t>09146941912</t>
  </si>
  <si>
    <t>کافه نامبر تن</t>
  </si>
  <si>
    <t>خوشنام</t>
  </si>
  <si>
    <t>09380179772</t>
  </si>
  <si>
    <t>خیابان بهشتی بعد از میرعماد پلاک 290 **تحویل نیم طبقه اول داده شود**</t>
  </si>
  <si>
    <t>اصغرپور</t>
  </si>
  <si>
    <t>09121166336</t>
  </si>
  <si>
    <t>محققی</t>
  </si>
  <si>
    <t>شرکت بانک‌آیدی</t>
  </si>
  <si>
    <t>خیابان ولیعصر، بالاتر از میدان ونک، خیابان دامن افشار، پلاک 28، طبقه اول، واحد 7</t>
  </si>
  <si>
    <t>09354964566</t>
  </si>
  <si>
    <t>آدرس برای ارسال قبل ساعت 18</t>
  </si>
  <si>
    <t>آدرس برای ارسال بعد از ساعت 18</t>
  </si>
  <si>
    <t>خیابان فلسطین، خیابان لبافی نژاد، کوچه باقری پارسا، پلاک 2، هاستل زی</t>
  </si>
  <si>
    <t>کافه هال</t>
  </si>
  <si>
    <t>پارمیس</t>
  </si>
  <si>
    <t>ابرایشمی</t>
  </si>
  <si>
    <t>09106627985</t>
  </si>
  <si>
    <t>کافه ویوو لانژ</t>
  </si>
  <si>
    <t>ایزدی</t>
  </si>
  <si>
    <t>هاشمی پور</t>
  </si>
  <si>
    <t>گلشهر شمالی، خیابان اتوبوس رانی شمالی ، نبش کوچه دانشگاه 16</t>
  </si>
  <si>
    <t>09164363874</t>
  </si>
  <si>
    <t>کافه فیکا</t>
  </si>
  <si>
    <t>150،000 تومان از پرداختی مشتری، عودت داده شد.</t>
  </si>
  <si>
    <t>ظهوری</t>
  </si>
  <si>
    <t>کافه کادر</t>
  </si>
  <si>
    <t>گنبد کاووس</t>
  </si>
  <si>
    <t>خیابان سرابی،نرسیده به تقاطع شکوفه</t>
  </si>
  <si>
    <t>09369847424</t>
  </si>
  <si>
    <t>ميرداماد - نفت شمالي - كوچه هفتم - نبش كوچه - پلاك 77 - واحد 1</t>
  </si>
  <si>
    <t>مرادی</t>
  </si>
  <si>
    <t>دوشنبه 22 مرداد 1403</t>
  </si>
  <si>
    <t>کیمیا</t>
  </si>
  <si>
    <t>کدخدایی</t>
  </si>
  <si>
    <t xml:space="preserve">کافه بیکری درو </t>
  </si>
  <si>
    <t>شهرک غرب، خیابان ایران زمین، نبش خیابان مهستان، مرکز خرید گلستان، حیاط شرقی، پلاک 102</t>
  </si>
  <si>
    <t>09124797730</t>
  </si>
  <si>
    <t>ارسال فورس / پرداخت 10 روزه</t>
  </si>
  <si>
    <t>آتنا</t>
  </si>
  <si>
    <t>انوری</t>
  </si>
  <si>
    <t>بلوار پروفسور حسابی ۱۵۰ متری میدان عالم جنب کامپیوتر ترافیک</t>
  </si>
  <si>
    <t>09134549442</t>
  </si>
  <si>
    <t>شاوزی پور</t>
  </si>
  <si>
    <t>کافه رستوران کازابلانکا</t>
  </si>
  <si>
    <t>خیابان بزرگمهر نبش بزرگمهر 7</t>
  </si>
  <si>
    <t>09374288009</t>
  </si>
  <si>
    <t>سراج</t>
  </si>
  <si>
    <t>ری - دولت آباد، فلکه اول؛ خیابان دهخدا؛ کوچه فلاحنژاد؛ پلاک 52، واحد5</t>
  </si>
  <si>
    <t>ابتدای بزرگراه زین الدین مسیر شرق به غرب بعد از باباییان خروجی کندرو احسان-اتحاد ، داخل خروجی بن بست لطیف پلاک 16</t>
  </si>
  <si>
    <t>ارسال تا قبل ساعت 14 / بعد ساعت 16 تحویل نمیگیرند.</t>
  </si>
  <si>
    <t>ملیکا</t>
  </si>
  <si>
    <t>بیات</t>
  </si>
  <si>
    <t>کافه پاز</t>
  </si>
  <si>
    <t>دزاشیب کوچه افشار</t>
  </si>
  <si>
    <t>09102110518</t>
  </si>
  <si>
    <t>مهرشهر بلوار شهرداری سر خیابان ۲۰۱</t>
  </si>
  <si>
    <t>تینا</t>
  </si>
  <si>
    <t>پرورش</t>
  </si>
  <si>
    <t>کافه اریلا</t>
  </si>
  <si>
    <t>شناسنامه قهوه به همراه استند چوبی ارسال شود.</t>
  </si>
  <si>
    <t>حکیم الهی</t>
  </si>
  <si>
    <t>سید خندان.خواجه عبد الله.خ عراقی.ک.بهار.پ۱۲واحد ۴</t>
  </si>
  <si>
    <t>09384822038</t>
  </si>
  <si>
    <t>حسن زاده</t>
  </si>
  <si>
    <t>پی‌پاموکا</t>
  </si>
  <si>
    <t>تحویل هانی داده شود.</t>
  </si>
  <si>
    <t>پیت</t>
  </si>
  <si>
    <t>گلادیس لوسانگا</t>
  </si>
  <si>
    <t>09927188659</t>
  </si>
  <si>
    <t>خیابان مقدس اردبیلی، خیابان ب/یامامورا ، نبش کوچه هشتم، پلاک۲۳، واحد ۴</t>
  </si>
  <si>
    <t>سه شنبه 23 مرداد 1403</t>
  </si>
  <si>
    <t>محمدی رفیع</t>
  </si>
  <si>
    <t>سعادت آباد بلوار دریا خیابان صرافهای جنوبی کوچه قره تپه ای پلاک ۶۶ واحد ۱</t>
  </si>
  <si>
    <t>09194189788</t>
  </si>
  <si>
    <t>بهمن</t>
  </si>
  <si>
    <t>یاسینی</t>
  </si>
  <si>
    <t>شهرک غرب بلوار دریا خیابان شفق ساختمان مروارید ورودی Cطبقه سوم واحد 22</t>
  </si>
  <si>
    <t>09121229725</t>
  </si>
  <si>
    <t>رهبری</t>
  </si>
  <si>
    <t>کافه مُستطاب</t>
  </si>
  <si>
    <t>رجایی شهر بلوار موذن روبروی بانک ملی دانشگاه آزاد ساختمان البرز طبقه زیرین شهرکتاب البرز</t>
  </si>
  <si>
    <t>09106009059</t>
  </si>
  <si>
    <t xml:space="preserve">باجک ۳ میدان گلها </t>
  </si>
  <si>
    <t>خیابان جمهوری، قبل از پل حافظ، خیابان گشتاسب، پلاک 6</t>
  </si>
  <si>
    <t>کافه اُپِل (Opel)</t>
  </si>
  <si>
    <t>پاسداران، خیابان فرخی یزدی، نبش کوچه هشتم</t>
  </si>
  <si>
    <t>حنان</t>
  </si>
  <si>
    <t>ولیعصر پروین اعتصامی انتهای کوچه ۱۴ متری نیما نبش کوچه ۱۶ متری هما پلاک ۱۳ طبقه ۵</t>
  </si>
  <si>
    <t>09143339038</t>
  </si>
  <si>
    <t>نسا</t>
  </si>
  <si>
    <t>میرشجاعی</t>
  </si>
  <si>
    <t>کافه رستوران مارشو</t>
  </si>
  <si>
    <t>خیابان پیوندی، چهارراه فدک به پیوندی، طبقه 3</t>
  </si>
  <si>
    <t>09112561453</t>
  </si>
  <si>
    <t>وضعیت پرداختی، قبل ارسال بررسی شود.</t>
  </si>
  <si>
    <t>میدان آرژانتین، خیابان زاگرس،نبش خیابان 31، پلاک 17، ساختمان پلی ران اتصال</t>
  </si>
  <si>
    <t>کافه و رستوران لیالانژ</t>
  </si>
  <si>
    <t>کارت به کارت شد</t>
  </si>
  <si>
    <t>در اولویت ارسال قرار بگیرد. / ارسال تا قبل ساعت 12</t>
  </si>
  <si>
    <t>نوری فر</t>
  </si>
  <si>
    <t>مجموعه غذایی ارکیده</t>
  </si>
  <si>
    <t>خیابان ولیعصر، پایین تر از توانیر، کوچه بخشندگان، ساختمان مدیکو، طبقه اول</t>
  </si>
  <si>
    <t>09105901627</t>
  </si>
  <si>
    <t>پیشکرایه ارسال شود. / ارسال تا قبل ساعت 12</t>
  </si>
  <si>
    <t>انتهای اتوبان خرازی، جاده وردیج، شهرک دانشگاه شریف، بلوک A1 , واحد ۱۵</t>
  </si>
  <si>
    <t>خیابان دانش ۱۲، مجتمع بهارستان، بلوک ۶ ، واحد ۶، (تحویل نگهبانی گردد)</t>
  </si>
  <si>
    <t>درخواست ارسال استیکر ژاو برای لیوان های بیرون بر و بسته بندی خالی از قهوه ها دارند.</t>
  </si>
  <si>
    <t>یاسمن</t>
  </si>
  <si>
    <t>مطهری اصل</t>
  </si>
  <si>
    <t>خ نیاوران ، خ مقدسی ، خیابان محمود احمدی زمانی ، پلاک ۴ واحد ۱۰۰۲</t>
  </si>
  <si>
    <t>09121081921</t>
  </si>
  <si>
    <t>چهارشنبه 24 مرداد 1403</t>
  </si>
  <si>
    <t>رکسانا</t>
  </si>
  <si>
    <t>رضاییان</t>
  </si>
  <si>
    <t>کافه گراف</t>
  </si>
  <si>
    <t>خیابان فرحبخش غربی - بین فرحبخش غربی 20 و فیاض بخش شمالی</t>
  </si>
  <si>
    <t>09127908226</t>
  </si>
  <si>
    <t>محبی</t>
  </si>
  <si>
    <t>خیابان قزوین-خیابان حسینی-کوچه صمغ آبادی-پلاک۳۷-واحد۹</t>
  </si>
  <si>
    <t>09120389561</t>
  </si>
  <si>
    <t>آسیاب اسپرسو، مناسب دستگاه خانگی باشد.</t>
  </si>
  <si>
    <t>هانی</t>
  </si>
  <si>
    <t>درجزینی</t>
  </si>
  <si>
    <t>تهران، گاندی جنوبی، خ یکم ،پلاک 13 ،واحد 1</t>
  </si>
  <si>
    <t>09939038171 / 09351778654</t>
  </si>
  <si>
    <t>محمد علی</t>
  </si>
  <si>
    <t>کریمی</t>
  </si>
  <si>
    <t>09125485933</t>
  </si>
  <si>
    <t>پونک، میرزابابائی، بلوار عدل شمالی، بلوار کمالی شرقی، خیابان نسیم، کوچه 12 متری طالقانی غربی، پلاک 42، واحد 8 *تحویل سرایداری داده شود*</t>
  </si>
  <si>
    <t>پنجشنبه 25 مرداد 1403</t>
  </si>
  <si>
    <t>کافه پارسه</t>
  </si>
  <si>
    <t>ميدان صنعت. مركز خريد ليدوما. طبقه B1.</t>
  </si>
  <si>
    <t>مهستا</t>
  </si>
  <si>
    <t>ثبوتی پور</t>
  </si>
  <si>
    <t>شریعتی دوراهی قلهک کوچه پابرجا کوچه آبشار پلاک ۶واحد۵</t>
  </si>
  <si>
    <t>09127167320</t>
  </si>
  <si>
    <t>قزوین</t>
  </si>
  <si>
    <t>الوند - سه راه مدرسه خیابان فارابی غربی کوچه فارابی ۱۲ پلاک ۴۲</t>
  </si>
  <si>
    <t>09928301427</t>
  </si>
  <si>
    <t>تحویل به هنرجو دوره</t>
  </si>
  <si>
    <t>میانه</t>
  </si>
  <si>
    <t>جاده ترانزیت نرسیده به پمپ بنزین صیامی</t>
  </si>
  <si>
    <t>اسحاقی</t>
  </si>
  <si>
    <t>جردن ناهیدشرقی پلاک ۶ زنگ ۹۹ طبقه اول</t>
  </si>
  <si>
    <t>09121764876</t>
  </si>
  <si>
    <t>نان و شیرینی تیفانی</t>
  </si>
  <si>
    <t>کوهیارا</t>
  </si>
  <si>
    <t>ربیعی</t>
  </si>
  <si>
    <t>کافه ژاو!</t>
  </si>
  <si>
    <t xml:space="preserve">زیباشهر نبش زیبای هفتم </t>
  </si>
  <si>
    <t>09911320626</t>
  </si>
  <si>
    <t>آراد</t>
  </si>
  <si>
    <t>ازگل، خیابان نوبهار، گلسای دوم سمت چپ، کوچه آذر، بن بست گل آذین، پلاک ۸، ساختمان بهارستان، واحد ۵۰۷</t>
  </si>
  <si>
    <t>09354234253</t>
  </si>
  <si>
    <t>فرید</t>
  </si>
  <si>
    <t>باریکانی</t>
  </si>
  <si>
    <t>شهرک غرب، بلوار دادمان، خ درختی، خ سپهر، پ ۶۹. کنار لبنیات اخوان یزدی</t>
  </si>
  <si>
    <t>09120644906</t>
  </si>
  <si>
    <t>مجد</t>
  </si>
  <si>
    <t>کافه مجد</t>
  </si>
  <si>
    <t>بلوار امین بین کوچه ۸ و ۱۰ لوازم تحریر مجد</t>
  </si>
  <si>
    <t>09121534661</t>
  </si>
  <si>
    <t>ایمان</t>
  </si>
  <si>
    <t>کافه طراوت</t>
  </si>
  <si>
    <t>بلوار تختی خیابان استادیوم بین شیشه فروشی میلاد و ساختمان متین</t>
  </si>
  <si>
    <t>09112182321</t>
  </si>
  <si>
    <t>ارسال با چاپار</t>
  </si>
  <si>
    <t>هلیا</t>
  </si>
  <si>
    <t>حسین زاده</t>
  </si>
  <si>
    <t>ستارخان نبش خ زارع جنب داروخانه پ۸۹ واحد۵</t>
  </si>
  <si>
    <t>09120087296</t>
  </si>
  <si>
    <t>کافه رستوران نیکافه</t>
  </si>
  <si>
    <t>احمد آباد، نبش ابوذر غفاری 33</t>
  </si>
  <si>
    <t>09045241578</t>
  </si>
  <si>
    <t>جمعه 26 مرداد 1403</t>
  </si>
  <si>
    <t>یوسف آباد- میدان اسد آبادی- بن بست باغچه بان پلاک9 واحد 5</t>
  </si>
  <si>
    <t>مجید</t>
  </si>
  <si>
    <t>خ حافظ خ نوفل لوشاتو خ رازی نبش بن بست زندوکلی پلاک 50</t>
  </si>
  <si>
    <t>09388910359</t>
  </si>
  <si>
    <t>خ فردوسی جنوبی، روبروی کوچه برلن، ادارات مرکزی بانک ملی</t>
  </si>
  <si>
    <t>ارسال تا قبل ساعت 11 صبح</t>
  </si>
  <si>
    <t>دهکُردی</t>
  </si>
  <si>
    <t>میدان رسالت - خیابان هنگام - خیابان فرجام غربی - پلاک 952 واحد 5</t>
  </si>
  <si>
    <t>09134430983</t>
  </si>
  <si>
    <t>سعادت آباد - بلوار پاکنژاد - خ آسمان- آسمان هفتم غربی - پلاک ۱ - واحد ۷ - شرکت تپسی</t>
  </si>
  <si>
    <t>شنبه 27 مرداد 1403</t>
  </si>
  <si>
    <t>چگنی</t>
  </si>
  <si>
    <t>کافه کتاب همیشه</t>
  </si>
  <si>
    <t>شهرک غرب خیابان مهستان مجتمع تجاری گلستان واحد ۱۱۲</t>
  </si>
  <si>
    <t>09212448342</t>
  </si>
  <si>
    <t>سیاهپوش</t>
  </si>
  <si>
    <t>تهرانپارس بین فلکه سوم و چهارم ۲۱۶ شرقی بین خیری و مظفری پلاک ۲۵ واحد ۴</t>
  </si>
  <si>
    <t>09374875425</t>
  </si>
  <si>
    <t>دوادزاده</t>
  </si>
  <si>
    <t>شرکت امن آفرینان</t>
  </si>
  <si>
    <t>میدان 4 اسب شهرک صنعتی شماره 4 فاز 5 پلاک 4</t>
  </si>
  <si>
    <t>09165055903</t>
  </si>
  <si>
    <t>پورسیدی</t>
  </si>
  <si>
    <t>سعادت آباد میدان فرهنگ بلوار فرهنگ خیابان ۱۶ شرقی پلاک ۱۸ واحد ۳۰۴</t>
  </si>
  <si>
    <t>09121228264</t>
  </si>
  <si>
    <t>60،000 تومان از کیف پول مشتری پرداخت شده</t>
  </si>
  <si>
    <t>شایا</t>
  </si>
  <si>
    <t>روشن</t>
  </si>
  <si>
    <t>میدان امام-بلوار پاسداران-جنب دیوان محاسبات</t>
  </si>
  <si>
    <t>09035335242</t>
  </si>
  <si>
    <t>09125654731</t>
  </si>
  <si>
    <t>اسما</t>
  </si>
  <si>
    <t>شکوری</t>
  </si>
  <si>
    <t>کنارگذر‌نواب صفوی-سلمان فارسی-کوچه آئین‌ پرست(رویا) پلاک ۱۶-واحد ۴</t>
  </si>
  <si>
    <t>09149861324</t>
  </si>
  <si>
    <t>احمد</t>
  </si>
  <si>
    <t>صفدری</t>
  </si>
  <si>
    <t>لواسان، میدان نارون، ابتدای جاده افجه</t>
  </si>
  <si>
    <t>09155055425</t>
  </si>
  <si>
    <t>کافه و رستوران شاندیز صفدری</t>
  </si>
  <si>
    <t>آقایاری</t>
  </si>
  <si>
    <t>کافه ریور</t>
  </si>
  <si>
    <t>چهارراه فلسطین نبش بانک شهر</t>
  </si>
  <si>
    <t>09392470552</t>
  </si>
  <si>
    <t>طیب</t>
  </si>
  <si>
    <t>پیش بین</t>
  </si>
  <si>
    <t>خيابان ملاصدرا،خيابان شيخ بهايى (شمالى)، خيابان لادن، پلاك ٢٢، واحد ١٠</t>
  </si>
  <si>
    <t>09105401009</t>
  </si>
  <si>
    <t>ضامنی</t>
  </si>
  <si>
    <t>خیابان شهید کلاهدوز، خیابان دیباجی جنوبی، کوچه مژگان، پلاک ۲</t>
  </si>
  <si>
    <t>09124029964</t>
  </si>
  <si>
    <t>نظریان</t>
  </si>
  <si>
    <t>گلسار، خیابان 78، پلاک 25</t>
  </si>
  <si>
    <t>09377773521</t>
  </si>
  <si>
    <t>تاریخ ها یکی و تازه باشند.</t>
  </si>
  <si>
    <t>شافعی</t>
  </si>
  <si>
    <t>سقز - بلوار انقلاب _ نبش کوچه اورژانس _ پلاک ۱۴۲ _ طبقه دوم _ زنگ شماره ۲</t>
  </si>
  <si>
    <t>09302222332</t>
  </si>
  <si>
    <t>میرپوریا</t>
  </si>
  <si>
    <t>سیدحاتمی</t>
  </si>
  <si>
    <t>کافه کیوباکس</t>
  </si>
  <si>
    <t>یکشنبه 28 مرداد 1403</t>
  </si>
  <si>
    <t>شهرضا خیابان طباطبایی نبش فرعی ۲ مغازه سوم</t>
  </si>
  <si>
    <t xml:space="preserve">خیابان امام خمینی آفتاب 46 </t>
  </si>
  <si>
    <t>شناسنامه قهوه ها حتما ارسال شود.</t>
  </si>
  <si>
    <t>علیزاده</t>
  </si>
  <si>
    <t>کیلومتر ۳ جاده شاندیز-مدرس ۱۳- خانه مدرن پاسارگاد</t>
  </si>
  <si>
    <t>09361690569</t>
  </si>
  <si>
    <t>شیوا</t>
  </si>
  <si>
    <t>ولیعصر - فلکه همافر - خیابان صادقیان - جنب گالری لوکس - پلاک ۴ طبقه ۵</t>
  </si>
  <si>
    <t>09146669863</t>
  </si>
  <si>
    <t>محمدبیگی</t>
  </si>
  <si>
    <t>جردن، ایرج، پ ۱۴ واحد ۵</t>
  </si>
  <si>
    <t>09203187202</t>
  </si>
  <si>
    <t>09905544965</t>
  </si>
  <si>
    <t>آسیاب اسپرسو برای اسپرسو صنعتی و بسیار ریز باشد.</t>
  </si>
  <si>
    <t>انتهای کارگرشمالی- خیابان نوزدهم 19- پلاک 59- زنگ 4 *پلاک ۵۹ در خیابان نوزدهم. بین والفجر ۲ و جانبازان است.*</t>
  </si>
  <si>
    <t>کافه نان دوناتیم</t>
  </si>
  <si>
    <t>محمدامین</t>
  </si>
  <si>
    <t>اتابکی</t>
  </si>
  <si>
    <t>کافه لین</t>
  </si>
  <si>
    <t>بلوار دریا . خیابان موج.مابین توحید سه و چهار پلاک ۸</t>
  </si>
  <si>
    <t>09198362066</t>
  </si>
  <si>
    <t>پورمند</t>
  </si>
  <si>
    <t>کافه اِران</t>
  </si>
  <si>
    <t>خ شریعتی، خ بهشتی، بین خ اندیشه و خ داریوش پلاک ۹۸</t>
  </si>
  <si>
    <t>09125787854</t>
  </si>
  <si>
    <t>بلوار وکیل آباد، خیابان حافظ، نبش حافظ 6</t>
  </si>
  <si>
    <t>جوادی</t>
  </si>
  <si>
    <t>مدرس شمال، وحید دستگردی(ظفر)،کوچه ناجی،فرزان شرقی،ولاک ۱۸،واحد ۱۰</t>
  </si>
  <si>
    <t>09351991733</t>
  </si>
  <si>
    <t>تبريز - شريعتي، خيابان ارك جديد</t>
  </si>
  <si>
    <t>09143102847</t>
  </si>
  <si>
    <t>مطیعا</t>
  </si>
  <si>
    <t>خواجه‌عبدالله انصاری خیابان هشتم کوچه زاوش پلاک ۷ طبقه دوم</t>
  </si>
  <si>
    <t>09128935583</t>
  </si>
  <si>
    <t>ارسال فورس تا قبل ساعت 12 / شناسنامه قهوه ها در پاکت ارسال شوند.</t>
  </si>
  <si>
    <t>دوشنبه 29 مرداد 1403</t>
  </si>
  <si>
    <t>زکایی</t>
  </si>
  <si>
    <t>کافه و رستوران هلو شف</t>
  </si>
  <si>
    <t>09125860219</t>
  </si>
  <si>
    <t>کافه مود</t>
  </si>
  <si>
    <t>پونک خیابان بهار شرقی کوچه مرداد نبش تیر پلاک۱</t>
  </si>
  <si>
    <t>09336268848</t>
  </si>
  <si>
    <t>تایباد - بلوار امام حسین، بین امام حسین 4 و 6</t>
  </si>
  <si>
    <t>موچی‌کی (Mochiki)</t>
  </si>
  <si>
    <t>علی اصغر</t>
  </si>
  <si>
    <t>شیری</t>
  </si>
  <si>
    <t>کافه قهوه دان</t>
  </si>
  <si>
    <t xml:space="preserve">قیدار - خیابان امام خیابان سرچشمه </t>
  </si>
  <si>
    <t>09125410588</t>
  </si>
  <si>
    <t>آذربایجان غربی</t>
  </si>
  <si>
    <t>تکاب - خیابان نماز روبروی پانزده خرداد خانه سازمانی جهاد کشاورزی</t>
  </si>
  <si>
    <t>09910615190</t>
  </si>
  <si>
    <t>سالک</t>
  </si>
  <si>
    <t>09109903508</t>
  </si>
  <si>
    <t>خیابان پیروزی خیابان نبرد جنوبی شهرک گلسرخ انتهای بهستان یکم غربی پلاک ۲۶ واحد ۴ *در صورت عدم پاسخگویی، زنگ واحد 2 را بزنید*</t>
  </si>
  <si>
    <t>کافه ایبو</t>
  </si>
  <si>
    <t>ماهان</t>
  </si>
  <si>
    <t>جغتایی</t>
  </si>
  <si>
    <t>دانش آموز ۱۹ - نبش چهارراه اول</t>
  </si>
  <si>
    <t>09153036236</t>
  </si>
  <si>
    <t>جعفرزاده</t>
  </si>
  <si>
    <t xml:space="preserve"> اتوبان بعثت - کیانشهر - خیابان لهراسب - خیابان روان بخش - بن بست ۲ -پلاک ۸ واحد ۶</t>
  </si>
  <si>
    <t>09217149231</t>
  </si>
  <si>
    <t>از کارخونه تحویل گرفته شده.</t>
  </si>
  <si>
    <t>درجه آسیاب قهوه های اسپرسو با درجه ۱.۷۵ لحاظ شود حتما</t>
  </si>
  <si>
    <t>یکتا</t>
  </si>
  <si>
    <t>ستارخان، شادمان، کوچه جنابی، پلاک ۳۲، واحد ۳</t>
  </si>
  <si>
    <t>09109793881</t>
  </si>
  <si>
    <t>شهرداری سنگ فرش امام خمینی ک مهربان روبروی حمام حاج آقا بزرگ پ۴۳</t>
  </si>
  <si>
    <t>09115774477</t>
  </si>
  <si>
    <t>سه شنبه 30 مرداد 1403</t>
  </si>
  <si>
    <t>آکادمی کافه نیرو</t>
  </si>
  <si>
    <t>میدان آرژانتین ابتدای خیابان‌ الوند نرسیده به بیمارستان کسری پلاک ۲۶ طبقه ۴ واحد ۱</t>
  </si>
  <si>
    <t>09190812575</t>
  </si>
  <si>
    <t>ارسال تا قبل ساعت 13</t>
  </si>
  <si>
    <t>مختارباف</t>
  </si>
  <si>
    <t>کیانپارس، خیابان ۱۱ شرقی، پلاک ۲۶، مجتمع سعید، واحد ۲</t>
  </si>
  <si>
    <t>09167823278</t>
  </si>
  <si>
    <t>راستی</t>
  </si>
  <si>
    <t>بلوار عطاران،بلوار مفتح غربی،بین کوچه۱۱و۱۳،ساختمان حکمی(پلاک۱۹۵)،واحد۴</t>
  </si>
  <si>
    <t>09056667277</t>
  </si>
  <si>
    <t>تجریش - انتهای دزاشیب - ابتدای عمار - نبش روشا - پ۱ واحد۱ - سالن زیبایی شفق</t>
  </si>
  <si>
    <t>09371848844</t>
  </si>
  <si>
    <t>میدان آرژانتین - خیابان الوند - خ راشل کوری (27 ام) - پلاک 20</t>
  </si>
  <si>
    <t>09356468717</t>
  </si>
  <si>
    <t>غفار</t>
  </si>
  <si>
    <t>تشکری شاد</t>
  </si>
  <si>
    <t>کافه واحه</t>
  </si>
  <si>
    <t>فومن</t>
  </si>
  <si>
    <t>خیابان انتظام نبش انتظام دوم پلاک ۲۵ *سفارش به هیچ عنوان به همسایگان تحویل داده نشود*</t>
  </si>
  <si>
    <t>09112407017</t>
  </si>
  <si>
    <t>مرصاد</t>
  </si>
  <si>
    <t>اصالتی</t>
  </si>
  <si>
    <t>مصلی ۸ - مصلی ۸.۷ - بن بست شهید جمعه زاده - پلاک ۱۰۷</t>
  </si>
  <si>
    <t>09379338591</t>
  </si>
  <si>
    <t>رحیمی</t>
  </si>
  <si>
    <t>ستاری شمال خیابان مخبری کوچه سوسن آبادی خیابان ایوبی نبش بنفشه سوم پلاک یک واحد 2</t>
  </si>
  <si>
    <t>09169751539</t>
  </si>
  <si>
    <t>کافه رستوران ایستگاه</t>
  </si>
  <si>
    <t>خیابان انقلاب روبروی تئاترشهر پلاک 855</t>
  </si>
  <si>
    <t>09121504903</t>
  </si>
  <si>
    <t>خیابان شیراز جنوبی، پایین تر از اتوبان همت، کوچه رضوان، پلاک 6 (شرکت فناوری و اطلاعات ملل)</t>
  </si>
  <si>
    <t>09122854303</t>
  </si>
  <si>
    <t>ارسال تا قبل ساعت 14 / بابت درخواست مشتری تماس گرفته شود.</t>
  </si>
  <si>
    <t>عابدینی</t>
  </si>
  <si>
    <t>شهر جدید اندیشه، فاز یک، بلوار دنیامالی، خیابان شقایق ۱۲ شرقی، بن بست صبحی، پلاک ۲۳/۳، طبقه ۲، واحد ۴</t>
  </si>
  <si>
    <t>09126826241</t>
  </si>
  <si>
    <t>زرشناس</t>
  </si>
  <si>
    <t>کوی نصر (گیشا)، خیابان ۴۱(مشهوری)،پلاک ۱۹ واحد ۳</t>
  </si>
  <si>
    <t>09374360660</t>
  </si>
  <si>
    <t>خالصی</t>
  </si>
  <si>
    <t>بهار شمالی، کوچه شکیبا، پلاک ۱۵، طبقه سوم</t>
  </si>
  <si>
    <t>09139954295</t>
  </si>
  <si>
    <t>بررودی</t>
  </si>
  <si>
    <t>کافه نشانی</t>
  </si>
  <si>
    <t>09369309993</t>
  </si>
  <si>
    <t>وضعیت پرداختی قبل ارسال بررسی شود.</t>
  </si>
  <si>
    <t xml:space="preserve">صارمي - بين صارمي 34 و 36 </t>
  </si>
  <si>
    <t>فهیمی</t>
  </si>
  <si>
    <t>کافه یونید</t>
  </si>
  <si>
    <t>صفاییه،خیابان شهید نیرنگ،نبش تقاطع ارشاد،جنب خشک شویی برف</t>
  </si>
  <si>
    <t>09134506849</t>
  </si>
  <si>
    <t>صفری</t>
  </si>
  <si>
    <t>کافه ترافل</t>
  </si>
  <si>
    <t>خیابان نلسون ماندلا مجتمع تجاری مدرن الهیه</t>
  </si>
  <si>
    <t>۰۹۱۲۳۳۴۶۷۲۹</t>
  </si>
  <si>
    <t>چهارشنبه 31 مرداد 1403</t>
  </si>
  <si>
    <t>قائم شهر - خ ساری نبش نیما یاس ۴۱</t>
  </si>
  <si>
    <t>ارسال تا قبل ساعت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</si>
</sst>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_-* #,##0\-;_-* &quot;-&quot;??_-;_-@_-"/>
    <numFmt numFmtId="165" formatCode="[$-960429]dddd\,\ d\ mmmm\ yyyy;@"/>
    <numFmt numFmtId="166" formatCode="_-&quot;$&quot;\ * #,##0_-;_-&quot;$&quot;\ * #,##0\-;_-&quot;$&quot;\ * &quot;-&quot;??_-;_-@_-"/>
    <numFmt numFmtId="167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7" tint="0.59999389629810485"/>
      <name val="IBM Plex Sans Arabic"/>
      <family val="2"/>
    </font>
    <font>
      <b/>
      <sz val="26"/>
      <color theme="1"/>
      <name val="XXAAVV Demo011 Extra Bold"/>
      <family val="2"/>
      <charset val="178"/>
    </font>
    <font>
      <b/>
      <sz val="14"/>
      <color theme="1"/>
      <name val="IBM Plex Sans Arabic"/>
      <family val="2"/>
    </font>
    <font>
      <b/>
      <sz val="14"/>
      <color theme="7" tint="0.5999938962981048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0.39997558519241921"/>
      <name val="Calibri"/>
      <family val="2"/>
      <scheme val="minor"/>
    </font>
    <font>
      <b/>
      <sz val="14"/>
      <color theme="8" tint="0.39997558519241921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9">
    <xf numFmtId="0" fontId="0" fillId="0" borderId="0" xfId="0"/>
    <xf numFmtId="0" fontId="3" fillId="0" borderId="3" xfId="0" applyFont="1" applyBorder="1" applyAlignment="1">
      <alignment horizontal="center"/>
    </xf>
    <xf numFmtId="164" fontId="3" fillId="0" borderId="3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2" fontId="3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64" fontId="7" fillId="0" borderId="3" xfId="1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 applyProtection="1">
      <alignment horizontal="center" vertical="center"/>
      <protection locked="0"/>
    </xf>
    <xf numFmtId="166" fontId="7" fillId="0" borderId="3" xfId="2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64" fontId="10" fillId="0" borderId="3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7" fontId="6" fillId="5" borderId="3" xfId="0" applyNumberFormat="1" applyFont="1" applyFill="1" applyBorder="1" applyAlignment="1">
      <alignment horizontal="center" vertical="center"/>
    </xf>
    <xf numFmtId="1" fontId="6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7" fontId="6" fillId="2" borderId="3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7" fontId="6" fillId="3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 applyProtection="1">
      <alignment horizontal="center" vertical="center"/>
      <protection locked="0"/>
    </xf>
    <xf numFmtId="1" fontId="7" fillId="7" borderId="3" xfId="0" applyNumberFormat="1" applyFont="1" applyFill="1" applyBorder="1" applyAlignment="1" applyProtection="1">
      <alignment horizontal="center" vertical="center"/>
      <protection locked="0"/>
    </xf>
    <xf numFmtId="165" fontId="7" fillId="7" borderId="3" xfId="0" applyNumberFormat="1" applyFont="1" applyFill="1" applyBorder="1" applyAlignment="1" applyProtection="1">
      <alignment horizontal="center" vertical="center"/>
      <protection locked="0"/>
    </xf>
    <xf numFmtId="0" fontId="7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164" fontId="7" fillId="7" borderId="3" xfId="1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7" fillId="7" borderId="2" xfId="0" applyFont="1" applyFill="1" applyBorder="1" applyAlignment="1">
      <alignment horizontal="center" vertical="center"/>
    </xf>
    <xf numFmtId="164" fontId="7" fillId="7" borderId="3" xfId="1" applyNumberFormat="1" applyFont="1" applyFill="1" applyBorder="1" applyAlignment="1" applyProtection="1">
      <alignment horizontal="center" vertical="center"/>
      <protection locked="0"/>
    </xf>
    <xf numFmtId="49" fontId="7" fillId="7" borderId="3" xfId="0" applyNumberFormat="1" applyFont="1" applyFill="1" applyBorder="1" applyAlignment="1" applyProtection="1">
      <alignment horizontal="center" vertical="center"/>
      <protection locked="0"/>
    </xf>
    <xf numFmtId="49" fontId="7" fillId="7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0" fontId="7" fillId="8" borderId="3" xfId="0" applyFont="1" applyFill="1" applyBorder="1" applyAlignment="1" applyProtection="1">
      <alignment horizontal="center" vertical="center"/>
      <protection locked="0"/>
    </xf>
    <xf numFmtId="1" fontId="7" fillId="8" borderId="3" xfId="0" applyNumberFormat="1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horizontal="center" vertical="center"/>
    </xf>
    <xf numFmtId="165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164" fontId="14" fillId="0" borderId="3" xfId="1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>
      <alignment horizontal="center" vertical="center"/>
    </xf>
    <xf numFmtId="164" fontId="14" fillId="0" borderId="3" xfId="1" applyNumberFormat="1" applyFont="1" applyFill="1" applyBorder="1" applyAlignment="1" applyProtection="1">
      <alignment horizontal="center" vertical="center"/>
      <protection locked="0"/>
    </xf>
    <xf numFmtId="166" fontId="14" fillId="0" borderId="3" xfId="2" applyNumberFormat="1" applyFont="1" applyFill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166" fontId="7" fillId="0" borderId="7" xfId="2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 readingOrder="2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center" vertical="center"/>
    </xf>
    <xf numFmtId="1" fontId="9" fillId="0" borderId="3" xfId="0" applyNumberFormat="1" applyFont="1" applyBorder="1" applyAlignment="1" applyProtection="1">
      <alignment horizontal="center" vertical="center"/>
      <protection locked="0"/>
    </xf>
    <xf numFmtId="165" fontId="9" fillId="0" borderId="3" xfId="0" applyNumberFormat="1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164" fontId="9" fillId="0" borderId="3" xfId="1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 applyProtection="1">
      <alignment horizontal="center" vertical="center"/>
      <protection locked="0"/>
    </xf>
    <xf numFmtId="0" fontId="9" fillId="4" borderId="2" xfId="0" applyFont="1" applyFill="1" applyBorder="1" applyAlignment="1">
      <alignment horizontal="center" vertical="center"/>
    </xf>
    <xf numFmtId="164" fontId="9" fillId="0" borderId="3" xfId="1" applyNumberFormat="1" applyFont="1" applyFill="1" applyBorder="1" applyAlignment="1" applyProtection="1">
      <alignment horizontal="center" vertical="center"/>
      <protection locked="0"/>
    </xf>
    <xf numFmtId="166" fontId="9" fillId="0" borderId="3" xfId="2" applyNumberFormat="1" applyFont="1" applyFill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 wrapText="1" readingOrder="2"/>
    </xf>
    <xf numFmtId="166" fontId="7" fillId="7" borderId="3" xfId="2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7" fillId="4" borderId="4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 readingOrder="2"/>
    </xf>
    <xf numFmtId="0" fontId="7" fillId="9" borderId="3" xfId="0" applyFont="1" applyFill="1" applyBorder="1" applyAlignment="1" applyProtection="1">
      <alignment horizontal="center" vertical="center"/>
      <protection locked="0"/>
    </xf>
    <xf numFmtId="0" fontId="7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164" fontId="7" fillId="9" borderId="3" xfId="1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>
      <alignment horizontal="center" vertical="center"/>
    </xf>
    <xf numFmtId="164" fontId="7" fillId="9" borderId="3" xfId="1" applyNumberFormat="1" applyFont="1" applyFill="1" applyBorder="1" applyAlignment="1" applyProtection="1">
      <alignment horizontal="center" vertical="center"/>
      <protection locked="0"/>
    </xf>
    <xf numFmtId="0" fontId="6" fillId="7" borderId="0" xfId="0" applyFont="1" applyFill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 readingOrder="2"/>
      <protection locked="0"/>
    </xf>
    <xf numFmtId="49" fontId="17" fillId="0" borderId="3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 applyProtection="1">
      <alignment horizontal="center" vertical="center"/>
      <protection locked="0"/>
    </xf>
    <xf numFmtId="49" fontId="14" fillId="2" borderId="3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6" fontId="7" fillId="0" borderId="7" xfId="2" applyNumberFormat="1" applyFont="1" applyFill="1" applyBorder="1" applyAlignment="1">
      <alignment horizontal="center" vertical="center"/>
    </xf>
    <xf numFmtId="166" fontId="7" fillId="0" borderId="8" xfId="2" applyNumberFormat="1" applyFont="1" applyFill="1" applyBorder="1" applyAlignment="1">
      <alignment horizontal="center" vertical="center"/>
    </xf>
    <xf numFmtId="166" fontId="7" fillId="0" borderId="5" xfId="2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 applyProtection="1">
      <alignment horizontal="center" vertical="center"/>
      <protection locked="0"/>
    </xf>
    <xf numFmtId="0" fontId="7" fillId="7" borderId="8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center" vertical="center"/>
      <protection locked="0"/>
    </xf>
    <xf numFmtId="1" fontId="7" fillId="7" borderId="7" xfId="0" applyNumberFormat="1" applyFont="1" applyFill="1" applyBorder="1" applyAlignment="1" applyProtection="1">
      <alignment horizontal="center" vertical="center"/>
      <protection locked="0"/>
    </xf>
    <xf numFmtId="1" fontId="7" fillId="7" borderId="8" xfId="0" applyNumberFormat="1" applyFont="1" applyFill="1" applyBorder="1" applyAlignment="1" applyProtection="1">
      <alignment horizontal="center" vertical="center"/>
      <protection locked="0"/>
    </xf>
    <xf numFmtId="1" fontId="7" fillId="7" borderId="5" xfId="0" applyNumberFormat="1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1" fontId="7" fillId="0" borderId="7" xfId="0" applyNumberFormat="1" applyFont="1" applyBorder="1" applyAlignment="1" applyProtection="1">
      <alignment horizontal="center" vertical="center"/>
      <protection locked="0"/>
    </xf>
    <xf numFmtId="1" fontId="7" fillId="0" borderId="5" xfId="0" applyNumberFormat="1" applyFont="1" applyBorder="1" applyAlignment="1" applyProtection="1">
      <alignment horizontal="center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0" fontId="9" fillId="7" borderId="7" xfId="0" applyFont="1" applyFill="1" applyBorder="1" applyAlignment="1" applyProtection="1">
      <alignment horizontal="center" vertical="center"/>
      <protection locked="0"/>
    </xf>
    <xf numFmtId="0" fontId="9" fillId="7" borderId="5" xfId="0" applyFont="1" applyFill="1" applyBorder="1" applyAlignment="1" applyProtection="1">
      <alignment horizontal="center" vertical="center"/>
      <protection locked="0"/>
    </xf>
    <xf numFmtId="49" fontId="7" fillId="7" borderId="7" xfId="0" applyNumberFormat="1" applyFont="1" applyFill="1" applyBorder="1" applyAlignment="1">
      <alignment horizontal="center" vertical="center"/>
    </xf>
    <xf numFmtId="49" fontId="7" fillId="7" borderId="5" xfId="0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166" fontId="7" fillId="7" borderId="7" xfId="2" applyNumberFormat="1" applyFont="1" applyFill="1" applyBorder="1" applyAlignment="1">
      <alignment horizontal="center" vertical="center"/>
    </xf>
    <xf numFmtId="166" fontId="7" fillId="7" borderId="5" xfId="2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49" fontId="7" fillId="7" borderId="7" xfId="0" applyNumberFormat="1" applyFont="1" applyFill="1" applyBorder="1" applyAlignment="1">
      <alignment horizontal="center" vertical="center" readingOrder="2"/>
    </xf>
    <xf numFmtId="49" fontId="7" fillId="7" borderId="5" xfId="0" applyNumberFormat="1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7" fillId="8" borderId="7" xfId="0" applyFont="1" applyFill="1" applyBorder="1" applyAlignment="1" applyProtection="1">
      <alignment horizontal="center" vertical="center"/>
      <protection locked="0"/>
    </xf>
    <xf numFmtId="0" fontId="7" fillId="8" borderId="5" xfId="0" applyFont="1" applyFill="1" applyBorder="1" applyAlignment="1" applyProtection="1">
      <alignment horizontal="center" vertical="center"/>
      <protection locked="0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1" fontId="7" fillId="8" borderId="7" xfId="0" applyNumberFormat="1" applyFont="1" applyFill="1" applyBorder="1" applyAlignment="1" applyProtection="1">
      <alignment horizontal="center" vertical="center"/>
      <protection locked="0"/>
    </xf>
    <xf numFmtId="1" fontId="7" fillId="8" borderId="5" xfId="0" applyNumberFormat="1" applyFont="1" applyFill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 applyProtection="1">
      <alignment horizontal="center" vertical="center"/>
      <protection locked="0"/>
    </xf>
    <xf numFmtId="49" fontId="7" fillId="0" borderId="8" xfId="0" applyNumberFormat="1" applyFont="1" applyBorder="1" applyAlignment="1" applyProtection="1">
      <alignment horizontal="center" vertical="center"/>
      <protection locked="0"/>
    </xf>
    <xf numFmtId="49" fontId="7" fillId="0" borderId="5" xfId="0" applyNumberFormat="1" applyFont="1" applyBorder="1" applyAlignment="1" applyProtection="1">
      <alignment horizontal="center" vertical="center"/>
      <protection locked="0"/>
    </xf>
    <xf numFmtId="1" fontId="7" fillId="0" borderId="7" xfId="0" applyNumberFormat="1" applyFont="1" applyBorder="1" applyAlignment="1" applyProtection="1">
      <alignment horizontal="center" vertical="center" wrapText="1"/>
      <protection locked="0"/>
    </xf>
    <xf numFmtId="1" fontId="7" fillId="0" borderId="8" xfId="0" applyNumberFormat="1" applyFont="1" applyBorder="1" applyAlignment="1" applyProtection="1">
      <alignment horizontal="center" vertical="center" wrapText="1"/>
      <protection locked="0"/>
    </xf>
    <xf numFmtId="1" fontId="7" fillId="0" borderId="5" xfId="0" applyNumberFormat="1" applyFont="1" applyBorder="1" applyAlignment="1" applyProtection="1">
      <alignment horizontal="center" vertical="center" wrapText="1"/>
      <protection locked="0"/>
    </xf>
    <xf numFmtId="165" fontId="7" fillId="0" borderId="7" xfId="0" applyNumberFormat="1" applyFont="1" applyBorder="1" applyAlignment="1" applyProtection="1">
      <alignment horizontal="center" vertical="center"/>
      <protection locked="0"/>
    </xf>
    <xf numFmtId="165" fontId="7" fillId="0" borderId="5" xfId="0" applyNumberFormat="1" applyFont="1" applyBorder="1" applyAlignment="1" applyProtection="1">
      <alignment horizontal="center" vertical="center"/>
      <protection locked="0"/>
    </xf>
    <xf numFmtId="165" fontId="7" fillId="0" borderId="8" xfId="0" applyNumberFormat="1" applyFont="1" applyBorder="1" applyAlignment="1" applyProtection="1">
      <alignment horizontal="center" vertical="center"/>
      <protection locked="0"/>
    </xf>
    <xf numFmtId="166" fontId="7" fillId="2" borderId="4" xfId="2" applyNumberFormat="1" applyFont="1" applyFill="1" applyBorder="1" applyAlignment="1">
      <alignment horizontal="center" vertical="center"/>
    </xf>
    <xf numFmtId="166" fontId="7" fillId="2" borderId="6" xfId="2" applyNumberFormat="1" applyFont="1" applyFill="1" applyBorder="1" applyAlignment="1">
      <alignment horizontal="center" vertical="center"/>
    </xf>
    <xf numFmtId="166" fontId="7" fillId="2" borderId="9" xfId="2" applyNumberFormat="1" applyFont="1" applyFill="1" applyBorder="1" applyAlignment="1">
      <alignment horizontal="center" vertical="center"/>
    </xf>
    <xf numFmtId="166" fontId="7" fillId="2" borderId="10" xfId="2" applyNumberFormat="1" applyFont="1" applyFill="1" applyBorder="1" applyAlignment="1">
      <alignment horizontal="center" vertical="center"/>
    </xf>
    <xf numFmtId="166" fontId="7" fillId="2" borderId="11" xfId="2" applyNumberFormat="1" applyFont="1" applyFill="1" applyBorder="1" applyAlignment="1">
      <alignment horizontal="center" vertical="center"/>
    </xf>
    <xf numFmtId="166" fontId="7" fillId="2" borderId="12" xfId="2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1" fontId="14" fillId="0" borderId="7" xfId="0" applyNumberFormat="1" applyFont="1" applyBorder="1" applyAlignment="1" applyProtection="1">
      <alignment horizontal="center" vertical="center"/>
      <protection locked="0"/>
    </xf>
    <xf numFmtId="1" fontId="14" fillId="0" borderId="8" xfId="0" applyNumberFormat="1" applyFont="1" applyBorder="1" applyAlignment="1" applyProtection="1">
      <alignment horizontal="center" vertical="center"/>
      <protection locked="0"/>
    </xf>
    <xf numFmtId="1" fontId="14" fillId="0" borderId="5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13" xfId="0" applyNumberFormat="1" applyFont="1" applyBorder="1" applyAlignment="1" applyProtection="1">
      <alignment horizontal="center" vertical="center"/>
      <protection locked="0"/>
    </xf>
    <xf numFmtId="165" fontId="7" fillId="0" borderId="2" xfId="0" applyNumberFormat="1" applyFont="1" applyBorder="1" applyAlignment="1" applyProtection="1">
      <alignment horizontal="center" vertical="center"/>
      <protection locked="0"/>
    </xf>
    <xf numFmtId="166" fontId="7" fillId="2" borderId="1" xfId="2" applyNumberFormat="1" applyFont="1" applyFill="1" applyBorder="1" applyAlignment="1">
      <alignment horizontal="center" vertical="center"/>
    </xf>
    <xf numFmtId="166" fontId="7" fillId="2" borderId="13" xfId="2" applyNumberFormat="1" applyFont="1" applyFill="1" applyBorder="1" applyAlignment="1">
      <alignment horizontal="center" vertical="center"/>
    </xf>
    <xf numFmtId="166" fontId="7" fillId="2" borderId="2" xfId="2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49" fontId="14" fillId="0" borderId="7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66" fontId="14" fillId="0" borderId="7" xfId="2" applyNumberFormat="1" applyFont="1" applyFill="1" applyBorder="1" applyAlignment="1">
      <alignment horizontal="center" vertical="center"/>
    </xf>
    <xf numFmtId="166" fontId="14" fillId="0" borderId="5" xfId="2" applyNumberFormat="1" applyFont="1" applyFill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49" fontId="7" fillId="2" borderId="7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/>
    </xf>
    <xf numFmtId="49" fontId="14" fillId="2" borderId="5" xfId="0" applyNumberFormat="1" applyFont="1" applyFill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166" fontId="14" fillId="0" borderId="8" xfId="2" applyNumberFormat="1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49"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XAV%20Revenue\Excels\&#1575;&#1705;&#1587;&#1604;%20&#1582;&#1575;&#1605;\&#1587;&#1601;&#1575;&#1585;&#1588;&#1575;&#1578;%20&#1705;&#1575;&#1604;&#1575;.xlsx" TargetMode="External"/><Relationship Id="rId1" Type="http://schemas.openxmlformats.org/officeDocument/2006/relationships/externalLinkPath" Target="/Users/XAV/Dropbox/XAV%20coffee%20works/XAV%20Revenue/Excels/&#1575;&#1705;&#1587;&#1604;%20&#1582;&#1575;&#1605;/&#1587;&#1601;&#1575;&#1585;&#1588;&#1575;&#1578;%20&#1705;&#1575;&#1604;&#1575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Sales\Excels\&#1575;&#1705;&#1587;&#1604;%20&#1582;&#1575;&#1605;\&#1582;&#1585;&#1608;&#1580;%20&#1575;&#1586;%20&#1583;&#1601;&#1578;&#1585;.xlsx" TargetMode="External"/><Relationship Id="rId1" Type="http://schemas.openxmlformats.org/officeDocument/2006/relationships/externalLinkPath" Target="/Users/XAV/Dropbox/XAV%20coffee%20works/XAV%20Revenue/Excels/&#1575;&#1705;&#1587;&#1604;%20&#1582;&#1575;&#1605;/&#1582;&#1585;&#1608;&#1580;%20&#1575;&#1586;%20&#1583;&#1601;&#1578;&#158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604;&#1740;&#1587;&#1578;%20&#1605;&#1581;&#1589;&#1608;&#1604;&#1575;&#1578;%20&#1588;&#1607;&#1585;&#1740;&#1608;&#1585;%20140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لیست محصولات 1402"/>
      <sheetName val="لیست محصولات اردیبهشت ۱۴۰۳"/>
      <sheetName val="لیست محصولات شهریور ۱۴۰۳"/>
      <sheetName val="Sheet1"/>
      <sheetName val="سفارشات کالا"/>
      <sheetName val="لیست قیمت اردیبهشت 1402"/>
    </sheetNames>
    <sheetDataSet>
      <sheetData sheetId="0" refreshError="1"/>
      <sheetData sheetId="1" refreshError="1"/>
      <sheetData sheetId="2" refreshError="1">
        <row r="1">
          <cell r="B1" t="str">
            <v>کد محصول</v>
          </cell>
          <cell r="C1" t="str">
            <v>نام محصول</v>
          </cell>
          <cell r="D1" t="str">
            <v>گروه اصلی</v>
          </cell>
          <cell r="E1" t="str">
            <v>گروه فرعی</v>
          </cell>
          <cell r="F1" t="str">
            <v>واحد فرعی</v>
          </cell>
          <cell r="G1" t="str">
            <v>قیمت واحد (ریال)</v>
          </cell>
        </row>
        <row r="2">
          <cell r="B2">
            <v>3325.1</v>
          </cell>
          <cell r="C2" t="str">
            <v>راتناگری | Ratnagiri</v>
          </cell>
          <cell r="D2" t="str">
            <v>قهوه</v>
          </cell>
          <cell r="E2" t="str">
            <v>A Series</v>
          </cell>
          <cell r="F2">
            <v>150</v>
          </cell>
          <cell r="G2">
            <v>4250000</v>
          </cell>
        </row>
        <row r="3">
          <cell r="B3">
            <v>3325.2</v>
          </cell>
          <cell r="C3" t="str">
            <v>راتناگری | Ratnagiri</v>
          </cell>
          <cell r="D3" t="str">
            <v>قهوه</v>
          </cell>
          <cell r="E3" t="str">
            <v>A Series</v>
          </cell>
          <cell r="F3">
            <v>750</v>
          </cell>
          <cell r="G3">
            <v>20700000</v>
          </cell>
        </row>
        <row r="4">
          <cell r="B4">
            <v>3325.3</v>
          </cell>
          <cell r="C4" t="str">
            <v>راتناگری | Ratnagiri</v>
          </cell>
          <cell r="D4" t="str">
            <v>قهوه</v>
          </cell>
          <cell r="E4" t="str">
            <v>A Series</v>
          </cell>
          <cell r="F4">
            <v>40</v>
          </cell>
          <cell r="G4">
            <v>1250000</v>
          </cell>
        </row>
        <row r="5">
          <cell r="B5">
            <v>3326.1</v>
          </cell>
          <cell r="C5" t="str">
            <v>میاگروس | Milagros</v>
          </cell>
          <cell r="D5" t="str">
            <v>قهوه</v>
          </cell>
          <cell r="E5" t="str">
            <v>A Series</v>
          </cell>
          <cell r="F5">
            <v>150</v>
          </cell>
          <cell r="G5">
            <v>3750000</v>
          </cell>
        </row>
        <row r="6">
          <cell r="B6">
            <v>3326.2</v>
          </cell>
          <cell r="C6" t="str">
            <v>میاگروس | Milagros</v>
          </cell>
          <cell r="D6" t="str">
            <v>قهوه</v>
          </cell>
          <cell r="E6" t="str">
            <v>A Series</v>
          </cell>
          <cell r="F6">
            <v>750</v>
          </cell>
          <cell r="G6">
            <v>18150000</v>
          </cell>
        </row>
        <row r="7">
          <cell r="B7">
            <v>3326.3</v>
          </cell>
          <cell r="C7" t="str">
            <v>میاگروس | Milagros</v>
          </cell>
          <cell r="D7" t="str">
            <v>قهوه</v>
          </cell>
          <cell r="E7" t="str">
            <v>A Series</v>
          </cell>
          <cell r="F7">
            <v>40</v>
          </cell>
          <cell r="G7">
            <v>1100000</v>
          </cell>
        </row>
        <row r="8">
          <cell r="B8">
            <v>5522.1</v>
          </cell>
          <cell r="C8" t="str">
            <v>تامارا | Tamara</v>
          </cell>
          <cell r="D8" t="str">
            <v>قهوه</v>
          </cell>
          <cell r="E8" t="str">
            <v>V Series</v>
          </cell>
          <cell r="F8">
            <v>150</v>
          </cell>
          <cell r="G8">
            <v>2600000</v>
          </cell>
        </row>
        <row r="9">
          <cell r="B9">
            <v>5522.2</v>
          </cell>
          <cell r="C9" t="str">
            <v>تامارا | Tamara</v>
          </cell>
          <cell r="D9" t="str">
            <v>قهوه</v>
          </cell>
          <cell r="E9" t="str">
            <v>V Series</v>
          </cell>
          <cell r="F9">
            <v>750</v>
          </cell>
          <cell r="G9">
            <v>12450000</v>
          </cell>
        </row>
        <row r="10">
          <cell r="B10">
            <v>5523.1</v>
          </cell>
          <cell r="C10" t="str">
            <v>کوتوا دانکن | Kotowa Duncan</v>
          </cell>
          <cell r="D10" t="str">
            <v>قهوه</v>
          </cell>
          <cell r="E10" t="str">
            <v>V Series</v>
          </cell>
          <cell r="F10">
            <v>150</v>
          </cell>
          <cell r="G10">
            <v>2550000</v>
          </cell>
        </row>
        <row r="11">
          <cell r="B11">
            <v>5523.2</v>
          </cell>
          <cell r="C11" t="str">
            <v>کوتوا دانکن | Kotowa Duncan</v>
          </cell>
          <cell r="D11" t="str">
            <v>قهوه</v>
          </cell>
          <cell r="E11" t="str">
            <v>V Series</v>
          </cell>
          <cell r="F11">
            <v>750</v>
          </cell>
          <cell r="G11">
            <v>12150000</v>
          </cell>
        </row>
        <row r="12">
          <cell r="B12"/>
          <cell r="C12" t="e">
            <v>#N/A</v>
          </cell>
          <cell r="D12" t="str">
            <v>قهوه</v>
          </cell>
          <cell r="E12" t="str">
            <v>X Series</v>
          </cell>
          <cell r="F12">
            <v>80</v>
          </cell>
          <cell r="G12" t="e">
            <v>#N/A</v>
          </cell>
        </row>
        <row r="13">
          <cell r="B13"/>
          <cell r="C13" t="e">
            <v>#N/A</v>
          </cell>
          <cell r="D13" t="str">
            <v>قهوه</v>
          </cell>
          <cell r="E13" t="str">
            <v>X Series</v>
          </cell>
          <cell r="F13">
            <v>40</v>
          </cell>
          <cell r="G13" t="e">
            <v>#N/A</v>
          </cell>
        </row>
        <row r="14">
          <cell r="B14"/>
          <cell r="C14" t="e">
            <v>#N/A</v>
          </cell>
          <cell r="D14" t="str">
            <v>قهوه</v>
          </cell>
          <cell r="E14" t="str">
            <v>X Series</v>
          </cell>
          <cell r="F14">
            <v>80</v>
          </cell>
          <cell r="G14" t="e">
            <v>#N/A</v>
          </cell>
        </row>
        <row r="15">
          <cell r="B15"/>
          <cell r="C15" t="e">
            <v>#N/A</v>
          </cell>
          <cell r="D15" t="str">
            <v>قهوه</v>
          </cell>
          <cell r="E15" t="str">
            <v>X Series</v>
          </cell>
          <cell r="F15">
            <v>80</v>
          </cell>
          <cell r="G15" t="e">
            <v>#N/A</v>
          </cell>
        </row>
        <row r="16">
          <cell r="B16"/>
          <cell r="C16" t="e">
            <v>#N/A</v>
          </cell>
          <cell r="D16" t="str">
            <v>قهوه</v>
          </cell>
          <cell r="E16" t="str">
            <v>X Series</v>
          </cell>
          <cell r="F16">
            <v>40</v>
          </cell>
          <cell r="G16" t="e">
            <v>#N/A</v>
          </cell>
        </row>
        <row r="17">
          <cell r="B17"/>
          <cell r="C17" t="e">
            <v>#N/A</v>
          </cell>
          <cell r="D17" t="str">
            <v>قهوه</v>
          </cell>
          <cell r="E17" t="str">
            <v>X Series</v>
          </cell>
          <cell r="F17">
            <v>80</v>
          </cell>
          <cell r="G17" t="e">
            <v>#N/A</v>
          </cell>
        </row>
        <row r="18">
          <cell r="B18"/>
          <cell r="C18" t="e">
            <v>#N/A</v>
          </cell>
          <cell r="D18" t="str">
            <v>قهوه</v>
          </cell>
          <cell r="E18" t="str">
            <v>X Series</v>
          </cell>
          <cell r="F18">
            <v>80</v>
          </cell>
          <cell r="G18" t="e">
            <v>#N/A</v>
          </cell>
        </row>
        <row r="19">
          <cell r="B19"/>
          <cell r="C19" t="e">
            <v>#N/A</v>
          </cell>
          <cell r="D19" t="str">
            <v>قهوه</v>
          </cell>
          <cell r="E19" t="str">
            <v>X Series</v>
          </cell>
          <cell r="F19">
            <v>40</v>
          </cell>
          <cell r="G19" t="e">
            <v>#N/A</v>
          </cell>
        </row>
        <row r="20">
          <cell r="B20"/>
          <cell r="C20" t="e">
            <v>#N/A</v>
          </cell>
          <cell r="D20" t="str">
            <v>قهوه</v>
          </cell>
          <cell r="E20" t="str">
            <v>X Series</v>
          </cell>
          <cell r="F20">
            <v>80</v>
          </cell>
          <cell r="G20" t="e">
            <v>#N/A</v>
          </cell>
        </row>
        <row r="21">
          <cell r="B21"/>
          <cell r="C21" t="e">
            <v>#N/A</v>
          </cell>
          <cell r="D21"/>
          <cell r="E21"/>
          <cell r="F21"/>
          <cell r="G21" t="e">
            <v>#N/A</v>
          </cell>
        </row>
        <row r="22">
          <cell r="B22"/>
          <cell r="C22" t="e">
            <v>#N/A</v>
          </cell>
          <cell r="D22" t="str">
            <v>قهوه</v>
          </cell>
          <cell r="E22" t="str">
            <v>X Series</v>
          </cell>
          <cell r="F22">
            <v>40</v>
          </cell>
          <cell r="G22" t="e">
            <v>#N/A</v>
          </cell>
        </row>
        <row r="23">
          <cell r="B23"/>
          <cell r="C23"/>
          <cell r="D23" t="str">
            <v>قهوه</v>
          </cell>
          <cell r="E23" t="str">
            <v>X Series</v>
          </cell>
          <cell r="F23">
            <v>80</v>
          </cell>
          <cell r="G23" t="e">
            <v>#N/A</v>
          </cell>
        </row>
        <row r="24">
          <cell r="B24"/>
          <cell r="C24"/>
          <cell r="D24"/>
          <cell r="E24"/>
          <cell r="F24"/>
          <cell r="G24" t="e">
            <v>#N/A</v>
          </cell>
        </row>
        <row r="25">
          <cell r="B25"/>
          <cell r="C25"/>
          <cell r="D25" t="str">
            <v>قهوه</v>
          </cell>
          <cell r="E25" t="str">
            <v>X Series</v>
          </cell>
          <cell r="F25">
            <v>40</v>
          </cell>
          <cell r="G25" t="e">
            <v>#N/A</v>
          </cell>
        </row>
        <row r="26">
          <cell r="B26"/>
          <cell r="C26"/>
          <cell r="D26" t="str">
            <v>قهوه</v>
          </cell>
          <cell r="E26" t="str">
            <v>X Series</v>
          </cell>
          <cell r="F26">
            <v>80</v>
          </cell>
          <cell r="G26" t="e">
            <v>#N/A</v>
          </cell>
        </row>
        <row r="27">
          <cell r="B27"/>
          <cell r="C27"/>
          <cell r="D27" t="str">
            <v>قهوه</v>
          </cell>
          <cell r="E27" t="str">
            <v>X Series</v>
          </cell>
          <cell r="F27">
            <v>80</v>
          </cell>
          <cell r="G27" t="e">
            <v>#N/A</v>
          </cell>
        </row>
        <row r="28">
          <cell r="B28"/>
          <cell r="C28"/>
          <cell r="D28" t="str">
            <v>قهوه</v>
          </cell>
          <cell r="E28" t="str">
            <v>X Series</v>
          </cell>
          <cell r="F28">
            <v>40</v>
          </cell>
          <cell r="G28" t="e">
            <v>#N/A</v>
          </cell>
        </row>
        <row r="29">
          <cell r="B29"/>
          <cell r="C29"/>
          <cell r="D29" t="str">
            <v>قهوه</v>
          </cell>
          <cell r="E29" t="str">
            <v>X Series</v>
          </cell>
          <cell r="F29">
            <v>80</v>
          </cell>
          <cell r="G29" t="e">
            <v>#N/A</v>
          </cell>
        </row>
        <row r="30">
          <cell r="B30"/>
          <cell r="C30"/>
          <cell r="D30" t="str">
            <v>قهوه</v>
          </cell>
          <cell r="E30" t="str">
            <v>X Series</v>
          </cell>
          <cell r="F30">
            <v>80</v>
          </cell>
          <cell r="G30" t="e">
            <v>#N/A</v>
          </cell>
        </row>
        <row r="31">
          <cell r="B31"/>
          <cell r="C31"/>
          <cell r="D31" t="str">
            <v>قهوه</v>
          </cell>
          <cell r="E31" t="str">
            <v>X Series</v>
          </cell>
          <cell r="F31"/>
          <cell r="G31" t="e">
            <v>#N/A</v>
          </cell>
        </row>
        <row r="32">
          <cell r="B32"/>
          <cell r="C32"/>
          <cell r="D32" t="str">
            <v>قهوه</v>
          </cell>
          <cell r="E32" t="str">
            <v>X Series</v>
          </cell>
          <cell r="F32">
            <v>80</v>
          </cell>
          <cell r="G32" t="e">
            <v>#N/A</v>
          </cell>
        </row>
        <row r="33">
          <cell r="B33"/>
          <cell r="C33"/>
          <cell r="D33" t="str">
            <v>قهوه</v>
          </cell>
          <cell r="E33" t="str">
            <v>X Series</v>
          </cell>
          <cell r="F33">
            <v>80</v>
          </cell>
          <cell r="G33" t="e">
            <v>#N/A</v>
          </cell>
        </row>
        <row r="34">
          <cell r="B34"/>
          <cell r="C34"/>
          <cell r="D34" t="str">
            <v>قهوه</v>
          </cell>
          <cell r="E34" t="str">
            <v>X Series</v>
          </cell>
          <cell r="F34">
            <v>40</v>
          </cell>
          <cell r="G34" t="e">
            <v>#N/A</v>
          </cell>
        </row>
        <row r="35">
          <cell r="B35"/>
          <cell r="C35"/>
          <cell r="D35" t="str">
            <v>قهوه</v>
          </cell>
          <cell r="E35" t="str">
            <v>X Series</v>
          </cell>
          <cell r="F35">
            <v>80</v>
          </cell>
          <cell r="G35" t="e">
            <v>#N/A</v>
          </cell>
        </row>
        <row r="36">
          <cell r="B36"/>
          <cell r="C36"/>
          <cell r="D36" t="str">
            <v>قهوه</v>
          </cell>
          <cell r="E36" t="str">
            <v>X Series</v>
          </cell>
          <cell r="F36">
            <v>80</v>
          </cell>
          <cell r="G36" t="e">
            <v>#N/A</v>
          </cell>
        </row>
        <row r="37">
          <cell r="B37"/>
          <cell r="C37"/>
          <cell r="D37" t="str">
            <v>قهوه</v>
          </cell>
          <cell r="E37" t="str">
            <v>X Series</v>
          </cell>
          <cell r="F37">
            <v>40</v>
          </cell>
          <cell r="G37" t="e">
            <v>#N/A</v>
          </cell>
        </row>
        <row r="38">
          <cell r="B38"/>
          <cell r="C38"/>
          <cell r="D38"/>
          <cell r="E38"/>
          <cell r="F38"/>
          <cell r="G38" t="e">
            <v>#N/A</v>
          </cell>
        </row>
        <row r="39">
          <cell r="B39">
            <v>3311.1</v>
          </cell>
          <cell r="C39" t="str">
            <v>فوجی | Rwanda Fugi</v>
          </cell>
          <cell r="D39" t="str">
            <v>قهوه</v>
          </cell>
          <cell r="E39" t="str">
            <v>A Series</v>
          </cell>
          <cell r="F39">
            <v>150</v>
          </cell>
          <cell r="G39">
            <v>3050000</v>
          </cell>
        </row>
        <row r="40">
          <cell r="B40">
            <v>3311.2</v>
          </cell>
          <cell r="C40" t="str">
            <v>فوجی | Rwanda Fugi</v>
          </cell>
          <cell r="D40" t="str">
            <v>قهوه</v>
          </cell>
          <cell r="E40" t="str">
            <v>A Series</v>
          </cell>
          <cell r="F40">
            <v>750</v>
          </cell>
          <cell r="G40">
            <v>14700000</v>
          </cell>
        </row>
        <row r="41">
          <cell r="B41">
            <v>3311.3</v>
          </cell>
          <cell r="C41" t="str">
            <v>فوجی | Rwanda Fugi</v>
          </cell>
          <cell r="D41" t="str">
            <v>قهوه</v>
          </cell>
          <cell r="E41" t="str">
            <v>A Series</v>
          </cell>
          <cell r="F41">
            <v>40</v>
          </cell>
          <cell r="G41">
            <v>950000</v>
          </cell>
        </row>
        <row r="42">
          <cell r="B42">
            <v>3316.1</v>
          </cell>
          <cell r="C42" t="str">
            <v>کیاوامورورو | Kiawamururu</v>
          </cell>
          <cell r="D42" t="str">
            <v>قهوه</v>
          </cell>
          <cell r="E42" t="str">
            <v>A Series</v>
          </cell>
          <cell r="F42">
            <v>150</v>
          </cell>
          <cell r="G42">
            <v>4000000</v>
          </cell>
        </row>
        <row r="43">
          <cell r="B43">
            <v>3316.2</v>
          </cell>
          <cell r="C43" t="str">
            <v>کیاوامورورو | Kiawamururu</v>
          </cell>
          <cell r="D43" t="str">
            <v>قهوه</v>
          </cell>
          <cell r="E43" t="str">
            <v>A Series</v>
          </cell>
          <cell r="F43">
            <v>750</v>
          </cell>
          <cell r="G43">
            <v>19350000</v>
          </cell>
        </row>
        <row r="44">
          <cell r="B44">
            <v>3316.3</v>
          </cell>
          <cell r="C44" t="str">
            <v>کیاوامورورو | Kiawamururu</v>
          </cell>
          <cell r="D44" t="str">
            <v>قهوه</v>
          </cell>
          <cell r="E44" t="str">
            <v>A Series</v>
          </cell>
          <cell r="F44">
            <v>40</v>
          </cell>
          <cell r="G44">
            <v>1200000</v>
          </cell>
        </row>
        <row r="45">
          <cell r="B45">
            <v>3317.1</v>
          </cell>
          <cell r="C45" t="str">
            <v>ماسیمبا | Masimba</v>
          </cell>
          <cell r="D45" t="str">
            <v>قهوه</v>
          </cell>
          <cell r="E45" t="str">
            <v>A Series</v>
          </cell>
          <cell r="F45">
            <v>150</v>
          </cell>
          <cell r="G45">
            <v>4000000</v>
          </cell>
        </row>
        <row r="46">
          <cell r="B46">
            <v>3317.2</v>
          </cell>
          <cell r="C46" t="str">
            <v>ماسیمبا | Masimba</v>
          </cell>
          <cell r="D46" t="str">
            <v>قهوه</v>
          </cell>
          <cell r="E46" t="str">
            <v>A Series</v>
          </cell>
          <cell r="F46">
            <v>750</v>
          </cell>
          <cell r="G46">
            <v>19350000</v>
          </cell>
        </row>
        <row r="47">
          <cell r="B47">
            <v>3317.3</v>
          </cell>
          <cell r="C47" t="str">
            <v>ماسیمبا | Masimba</v>
          </cell>
          <cell r="D47" t="str">
            <v>قهوه</v>
          </cell>
          <cell r="E47" t="str">
            <v>A Series</v>
          </cell>
          <cell r="F47">
            <v>40</v>
          </cell>
          <cell r="G47">
            <v>1200000</v>
          </cell>
        </row>
        <row r="48">
          <cell r="B48">
            <v>3318.1</v>
          </cell>
          <cell r="C48" t="str">
            <v>ال جاردین | El Jardin</v>
          </cell>
          <cell r="D48" t="str">
            <v>قهوه</v>
          </cell>
          <cell r="E48" t="str">
            <v>A Series</v>
          </cell>
          <cell r="F48">
            <v>150</v>
          </cell>
          <cell r="G48">
            <v>4150000</v>
          </cell>
        </row>
        <row r="49">
          <cell r="B49">
            <v>3318.2</v>
          </cell>
          <cell r="C49" t="str">
            <v>ال جاردین | El Jardin</v>
          </cell>
          <cell r="D49" t="str">
            <v>قهوه</v>
          </cell>
          <cell r="E49" t="str">
            <v>A Series</v>
          </cell>
          <cell r="F49">
            <v>750</v>
          </cell>
          <cell r="G49">
            <v>20100000</v>
          </cell>
        </row>
        <row r="50">
          <cell r="B50">
            <v>3318.3</v>
          </cell>
          <cell r="C50" t="str">
            <v>ال جاردین | El Jardin</v>
          </cell>
          <cell r="D50" t="str">
            <v>قهوه</v>
          </cell>
          <cell r="E50" t="str">
            <v>A Series</v>
          </cell>
          <cell r="F50">
            <v>40</v>
          </cell>
          <cell r="G50">
            <v>1250000</v>
          </cell>
        </row>
        <row r="51">
          <cell r="B51"/>
          <cell r="C51"/>
          <cell r="D51" t="str">
            <v>قهوه</v>
          </cell>
          <cell r="E51" t="str">
            <v>A Series</v>
          </cell>
          <cell r="F51">
            <v>150</v>
          </cell>
          <cell r="G51" t="e">
            <v>#N/A</v>
          </cell>
        </row>
        <row r="52">
          <cell r="B52"/>
          <cell r="C52"/>
          <cell r="D52" t="str">
            <v>قهوه</v>
          </cell>
          <cell r="E52" t="str">
            <v>A Series</v>
          </cell>
          <cell r="F52">
            <v>750</v>
          </cell>
          <cell r="G52" t="e">
            <v>#N/A</v>
          </cell>
        </row>
        <row r="53">
          <cell r="B53"/>
          <cell r="C53"/>
          <cell r="D53" t="str">
            <v>قهوه</v>
          </cell>
          <cell r="E53" t="str">
            <v>A Series</v>
          </cell>
          <cell r="F53">
            <v>40</v>
          </cell>
          <cell r="G53" t="e">
            <v>#N/A</v>
          </cell>
        </row>
        <row r="54">
          <cell r="B54"/>
          <cell r="C54"/>
          <cell r="D54" t="str">
            <v>قهوه</v>
          </cell>
          <cell r="E54" t="str">
            <v>A Series</v>
          </cell>
          <cell r="F54">
            <v>150</v>
          </cell>
          <cell r="G54" t="e">
            <v>#N/A</v>
          </cell>
        </row>
        <row r="55">
          <cell r="B55"/>
          <cell r="C55"/>
          <cell r="D55" t="str">
            <v>قهوه</v>
          </cell>
          <cell r="E55" t="str">
            <v>A Series</v>
          </cell>
          <cell r="F55">
            <v>750</v>
          </cell>
          <cell r="G55" t="e">
            <v>#N/A</v>
          </cell>
        </row>
        <row r="56">
          <cell r="B56"/>
          <cell r="C56"/>
          <cell r="D56" t="str">
            <v>قهوه</v>
          </cell>
          <cell r="E56" t="str">
            <v>A Series</v>
          </cell>
          <cell r="F56">
            <v>40</v>
          </cell>
          <cell r="G56" t="e">
            <v>#N/A</v>
          </cell>
        </row>
        <row r="57">
          <cell r="B57"/>
          <cell r="C57"/>
          <cell r="D57" t="str">
            <v>قهوه</v>
          </cell>
          <cell r="E57" t="str">
            <v>A Series</v>
          </cell>
          <cell r="F57"/>
          <cell r="G57" t="e">
            <v>#N/A</v>
          </cell>
        </row>
        <row r="58">
          <cell r="B58"/>
          <cell r="C58"/>
          <cell r="D58" t="str">
            <v>قهوه</v>
          </cell>
          <cell r="E58" t="str">
            <v>A Series</v>
          </cell>
          <cell r="F58"/>
          <cell r="G58" t="e">
            <v>#N/A</v>
          </cell>
        </row>
        <row r="59">
          <cell r="B59"/>
          <cell r="C59"/>
          <cell r="D59" t="str">
            <v>قهوه</v>
          </cell>
          <cell r="E59" t="str">
            <v>A Series</v>
          </cell>
          <cell r="F59"/>
          <cell r="G59" t="e">
            <v>#N/A</v>
          </cell>
        </row>
        <row r="60">
          <cell r="B60"/>
          <cell r="C60"/>
          <cell r="D60" t="str">
            <v>قهوه</v>
          </cell>
          <cell r="E60" t="str">
            <v>A Series</v>
          </cell>
          <cell r="F60">
            <v>150</v>
          </cell>
          <cell r="G60" t="e">
            <v>#N/A</v>
          </cell>
        </row>
        <row r="61">
          <cell r="B61"/>
          <cell r="C61"/>
          <cell r="D61" t="str">
            <v>قهوه</v>
          </cell>
          <cell r="E61" t="str">
            <v>A Series</v>
          </cell>
          <cell r="F61">
            <v>750</v>
          </cell>
          <cell r="G61" t="e">
            <v>#N/A</v>
          </cell>
        </row>
        <row r="62">
          <cell r="B62"/>
          <cell r="C62"/>
          <cell r="D62" t="str">
            <v>قهوه</v>
          </cell>
          <cell r="E62" t="str">
            <v>A Series</v>
          </cell>
          <cell r="F62">
            <v>40</v>
          </cell>
          <cell r="G62" t="e">
            <v>#N/A</v>
          </cell>
        </row>
        <row r="63">
          <cell r="B63"/>
          <cell r="C63"/>
          <cell r="D63" t="str">
            <v>قهوه</v>
          </cell>
          <cell r="E63" t="str">
            <v>A Series</v>
          </cell>
          <cell r="F63">
            <v>150</v>
          </cell>
          <cell r="G63" t="e">
            <v>#N/A</v>
          </cell>
        </row>
        <row r="64">
          <cell r="B64"/>
          <cell r="C64"/>
          <cell r="D64" t="str">
            <v>قهوه</v>
          </cell>
          <cell r="E64" t="str">
            <v>A Series</v>
          </cell>
          <cell r="F64">
            <v>750</v>
          </cell>
          <cell r="G64" t="e">
            <v>#N/A</v>
          </cell>
        </row>
        <row r="65">
          <cell r="B65"/>
          <cell r="C65"/>
          <cell r="D65" t="str">
            <v>قهوه</v>
          </cell>
          <cell r="E65" t="str">
            <v>A Series</v>
          </cell>
          <cell r="F65">
            <v>40</v>
          </cell>
          <cell r="G65" t="e">
            <v>#N/A</v>
          </cell>
        </row>
        <row r="66">
          <cell r="B66"/>
          <cell r="C66"/>
          <cell r="D66" t="str">
            <v>قهوه</v>
          </cell>
          <cell r="E66" t="str">
            <v>A Series</v>
          </cell>
          <cell r="F66">
            <v>150</v>
          </cell>
          <cell r="G66" t="e">
            <v>#N/A</v>
          </cell>
        </row>
        <row r="67">
          <cell r="B67"/>
          <cell r="C67"/>
          <cell r="D67" t="str">
            <v>قهوه</v>
          </cell>
          <cell r="E67" t="str">
            <v>A Series</v>
          </cell>
          <cell r="F67">
            <v>750</v>
          </cell>
          <cell r="G67" t="e">
            <v>#N/A</v>
          </cell>
        </row>
        <row r="68">
          <cell r="B68"/>
          <cell r="C68"/>
          <cell r="D68" t="str">
            <v>قهوه</v>
          </cell>
          <cell r="E68" t="str">
            <v>A Series</v>
          </cell>
          <cell r="F68">
            <v>40</v>
          </cell>
          <cell r="G68" t="e">
            <v>#N/A</v>
          </cell>
        </row>
        <row r="69">
          <cell r="B69">
            <v>5501.1</v>
          </cell>
          <cell r="C69" t="str">
            <v>ورتکس | Vortex</v>
          </cell>
          <cell r="D69" t="str">
            <v>قهوه</v>
          </cell>
          <cell r="E69" t="str">
            <v>V Series</v>
          </cell>
          <cell r="F69">
            <v>150</v>
          </cell>
          <cell r="G69">
            <v>2100000</v>
          </cell>
        </row>
        <row r="70">
          <cell r="B70">
            <v>5501.2</v>
          </cell>
          <cell r="C70" t="str">
            <v>ورتکس | Vortex</v>
          </cell>
          <cell r="D70" t="str">
            <v>قهوه</v>
          </cell>
          <cell r="E70" t="str">
            <v>V Series</v>
          </cell>
          <cell r="F70">
            <v>750</v>
          </cell>
          <cell r="G70">
            <v>9900000</v>
          </cell>
        </row>
        <row r="71">
          <cell r="B71">
            <v>5501.3</v>
          </cell>
          <cell r="C71" t="str">
            <v>ورتکس | Vortex</v>
          </cell>
          <cell r="D71" t="str">
            <v>قهوه</v>
          </cell>
          <cell r="E71" t="str">
            <v>V Series</v>
          </cell>
          <cell r="F71">
            <v>4000</v>
          </cell>
          <cell r="G71">
            <v>51200000</v>
          </cell>
        </row>
        <row r="72">
          <cell r="B72"/>
          <cell r="C72"/>
          <cell r="D72" t="str">
            <v>قهوه</v>
          </cell>
          <cell r="E72" t="str">
            <v>V Series</v>
          </cell>
          <cell r="F72"/>
          <cell r="G72" t="e">
            <v>#N/A</v>
          </cell>
        </row>
        <row r="73">
          <cell r="B73"/>
          <cell r="C73"/>
          <cell r="D73" t="str">
            <v>قهوه</v>
          </cell>
          <cell r="E73" t="str">
            <v>V Series</v>
          </cell>
          <cell r="F73">
            <v>150</v>
          </cell>
          <cell r="G73" t="e">
            <v>#N/A</v>
          </cell>
        </row>
        <row r="74">
          <cell r="B74"/>
          <cell r="C74"/>
          <cell r="D74" t="str">
            <v>قهوه</v>
          </cell>
          <cell r="E74" t="str">
            <v>V Series</v>
          </cell>
          <cell r="F74">
            <v>750</v>
          </cell>
          <cell r="G74" t="e">
            <v>#N/A</v>
          </cell>
        </row>
        <row r="75">
          <cell r="B75"/>
          <cell r="C75"/>
          <cell r="D75" t="str">
            <v>قهوه</v>
          </cell>
          <cell r="E75" t="str">
            <v>V Series</v>
          </cell>
          <cell r="F75"/>
          <cell r="G75" t="e">
            <v>#N/A</v>
          </cell>
        </row>
        <row r="76">
          <cell r="B76"/>
          <cell r="C76"/>
          <cell r="D76" t="str">
            <v>قهوه</v>
          </cell>
          <cell r="E76" t="str">
            <v>V Series</v>
          </cell>
          <cell r="F76">
            <v>150</v>
          </cell>
          <cell r="G76" t="e">
            <v>#N/A</v>
          </cell>
        </row>
        <row r="77">
          <cell r="B77"/>
          <cell r="C77"/>
          <cell r="D77" t="str">
            <v>قهوه</v>
          </cell>
          <cell r="E77" t="str">
            <v>V Series</v>
          </cell>
          <cell r="F77">
            <v>750</v>
          </cell>
          <cell r="G77" t="e">
            <v>#N/A</v>
          </cell>
        </row>
        <row r="78">
          <cell r="B78"/>
          <cell r="C78"/>
          <cell r="D78" t="str">
            <v>قهوه</v>
          </cell>
          <cell r="E78" t="str">
            <v>V Series</v>
          </cell>
          <cell r="F78">
            <v>4000</v>
          </cell>
          <cell r="G78" t="e">
            <v>#N/A</v>
          </cell>
        </row>
        <row r="79">
          <cell r="B79"/>
          <cell r="C79"/>
          <cell r="D79" t="str">
            <v>قهوه</v>
          </cell>
          <cell r="E79" t="str">
            <v>V Series</v>
          </cell>
          <cell r="F79">
            <v>150</v>
          </cell>
          <cell r="G79" t="e">
            <v>#N/A</v>
          </cell>
        </row>
        <row r="80">
          <cell r="B80"/>
          <cell r="C80"/>
          <cell r="D80" t="str">
            <v>قهوه</v>
          </cell>
          <cell r="E80" t="str">
            <v>V Series</v>
          </cell>
          <cell r="F80">
            <v>750</v>
          </cell>
          <cell r="G80" t="e">
            <v>#N/A</v>
          </cell>
        </row>
        <row r="81">
          <cell r="B81">
            <v>5519.1</v>
          </cell>
          <cell r="C81" t="str">
            <v>سرادو میناس | Brazil Cerrado de Minas</v>
          </cell>
          <cell r="D81" t="str">
            <v>قهوه</v>
          </cell>
          <cell r="E81" t="str">
            <v>V Series</v>
          </cell>
          <cell r="F81">
            <v>150</v>
          </cell>
          <cell r="G81">
            <v>2050000</v>
          </cell>
        </row>
        <row r="82">
          <cell r="B82">
            <v>5519.2</v>
          </cell>
          <cell r="C82" t="str">
            <v>سرادو میناس | Brazil Cerrado de Minas</v>
          </cell>
          <cell r="D82" t="str">
            <v>قهوه</v>
          </cell>
          <cell r="E82" t="str">
            <v>V Series</v>
          </cell>
          <cell r="F82">
            <v>750</v>
          </cell>
          <cell r="G82">
            <v>9750000</v>
          </cell>
        </row>
        <row r="83">
          <cell r="B83">
            <v>5519.3</v>
          </cell>
          <cell r="C83" t="str">
            <v>سرادو میناس | Brazil Cerrado de Minas</v>
          </cell>
          <cell r="D83" t="str">
            <v>قهوه</v>
          </cell>
          <cell r="E83" t="str">
            <v>V Series</v>
          </cell>
          <cell r="F83">
            <v>4000</v>
          </cell>
          <cell r="G83">
            <v>50400000</v>
          </cell>
        </row>
        <row r="84">
          <cell r="B84"/>
          <cell r="C84"/>
          <cell r="D84" t="str">
            <v>قهوه</v>
          </cell>
          <cell r="E84" t="str">
            <v>V Series</v>
          </cell>
          <cell r="F84"/>
          <cell r="G84" t="e">
            <v>#N/A</v>
          </cell>
        </row>
        <row r="85">
          <cell r="B85">
            <v>5511.1</v>
          </cell>
          <cell r="C85" t="str">
            <v>هامبلا | Hambella</v>
          </cell>
          <cell r="D85" t="str">
            <v>قهوه</v>
          </cell>
          <cell r="E85" t="str">
            <v>V Series</v>
          </cell>
          <cell r="F85">
            <v>150</v>
          </cell>
          <cell r="G85">
            <v>2800000</v>
          </cell>
        </row>
        <row r="86">
          <cell r="B86">
            <v>5511.2</v>
          </cell>
          <cell r="C86" t="str">
            <v>هامبلا | Hambella</v>
          </cell>
          <cell r="D86" t="str">
            <v>قهوه</v>
          </cell>
          <cell r="E86" t="str">
            <v>V Series</v>
          </cell>
          <cell r="F86">
            <v>750</v>
          </cell>
          <cell r="G86">
            <v>13350000</v>
          </cell>
        </row>
        <row r="87">
          <cell r="B87">
            <v>5511.3</v>
          </cell>
          <cell r="C87" t="str">
            <v>هامبلا | Hambella</v>
          </cell>
          <cell r="D87" t="str">
            <v>قهوه</v>
          </cell>
          <cell r="E87" t="str">
            <v>V Series</v>
          </cell>
          <cell r="F87">
            <v>4000</v>
          </cell>
          <cell r="G87">
            <v>69600000</v>
          </cell>
        </row>
        <row r="88">
          <cell r="B88"/>
          <cell r="C88"/>
          <cell r="D88" t="str">
            <v>قهوه</v>
          </cell>
          <cell r="E88" t="str">
            <v>A Series</v>
          </cell>
          <cell r="F88">
            <v>750</v>
          </cell>
          <cell r="G88" t="e">
            <v>#N/A</v>
          </cell>
        </row>
        <row r="89">
          <cell r="B89"/>
          <cell r="C89"/>
          <cell r="D89" t="str">
            <v>قهوه</v>
          </cell>
          <cell r="E89" t="str">
            <v>A Series</v>
          </cell>
          <cell r="F89">
            <v>40</v>
          </cell>
          <cell r="G89" t="e">
            <v>#N/A</v>
          </cell>
        </row>
        <row r="90">
          <cell r="B90"/>
          <cell r="C90"/>
          <cell r="D90" t="str">
            <v>قهوه</v>
          </cell>
          <cell r="E90" t="str">
            <v>V Series</v>
          </cell>
          <cell r="F90">
            <v>150</v>
          </cell>
          <cell r="G90" t="e">
            <v>#N/A</v>
          </cell>
        </row>
        <row r="91">
          <cell r="B91"/>
          <cell r="C91"/>
          <cell r="D91" t="str">
            <v>قهوه</v>
          </cell>
          <cell r="E91" t="str">
            <v>V Series</v>
          </cell>
          <cell r="F91">
            <v>750</v>
          </cell>
          <cell r="G91" t="e">
            <v>#N/A</v>
          </cell>
        </row>
        <row r="92">
          <cell r="B92">
            <v>5521.1</v>
          </cell>
          <cell r="C92" t="str">
            <v xml:space="preserve">Ethiopia Sidama |اتیوپی سیداما    </v>
          </cell>
          <cell r="D92" t="str">
            <v>قهوه</v>
          </cell>
          <cell r="E92" t="str">
            <v>V Series</v>
          </cell>
          <cell r="F92">
            <v>150</v>
          </cell>
          <cell r="G92" t="str">
            <v>تست</v>
          </cell>
        </row>
        <row r="93">
          <cell r="B93">
            <v>5521.2</v>
          </cell>
          <cell r="C93" t="str">
            <v xml:space="preserve">Ethiopia Sidama |اتیوپی سیداما    </v>
          </cell>
          <cell r="D93" t="str">
            <v>قهوه</v>
          </cell>
          <cell r="E93" t="str">
            <v>V Series</v>
          </cell>
          <cell r="F93">
            <v>750</v>
          </cell>
          <cell r="G93">
            <v>8150000</v>
          </cell>
        </row>
        <row r="94">
          <cell r="B94">
            <v>5521.3</v>
          </cell>
          <cell r="C94" t="str">
            <v xml:space="preserve">Ethiopia Sidama |اتیوپی سیداما    </v>
          </cell>
          <cell r="D94" t="str">
            <v>قهوه</v>
          </cell>
          <cell r="E94" t="str">
            <v>V Series</v>
          </cell>
          <cell r="F94">
            <v>4000</v>
          </cell>
          <cell r="G94">
            <v>41200000</v>
          </cell>
        </row>
        <row r="95">
          <cell r="B95"/>
          <cell r="C95"/>
          <cell r="D95" t="str">
            <v>قهوه</v>
          </cell>
          <cell r="E95" t="str">
            <v>V Series</v>
          </cell>
          <cell r="F95"/>
          <cell r="G95" t="e">
            <v>#N/A</v>
          </cell>
        </row>
        <row r="96">
          <cell r="B96"/>
          <cell r="C96"/>
          <cell r="D96" t="str">
            <v>قهوه</v>
          </cell>
          <cell r="E96" t="str">
            <v>V Series</v>
          </cell>
          <cell r="F96">
            <v>150</v>
          </cell>
          <cell r="G96" t="e">
            <v>#N/A</v>
          </cell>
        </row>
        <row r="97">
          <cell r="B97"/>
          <cell r="C97"/>
          <cell r="D97" t="str">
            <v>قهوه</v>
          </cell>
          <cell r="E97" t="str">
            <v>V Series</v>
          </cell>
          <cell r="F97">
            <v>750</v>
          </cell>
          <cell r="G97" t="e">
            <v>#N/A</v>
          </cell>
        </row>
        <row r="98">
          <cell r="B98"/>
          <cell r="C98"/>
          <cell r="D98" t="str">
            <v>قهوه</v>
          </cell>
          <cell r="E98" t="str">
            <v>V Series</v>
          </cell>
          <cell r="F98">
            <v>4000</v>
          </cell>
          <cell r="G98" t="e">
            <v>#N/A</v>
          </cell>
        </row>
        <row r="99">
          <cell r="B99"/>
          <cell r="C99"/>
          <cell r="D99" t="str">
            <v>قهوه</v>
          </cell>
          <cell r="E99" t="str">
            <v>V Series</v>
          </cell>
          <cell r="F99">
            <v>150</v>
          </cell>
          <cell r="G99" t="e">
            <v>#N/A</v>
          </cell>
        </row>
        <row r="100">
          <cell r="B100"/>
          <cell r="C100"/>
          <cell r="D100" t="str">
            <v>قهوه</v>
          </cell>
          <cell r="E100" t="str">
            <v>V Series</v>
          </cell>
          <cell r="F100">
            <v>750</v>
          </cell>
          <cell r="G100" t="e">
            <v>#N/A</v>
          </cell>
        </row>
        <row r="101">
          <cell r="B101">
            <v>5518.1</v>
          </cell>
          <cell r="C101" t="str">
            <v>هوآنکایو | Peru Huancayo</v>
          </cell>
          <cell r="D101" t="str">
            <v>قهوه</v>
          </cell>
          <cell r="E101" t="str">
            <v>V Series</v>
          </cell>
          <cell r="F101">
            <v>150</v>
          </cell>
          <cell r="G101">
            <v>2100000</v>
          </cell>
        </row>
        <row r="102">
          <cell r="B102">
            <v>5518.2</v>
          </cell>
          <cell r="C102" t="str">
            <v>هوآنکایو | Peru Huancayo</v>
          </cell>
          <cell r="D102" t="str">
            <v>قهوه</v>
          </cell>
          <cell r="E102" t="str">
            <v>V Series</v>
          </cell>
          <cell r="F102">
            <v>750</v>
          </cell>
          <cell r="G102">
            <v>10000000</v>
          </cell>
        </row>
        <row r="103">
          <cell r="B103">
            <v>5518.3</v>
          </cell>
          <cell r="C103" t="str">
            <v>هوآنکایو | Peru Huancayo</v>
          </cell>
          <cell r="D103" t="str">
            <v>قهوه</v>
          </cell>
          <cell r="E103" t="str">
            <v>V Series</v>
          </cell>
          <cell r="F103">
            <v>4000</v>
          </cell>
          <cell r="G103">
            <v>51600000</v>
          </cell>
        </row>
        <row r="104">
          <cell r="B104"/>
          <cell r="C104"/>
          <cell r="D104" t="str">
            <v>لوازم جانبی</v>
          </cell>
          <cell r="E104" t="str">
            <v>BrewBook</v>
          </cell>
          <cell r="F104" t="str">
            <v>-</v>
          </cell>
          <cell r="G104" t="e">
            <v>#N/A</v>
          </cell>
        </row>
        <row r="105">
          <cell r="B105"/>
          <cell r="C105"/>
          <cell r="D105" t="str">
            <v>لوازم جانبی</v>
          </cell>
          <cell r="E105" t="str">
            <v>Sensory Box</v>
          </cell>
          <cell r="F105" t="str">
            <v>-</v>
          </cell>
          <cell r="G105" t="e">
            <v>#N/A</v>
          </cell>
        </row>
        <row r="106">
          <cell r="B106">
            <v>8800</v>
          </cell>
          <cell r="C106" t="str">
            <v>دفترچه ژاو</v>
          </cell>
          <cell r="D106" t="str">
            <v>لوازم جانبی</v>
          </cell>
          <cell r="E106" t="str">
            <v>Accessory</v>
          </cell>
          <cell r="F106" t="str">
            <v>-</v>
          </cell>
          <cell r="G106" t="str">
            <v>-</v>
          </cell>
        </row>
        <row r="107">
          <cell r="B107">
            <v>8810</v>
          </cell>
          <cell r="C107" t="str">
            <v>مداد ژاو</v>
          </cell>
          <cell r="D107" t="str">
            <v>لوازم جانبی</v>
          </cell>
          <cell r="E107" t="str">
            <v>Accessory</v>
          </cell>
          <cell r="F107" t="str">
            <v>-</v>
          </cell>
          <cell r="G107" t="str">
            <v>-</v>
          </cell>
        </row>
        <row r="108">
          <cell r="B108">
            <v>8820</v>
          </cell>
          <cell r="C108" t="str">
            <v>کیسه پارچه ای</v>
          </cell>
          <cell r="D108" t="str">
            <v>لوازم جانبی</v>
          </cell>
          <cell r="E108" t="str">
            <v>Accessory</v>
          </cell>
          <cell r="F108" t="str">
            <v>-</v>
          </cell>
          <cell r="G108" t="str">
            <v>-</v>
          </cell>
        </row>
        <row r="109">
          <cell r="B109">
            <v>5511.11</v>
          </cell>
          <cell r="C109" t="str">
            <v>هامبلا(رست دمی) | Hambella( Filter Roast)</v>
          </cell>
          <cell r="D109" t="str">
            <v>قهوه</v>
          </cell>
          <cell r="E109" t="str">
            <v>V Series</v>
          </cell>
          <cell r="F109">
            <v>150</v>
          </cell>
          <cell r="G109">
            <v>2800000</v>
          </cell>
        </row>
        <row r="110">
          <cell r="B110">
            <v>5511.22</v>
          </cell>
          <cell r="C110" t="str">
            <v>هامبلا(رست دمی) | Hambella( Filter Roast)</v>
          </cell>
          <cell r="D110" t="str">
            <v>قهوه</v>
          </cell>
          <cell r="E110" t="str">
            <v>V Series</v>
          </cell>
          <cell r="F110">
            <v>750</v>
          </cell>
          <cell r="G110">
            <v>13350000</v>
          </cell>
        </row>
        <row r="111">
          <cell r="B111"/>
          <cell r="C111"/>
          <cell r="D111" t="str">
            <v>لوازم جانبی</v>
          </cell>
          <cell r="E111"/>
          <cell r="F111" t="str">
            <v>-</v>
          </cell>
          <cell r="G111" t="e">
            <v>#N/A</v>
          </cell>
        </row>
        <row r="112">
          <cell r="B112">
            <v>8840</v>
          </cell>
          <cell r="C112" t="str">
            <v>دفتر 60 برگ ژاو</v>
          </cell>
          <cell r="D112" t="str">
            <v>لوازم جانبی</v>
          </cell>
          <cell r="E112" t="str">
            <v>Accessory</v>
          </cell>
          <cell r="F112" t="str">
            <v>-</v>
          </cell>
          <cell r="G112" t="str">
            <v>-</v>
          </cell>
        </row>
        <row r="113">
          <cell r="B113">
            <v>3324.1</v>
          </cell>
          <cell r="C113" t="str">
            <v>التو کوکوزه | Elto Kokose</v>
          </cell>
          <cell r="D113" t="str">
            <v>قهوه</v>
          </cell>
          <cell r="E113" t="str">
            <v>A Series</v>
          </cell>
          <cell r="F113">
            <v>150</v>
          </cell>
          <cell r="G113" t="e">
            <v>#N/A</v>
          </cell>
        </row>
        <row r="114">
          <cell r="B114">
            <v>3324.2</v>
          </cell>
          <cell r="C114" t="str">
            <v>التو کوکوزه | Elto Kokose</v>
          </cell>
          <cell r="D114" t="str">
            <v>قهوه</v>
          </cell>
          <cell r="E114" t="str">
            <v>A Series</v>
          </cell>
          <cell r="F114">
            <v>750</v>
          </cell>
          <cell r="G114" t="e">
            <v>#N/A</v>
          </cell>
        </row>
        <row r="115">
          <cell r="B115">
            <v>3324.3</v>
          </cell>
          <cell r="C115" t="str">
            <v>التو کوکوزه | Elto Kokose</v>
          </cell>
          <cell r="D115" t="str">
            <v>قهوه</v>
          </cell>
          <cell r="E115" t="str">
            <v>A Series</v>
          </cell>
          <cell r="F115">
            <v>40</v>
          </cell>
          <cell r="G115" t="e">
            <v>#N/A</v>
          </cell>
        </row>
        <row r="116">
          <cell r="B116">
            <v>3322.1</v>
          </cell>
          <cell r="C116" t="str">
            <v>هاماشو | Hamasho</v>
          </cell>
          <cell r="D116" t="str">
            <v>قهوه</v>
          </cell>
          <cell r="E116" t="str">
            <v>A Series</v>
          </cell>
          <cell r="F116">
            <v>150</v>
          </cell>
          <cell r="G116">
            <v>5800000</v>
          </cell>
        </row>
        <row r="117">
          <cell r="B117">
            <v>3322.2</v>
          </cell>
          <cell r="C117" t="str">
            <v>هاماشو | Hamasho</v>
          </cell>
          <cell r="D117" t="str">
            <v>قهوه</v>
          </cell>
          <cell r="E117" t="str">
            <v>A Series</v>
          </cell>
          <cell r="F117">
            <v>750</v>
          </cell>
          <cell r="G117">
            <v>28350000</v>
          </cell>
        </row>
        <row r="118">
          <cell r="B118">
            <v>3322.3</v>
          </cell>
          <cell r="C118" t="str">
            <v>هاماشو | Hamasho</v>
          </cell>
          <cell r="D118" t="str">
            <v>قهوه</v>
          </cell>
          <cell r="E118" t="str">
            <v>A Series</v>
          </cell>
          <cell r="F118">
            <v>40</v>
          </cell>
          <cell r="G118">
            <v>1650000</v>
          </cell>
        </row>
        <row r="119">
          <cell r="B119">
            <v>3323.1</v>
          </cell>
          <cell r="C119" t="str">
            <v>سرزا | La Cereza</v>
          </cell>
          <cell r="D119" t="str">
            <v>قهوه</v>
          </cell>
          <cell r="E119" t="str">
            <v>A Series</v>
          </cell>
          <cell r="F119">
            <v>150</v>
          </cell>
          <cell r="G119" t="e">
            <v>#N/A</v>
          </cell>
        </row>
        <row r="120">
          <cell r="B120">
            <v>3323.2</v>
          </cell>
          <cell r="C120" t="str">
            <v>سرزا | La Cereza</v>
          </cell>
          <cell r="D120" t="str">
            <v>قهوه</v>
          </cell>
          <cell r="E120" t="str">
            <v>A Series</v>
          </cell>
          <cell r="F120">
            <v>750</v>
          </cell>
          <cell r="G120" t="e">
            <v>#N/A</v>
          </cell>
        </row>
        <row r="121">
          <cell r="B121">
            <v>3323.3</v>
          </cell>
          <cell r="C121" t="str">
            <v>سرزا | La Cereza</v>
          </cell>
          <cell r="D121" t="str">
            <v>قهوه</v>
          </cell>
          <cell r="E121" t="str">
            <v>A Series</v>
          </cell>
          <cell r="F121">
            <v>40</v>
          </cell>
          <cell r="G121" t="e">
            <v>#N/A</v>
          </cell>
        </row>
        <row r="122">
          <cell r="B122">
            <v>3321.1</v>
          </cell>
          <cell r="C122" t="str">
            <v>ال‌کورو | El Chorro</v>
          </cell>
          <cell r="D122" t="str">
            <v>قهوه</v>
          </cell>
          <cell r="E122" t="str">
            <v>A Series</v>
          </cell>
          <cell r="F122">
            <v>150</v>
          </cell>
          <cell r="G122">
            <v>4700000</v>
          </cell>
        </row>
        <row r="123">
          <cell r="B123">
            <v>3321.2</v>
          </cell>
          <cell r="C123" t="str">
            <v>ال‌کورو | El Chorro</v>
          </cell>
          <cell r="D123" t="str">
            <v>قهوه</v>
          </cell>
          <cell r="E123" t="str">
            <v>A Series</v>
          </cell>
          <cell r="F123">
            <v>750</v>
          </cell>
          <cell r="G123">
            <v>22800000</v>
          </cell>
        </row>
        <row r="124">
          <cell r="B124">
            <v>3321.3</v>
          </cell>
          <cell r="C124" t="str">
            <v>ال‌کورو | El Chorro</v>
          </cell>
          <cell r="D124" t="str">
            <v>قهوه</v>
          </cell>
          <cell r="E124" t="str">
            <v>A Series</v>
          </cell>
          <cell r="F124">
            <v>40</v>
          </cell>
          <cell r="G124">
            <v>1400000</v>
          </cell>
        </row>
        <row r="125">
          <cell r="B125">
            <v>1123.0999999999999</v>
          </cell>
          <cell r="C125" t="str">
            <v>ال‌ پارایسو ۹۲ ویلتون | El Paraiso 92 Wilton</v>
          </cell>
          <cell r="D125" t="str">
            <v>قهوه</v>
          </cell>
          <cell r="E125" t="str">
            <v>X Series</v>
          </cell>
          <cell r="F125">
            <v>80</v>
          </cell>
          <cell r="G125">
            <v>4800000</v>
          </cell>
        </row>
        <row r="126">
          <cell r="B126"/>
          <cell r="C126"/>
          <cell r="D126"/>
          <cell r="E126"/>
          <cell r="F126"/>
          <cell r="G126" t="e">
            <v>#N/A</v>
          </cell>
        </row>
        <row r="127">
          <cell r="B127">
            <v>1123.3</v>
          </cell>
          <cell r="C127" t="str">
            <v>ال‌ پارایسو ۹۲ ویلتون | El Paraiso 92 Wilton</v>
          </cell>
          <cell r="D127" t="str">
            <v>قهوه</v>
          </cell>
          <cell r="E127" t="str">
            <v>X Series</v>
          </cell>
          <cell r="F127">
            <v>40</v>
          </cell>
          <cell r="G127">
            <v>2500000</v>
          </cell>
        </row>
        <row r="128">
          <cell r="B128">
            <v>1126.0999999999999</v>
          </cell>
          <cell r="C128" t="str">
            <v>دبورا نیروانا | Deborah Nirvana</v>
          </cell>
          <cell r="D128" t="str">
            <v>قهوه</v>
          </cell>
          <cell r="E128" t="str">
            <v>X Series</v>
          </cell>
          <cell r="F128">
            <v>80</v>
          </cell>
          <cell r="G128">
            <v>16600000</v>
          </cell>
        </row>
        <row r="129">
          <cell r="B129"/>
          <cell r="C129"/>
          <cell r="D129"/>
          <cell r="E129"/>
          <cell r="F129"/>
          <cell r="G129" t="e">
            <v>#N/A</v>
          </cell>
        </row>
        <row r="130">
          <cell r="B130">
            <v>1126.3</v>
          </cell>
          <cell r="C130" t="str">
            <v>دبورا نیروانا | Deborah Nirvana</v>
          </cell>
          <cell r="D130" t="str">
            <v>قهوه</v>
          </cell>
          <cell r="E130" t="str">
            <v>X Series</v>
          </cell>
          <cell r="F130">
            <v>40</v>
          </cell>
          <cell r="G130">
            <v>8400000</v>
          </cell>
        </row>
        <row r="131">
          <cell r="B131">
            <v>1125.0999999999999</v>
          </cell>
          <cell r="C131" t="str">
            <v>بنجامین دیانوس | Benjamin De Dianous</v>
          </cell>
          <cell r="D131" t="str">
            <v>قهوه</v>
          </cell>
          <cell r="E131" t="str">
            <v>X Series</v>
          </cell>
          <cell r="F131">
            <v>80</v>
          </cell>
          <cell r="G131">
            <v>11000000</v>
          </cell>
        </row>
        <row r="132">
          <cell r="B132"/>
          <cell r="C132"/>
          <cell r="D132"/>
          <cell r="E132"/>
          <cell r="F132"/>
          <cell r="G132" t="e">
            <v>#N/A</v>
          </cell>
        </row>
        <row r="133">
          <cell r="B133">
            <v>1125.3</v>
          </cell>
          <cell r="C133" t="str">
            <v>بنجامین دیانوس | Benjamin De Dianous</v>
          </cell>
          <cell r="D133" t="str">
            <v>قهوه</v>
          </cell>
          <cell r="E133" t="str">
            <v>X Series</v>
          </cell>
          <cell r="F133">
            <v>40</v>
          </cell>
          <cell r="G133">
            <v>5600000</v>
          </cell>
        </row>
        <row r="134">
          <cell r="B134">
            <v>1124.0999999999999</v>
          </cell>
          <cell r="C134" t="str">
            <v>دهکده آلو | Alo Village</v>
          </cell>
          <cell r="D134" t="str">
            <v>قهوه</v>
          </cell>
          <cell r="E134" t="str">
            <v>X Series</v>
          </cell>
          <cell r="F134">
            <v>80</v>
          </cell>
          <cell r="G134">
            <v>6000000</v>
          </cell>
        </row>
        <row r="135">
          <cell r="B135"/>
          <cell r="C135"/>
          <cell r="D135"/>
          <cell r="E135"/>
          <cell r="F135"/>
          <cell r="G135" t="e">
            <v>#N/A</v>
          </cell>
        </row>
        <row r="136">
          <cell r="B136">
            <v>1124.3</v>
          </cell>
          <cell r="C136" t="str">
            <v>دهکده آلو | Alo Village</v>
          </cell>
          <cell r="D136" t="str">
            <v>قهوه</v>
          </cell>
          <cell r="E136" t="str">
            <v>X Series</v>
          </cell>
          <cell r="F136">
            <v>40</v>
          </cell>
          <cell r="G136">
            <v>3100000</v>
          </cell>
        </row>
        <row r="137">
          <cell r="B137">
            <v>1127.0999999999999</v>
          </cell>
          <cell r="C137" t="str">
            <v>سولداد | Soledad</v>
          </cell>
          <cell r="D137" t="str">
            <v>قهوه</v>
          </cell>
          <cell r="E137" t="str">
            <v>X Series</v>
          </cell>
          <cell r="F137">
            <v>80</v>
          </cell>
          <cell r="G137">
            <v>4900000</v>
          </cell>
        </row>
        <row r="138">
          <cell r="B138"/>
          <cell r="C138"/>
          <cell r="D138"/>
          <cell r="E138"/>
          <cell r="F138"/>
          <cell r="G138" t="e">
            <v>#N/A</v>
          </cell>
        </row>
        <row r="139">
          <cell r="B139">
            <v>1127.3</v>
          </cell>
          <cell r="C139" t="str">
            <v>سولداد | Soledad</v>
          </cell>
          <cell r="D139" t="str">
            <v>قهوه</v>
          </cell>
          <cell r="E139" t="str">
            <v>X Series</v>
          </cell>
          <cell r="F139">
            <v>40</v>
          </cell>
          <cell r="G139">
            <v>2550000</v>
          </cell>
        </row>
        <row r="140">
          <cell r="B140">
            <v>1129.0999999999999</v>
          </cell>
          <cell r="C140" t="str">
            <v>جانسون | Janson</v>
          </cell>
          <cell r="D140" t="str">
            <v>قهوه</v>
          </cell>
          <cell r="E140" t="str">
            <v>X Series</v>
          </cell>
          <cell r="F140">
            <v>80</v>
          </cell>
          <cell r="G140">
            <v>9900000</v>
          </cell>
        </row>
        <row r="141">
          <cell r="B141"/>
          <cell r="C141"/>
          <cell r="D141"/>
          <cell r="E141"/>
          <cell r="F141"/>
          <cell r="G141" t="e">
            <v>#N/A</v>
          </cell>
        </row>
        <row r="142">
          <cell r="B142">
            <v>1129.3</v>
          </cell>
          <cell r="C142" t="str">
            <v>جانسون | Janson</v>
          </cell>
          <cell r="D142" t="str">
            <v>قهوه</v>
          </cell>
          <cell r="E142" t="str">
            <v>X Series</v>
          </cell>
          <cell r="F142">
            <v>40</v>
          </cell>
          <cell r="G142">
            <v>5050000</v>
          </cell>
        </row>
        <row r="143">
          <cell r="B143">
            <v>1130.0999999999999</v>
          </cell>
          <cell r="C143" t="str">
            <v>الیدا پلانو | Elida Plano</v>
          </cell>
          <cell r="D143" t="str">
            <v>قهوه</v>
          </cell>
          <cell r="E143" t="str">
            <v>X Series</v>
          </cell>
          <cell r="F143">
            <v>80</v>
          </cell>
          <cell r="G143">
            <v>13100000</v>
          </cell>
        </row>
        <row r="144">
          <cell r="B144"/>
          <cell r="C144"/>
          <cell r="D144"/>
          <cell r="E144"/>
          <cell r="F144"/>
          <cell r="G144" t="e">
            <v>#N/A</v>
          </cell>
        </row>
        <row r="145">
          <cell r="B145">
            <v>1130.3</v>
          </cell>
          <cell r="C145" t="str">
            <v>الیدا پلانو | Elida Plano</v>
          </cell>
          <cell r="D145" t="str">
            <v>قهوه</v>
          </cell>
          <cell r="E145" t="str">
            <v>X Series</v>
          </cell>
          <cell r="F145">
            <v>40</v>
          </cell>
          <cell r="G145">
            <v>6650000</v>
          </cell>
        </row>
        <row r="146">
          <cell r="B146">
            <v>1128.0999999999999</v>
          </cell>
          <cell r="C146" t="str">
            <v>لا ناتورا | La Natura</v>
          </cell>
          <cell r="D146" t="str">
            <v>قهوه</v>
          </cell>
          <cell r="E146" t="str">
            <v>X Series</v>
          </cell>
          <cell r="F146">
            <v>80</v>
          </cell>
          <cell r="G146">
            <v>5500000</v>
          </cell>
        </row>
        <row r="147">
          <cell r="B147"/>
          <cell r="C147"/>
          <cell r="D147"/>
          <cell r="E147"/>
          <cell r="F147"/>
          <cell r="G147" t="e">
            <v>#N/A</v>
          </cell>
        </row>
        <row r="148">
          <cell r="B148">
            <v>1128.3</v>
          </cell>
          <cell r="C148" t="str">
            <v>لا ناتورا | La Natura</v>
          </cell>
          <cell r="D148" t="str">
            <v>قهوه</v>
          </cell>
          <cell r="E148" t="str">
            <v>X Series</v>
          </cell>
          <cell r="F148">
            <v>40</v>
          </cell>
          <cell r="G148">
            <v>2850000</v>
          </cell>
        </row>
        <row r="149">
          <cell r="B149">
            <v>1118.0999999999999</v>
          </cell>
          <cell r="C149" t="str">
            <v>گرانجا | Granja</v>
          </cell>
          <cell r="D149" t="str">
            <v>قهوه</v>
          </cell>
          <cell r="E149" t="str">
            <v>X Series</v>
          </cell>
          <cell r="F149">
            <v>80</v>
          </cell>
          <cell r="G149">
            <v>7500000</v>
          </cell>
        </row>
        <row r="150">
          <cell r="B150"/>
          <cell r="C150"/>
          <cell r="D150"/>
          <cell r="E150"/>
          <cell r="F150"/>
          <cell r="G150" t="e">
            <v>#N/A</v>
          </cell>
        </row>
        <row r="151">
          <cell r="B151">
            <v>1118.3</v>
          </cell>
          <cell r="C151" t="str">
            <v>گرانجا | Granja</v>
          </cell>
          <cell r="D151" t="str">
            <v>قهوه</v>
          </cell>
          <cell r="E151" t="str">
            <v>X Series</v>
          </cell>
          <cell r="F151">
            <v>40</v>
          </cell>
          <cell r="G151">
            <v>3850000</v>
          </cell>
        </row>
        <row r="152">
          <cell r="B152"/>
          <cell r="C152"/>
          <cell r="D152"/>
          <cell r="E152"/>
          <cell r="F152" t="str">
            <v>-</v>
          </cell>
          <cell r="G152" t="e">
            <v>#N/A</v>
          </cell>
        </row>
        <row r="153">
          <cell r="B153"/>
          <cell r="C153"/>
          <cell r="D153"/>
          <cell r="E153"/>
          <cell r="F153" t="str">
            <v>-</v>
          </cell>
          <cell r="G153" t="e">
            <v>#N/A</v>
          </cell>
        </row>
        <row r="154">
          <cell r="B154"/>
          <cell r="C154"/>
          <cell r="D154"/>
          <cell r="E154"/>
          <cell r="F154" t="str">
            <v>-</v>
          </cell>
          <cell r="G154" t="e">
            <v>#N/A</v>
          </cell>
        </row>
        <row r="155">
          <cell r="B155"/>
          <cell r="C155"/>
          <cell r="D155"/>
          <cell r="E155"/>
          <cell r="F155" t="str">
            <v>-</v>
          </cell>
          <cell r="G155" t="e">
            <v>#N/A</v>
          </cell>
        </row>
        <row r="156">
          <cell r="B156"/>
          <cell r="C156"/>
          <cell r="D156"/>
          <cell r="E156"/>
          <cell r="F156" t="str">
            <v>-</v>
          </cell>
          <cell r="G156" t="e">
            <v>#N/A</v>
          </cell>
        </row>
        <row r="157">
          <cell r="B157"/>
          <cell r="C157"/>
          <cell r="D157"/>
          <cell r="E157"/>
          <cell r="F157" t="str">
            <v>-</v>
          </cell>
          <cell r="G157" t="e">
            <v>#N/A</v>
          </cell>
        </row>
        <row r="158">
          <cell r="B158"/>
          <cell r="C158"/>
          <cell r="D158"/>
          <cell r="E158"/>
          <cell r="F158" t="str">
            <v>-</v>
          </cell>
          <cell r="G158" t="e">
            <v>#N/A</v>
          </cell>
        </row>
        <row r="159">
          <cell r="B159"/>
          <cell r="C159"/>
          <cell r="D159"/>
          <cell r="E159"/>
          <cell r="F159" t="str">
            <v>-</v>
          </cell>
          <cell r="G159" t="e">
            <v>#N/A</v>
          </cell>
        </row>
        <row r="160">
          <cell r="B160"/>
          <cell r="C160"/>
          <cell r="D160"/>
          <cell r="E160"/>
          <cell r="F160" t="str">
            <v>-</v>
          </cell>
          <cell r="G160" t="e">
            <v>#N/A</v>
          </cell>
        </row>
        <row r="161">
          <cell r="B161"/>
          <cell r="C161"/>
          <cell r="D161"/>
          <cell r="E161"/>
          <cell r="F161" t="str">
            <v>-</v>
          </cell>
          <cell r="G161" t="e">
            <v>#N/A</v>
          </cell>
        </row>
        <row r="162">
          <cell r="B162"/>
          <cell r="C162"/>
          <cell r="D162"/>
          <cell r="E162"/>
          <cell r="F162" t="str">
            <v>-</v>
          </cell>
          <cell r="G162" t="e">
            <v>#N/A</v>
          </cell>
        </row>
        <row r="163">
          <cell r="B163"/>
          <cell r="C163"/>
          <cell r="D163"/>
          <cell r="E163"/>
          <cell r="F163" t="str">
            <v>-</v>
          </cell>
          <cell r="G163" t="e">
            <v>#N/A</v>
          </cell>
        </row>
        <row r="164">
          <cell r="B164"/>
          <cell r="C164"/>
          <cell r="D164"/>
          <cell r="E164"/>
          <cell r="F164" t="str">
            <v>-</v>
          </cell>
          <cell r="G164" t="e">
            <v>#N/A</v>
          </cell>
        </row>
        <row r="165">
          <cell r="B165"/>
          <cell r="C165"/>
          <cell r="D165"/>
          <cell r="E165"/>
          <cell r="F165" t="str">
            <v>-</v>
          </cell>
          <cell r="G165" t="e">
            <v>#N/A</v>
          </cell>
        </row>
        <row r="166">
          <cell r="B166"/>
          <cell r="C166"/>
          <cell r="D166"/>
          <cell r="E166"/>
          <cell r="F166" t="str">
            <v>-</v>
          </cell>
          <cell r="G166" t="e">
            <v>#N/A</v>
          </cell>
        </row>
        <row r="167">
          <cell r="B167"/>
          <cell r="C167"/>
          <cell r="D167"/>
          <cell r="E167"/>
          <cell r="F167" t="str">
            <v>-</v>
          </cell>
          <cell r="G167" t="e">
            <v>#N/A</v>
          </cell>
        </row>
        <row r="168">
          <cell r="B168"/>
          <cell r="C168"/>
          <cell r="D168"/>
          <cell r="E168"/>
          <cell r="F168" t="str">
            <v>-</v>
          </cell>
          <cell r="G168" t="e">
            <v>#N/A</v>
          </cell>
        </row>
        <row r="169">
          <cell r="B169"/>
          <cell r="C169"/>
          <cell r="D169"/>
          <cell r="E169"/>
          <cell r="F169" t="str">
            <v>-</v>
          </cell>
          <cell r="G169" t="e">
            <v>#N/A</v>
          </cell>
        </row>
        <row r="170">
          <cell r="B170"/>
          <cell r="C170"/>
          <cell r="D170"/>
          <cell r="E170"/>
          <cell r="F170" t="str">
            <v>-</v>
          </cell>
          <cell r="G170" t="e">
            <v>#N/A</v>
          </cell>
        </row>
        <row r="171">
          <cell r="B171"/>
          <cell r="C171"/>
          <cell r="D171"/>
          <cell r="E171"/>
          <cell r="F171" t="str">
            <v>-</v>
          </cell>
          <cell r="G171" t="e">
            <v>#N/A</v>
          </cell>
        </row>
        <row r="172">
          <cell r="B172"/>
          <cell r="C172"/>
          <cell r="D172"/>
          <cell r="E172"/>
          <cell r="F172" t="str">
            <v>-</v>
          </cell>
          <cell r="G172" t="e">
            <v>#N/A</v>
          </cell>
        </row>
        <row r="173">
          <cell r="B173"/>
          <cell r="C173"/>
          <cell r="D173"/>
          <cell r="E173"/>
          <cell r="F173" t="str">
            <v>-</v>
          </cell>
          <cell r="G173" t="e">
            <v>#N/A</v>
          </cell>
        </row>
        <row r="174">
          <cell r="B174"/>
          <cell r="C174"/>
          <cell r="D174"/>
          <cell r="E174"/>
          <cell r="F174" t="str">
            <v>-</v>
          </cell>
          <cell r="G174" t="e">
            <v>#N/A</v>
          </cell>
        </row>
        <row r="175">
          <cell r="B175"/>
          <cell r="C175"/>
          <cell r="D175"/>
          <cell r="E175"/>
          <cell r="F175" t="str">
            <v>-</v>
          </cell>
          <cell r="G175" t="e">
            <v>#N/A</v>
          </cell>
        </row>
        <row r="176">
          <cell r="B176"/>
          <cell r="C176"/>
          <cell r="D176"/>
          <cell r="E176"/>
          <cell r="F176" t="str">
            <v>-</v>
          </cell>
          <cell r="G176" t="e">
            <v>#N/A</v>
          </cell>
        </row>
        <row r="177">
          <cell r="B177"/>
          <cell r="C177"/>
          <cell r="D177"/>
          <cell r="E177"/>
          <cell r="F177" t="str">
            <v>-</v>
          </cell>
          <cell r="G177" t="e">
            <v>#N/A</v>
          </cell>
        </row>
        <row r="178">
          <cell r="B178"/>
          <cell r="C178"/>
          <cell r="D178"/>
          <cell r="E178"/>
          <cell r="F178" t="str">
            <v>-</v>
          </cell>
          <cell r="G178" t="e">
            <v>#N/A</v>
          </cell>
        </row>
        <row r="179">
          <cell r="B179"/>
          <cell r="C179"/>
          <cell r="D179"/>
          <cell r="E179"/>
          <cell r="F179" t="str">
            <v>-</v>
          </cell>
          <cell r="G179" t="e">
            <v>#N/A</v>
          </cell>
        </row>
        <row r="180">
          <cell r="B180"/>
          <cell r="C180"/>
          <cell r="D180"/>
          <cell r="E180"/>
          <cell r="F180" t="str">
            <v>-</v>
          </cell>
          <cell r="G180" t="e">
            <v>#N/A</v>
          </cell>
        </row>
        <row r="181">
          <cell r="B181"/>
          <cell r="C181"/>
          <cell r="D181"/>
          <cell r="E181"/>
          <cell r="F181" t="str">
            <v>-</v>
          </cell>
          <cell r="G181" t="e">
            <v>#N/A</v>
          </cell>
        </row>
        <row r="182">
          <cell r="B182"/>
          <cell r="C182"/>
          <cell r="D182"/>
          <cell r="E182"/>
          <cell r="F182" t="str">
            <v>-</v>
          </cell>
          <cell r="G182" t="e">
            <v>#N/A</v>
          </cell>
        </row>
        <row r="183">
          <cell r="B183"/>
          <cell r="C183"/>
          <cell r="D183"/>
          <cell r="E183"/>
          <cell r="F183" t="str">
            <v>-</v>
          </cell>
          <cell r="G183" t="e">
            <v>#N/A</v>
          </cell>
        </row>
        <row r="184">
          <cell r="B184"/>
          <cell r="C184"/>
          <cell r="D184"/>
          <cell r="E184"/>
          <cell r="F184" t="str">
            <v>-</v>
          </cell>
          <cell r="G184" t="e">
            <v>#N/A</v>
          </cell>
        </row>
        <row r="185">
          <cell r="B185"/>
          <cell r="C185"/>
          <cell r="D185"/>
          <cell r="E185"/>
          <cell r="F185" t="str">
            <v>-</v>
          </cell>
          <cell r="G185" t="e">
            <v>#N/A</v>
          </cell>
        </row>
        <row r="186">
          <cell r="B186"/>
          <cell r="C186"/>
          <cell r="D186"/>
          <cell r="E186"/>
          <cell r="F186" t="str">
            <v>-</v>
          </cell>
          <cell r="G186" t="e">
            <v>#N/A</v>
          </cell>
        </row>
        <row r="187">
          <cell r="B187"/>
          <cell r="C187"/>
          <cell r="D187"/>
          <cell r="E187"/>
          <cell r="F187" t="str">
            <v>-</v>
          </cell>
          <cell r="G187" t="e">
            <v>#N/A</v>
          </cell>
        </row>
        <row r="188">
          <cell r="B188"/>
          <cell r="C188"/>
          <cell r="D188"/>
          <cell r="E188"/>
          <cell r="F188" t="str">
            <v>-</v>
          </cell>
          <cell r="G188" t="e">
            <v>#N/A</v>
          </cell>
        </row>
        <row r="189">
          <cell r="B189"/>
          <cell r="C189"/>
          <cell r="D189"/>
          <cell r="E189"/>
          <cell r="F189" t="str">
            <v>-</v>
          </cell>
          <cell r="G189" t="e">
            <v>#N/A</v>
          </cell>
        </row>
        <row r="190">
          <cell r="B190"/>
          <cell r="C190"/>
          <cell r="D190"/>
          <cell r="E190"/>
          <cell r="F190" t="str">
            <v>-</v>
          </cell>
          <cell r="G190" t="e">
            <v>#N/A</v>
          </cell>
        </row>
        <row r="191">
          <cell r="B191"/>
          <cell r="C191"/>
          <cell r="D191"/>
          <cell r="E191"/>
          <cell r="F191" t="str">
            <v>-</v>
          </cell>
          <cell r="G191" t="e">
            <v>#N/A</v>
          </cell>
        </row>
        <row r="192">
          <cell r="B192"/>
          <cell r="C192"/>
          <cell r="D192"/>
          <cell r="E192"/>
          <cell r="F192" t="str">
            <v>-</v>
          </cell>
          <cell r="G192" t="e">
            <v>#N/A</v>
          </cell>
        </row>
        <row r="193">
          <cell r="B193"/>
          <cell r="C193"/>
          <cell r="D193"/>
          <cell r="E193"/>
          <cell r="F193" t="str">
            <v>-</v>
          </cell>
          <cell r="G193" t="e">
            <v>#N/A</v>
          </cell>
        </row>
        <row r="194">
          <cell r="B194"/>
          <cell r="C194"/>
          <cell r="D194"/>
          <cell r="E194"/>
          <cell r="F194" t="str">
            <v>-</v>
          </cell>
          <cell r="G194" t="e">
            <v>#N/A</v>
          </cell>
        </row>
        <row r="195">
          <cell r="B195"/>
          <cell r="C195"/>
          <cell r="D195"/>
          <cell r="E195"/>
          <cell r="F195" t="str">
            <v>-</v>
          </cell>
          <cell r="G195" t="e">
            <v>#N/A</v>
          </cell>
        </row>
        <row r="196">
          <cell r="B196"/>
          <cell r="C196"/>
          <cell r="D196"/>
          <cell r="E196"/>
          <cell r="F196" t="str">
            <v>-</v>
          </cell>
          <cell r="G196" t="e">
            <v>#N/A</v>
          </cell>
        </row>
        <row r="197">
          <cell r="B197"/>
          <cell r="C197"/>
          <cell r="D197"/>
          <cell r="E197"/>
          <cell r="F197" t="str">
            <v>-</v>
          </cell>
          <cell r="G197" t="e">
            <v>#N/A</v>
          </cell>
        </row>
        <row r="198">
          <cell r="B198"/>
          <cell r="C198"/>
          <cell r="D198"/>
          <cell r="E198"/>
          <cell r="F198" t="str">
            <v>-</v>
          </cell>
          <cell r="G198" t="e">
            <v>#N/A</v>
          </cell>
        </row>
        <row r="199">
          <cell r="B199"/>
          <cell r="C199"/>
          <cell r="D199"/>
          <cell r="E199"/>
          <cell r="F199" t="str">
            <v>-</v>
          </cell>
          <cell r="G199" t="e">
            <v>#N/A</v>
          </cell>
        </row>
        <row r="200">
          <cell r="B200"/>
          <cell r="C200"/>
          <cell r="D200"/>
          <cell r="E200"/>
          <cell r="F200" t="str">
            <v>-</v>
          </cell>
          <cell r="G200" t="e">
            <v>#N/A</v>
          </cell>
        </row>
        <row r="201">
          <cell r="B201"/>
          <cell r="C201"/>
          <cell r="D201"/>
          <cell r="E201"/>
          <cell r="F201" t="str">
            <v>-</v>
          </cell>
          <cell r="G201" t="e">
            <v>#N/A</v>
          </cell>
        </row>
        <row r="202">
          <cell r="B202"/>
          <cell r="C202"/>
          <cell r="D202"/>
          <cell r="E202"/>
          <cell r="F202" t="str">
            <v>-</v>
          </cell>
          <cell r="G202" t="e">
            <v>#N/A</v>
          </cell>
        </row>
        <row r="203">
          <cell r="B203"/>
          <cell r="C203"/>
          <cell r="D203"/>
          <cell r="E203"/>
          <cell r="F203" t="str">
            <v>-</v>
          </cell>
          <cell r="G203" t="e">
            <v>#N/A</v>
          </cell>
        </row>
        <row r="204">
          <cell r="B204"/>
          <cell r="C204"/>
          <cell r="D204"/>
          <cell r="E204"/>
          <cell r="F204" t="str">
            <v>-</v>
          </cell>
          <cell r="G204" t="e">
            <v>#N/A</v>
          </cell>
        </row>
        <row r="205">
          <cell r="B205"/>
          <cell r="C205"/>
          <cell r="D205"/>
          <cell r="E205"/>
          <cell r="F205" t="str">
            <v>-</v>
          </cell>
          <cell r="G205" t="e">
            <v>#N/A</v>
          </cell>
        </row>
        <row r="206">
          <cell r="B206"/>
          <cell r="C206"/>
          <cell r="D206"/>
          <cell r="E206"/>
          <cell r="F206" t="str">
            <v>-</v>
          </cell>
          <cell r="G206" t="e">
            <v>#N/A</v>
          </cell>
        </row>
        <row r="207">
          <cell r="B207"/>
          <cell r="C207"/>
          <cell r="D207"/>
          <cell r="E207"/>
          <cell r="F207" t="str">
            <v>-</v>
          </cell>
          <cell r="G207" t="e">
            <v>#N/A</v>
          </cell>
        </row>
        <row r="208">
          <cell r="B208"/>
          <cell r="C208"/>
          <cell r="D208"/>
          <cell r="E208"/>
          <cell r="F208" t="str">
            <v>-</v>
          </cell>
          <cell r="G208" t="e">
            <v>#N/A</v>
          </cell>
        </row>
        <row r="209">
          <cell r="B209"/>
          <cell r="C209"/>
          <cell r="D209"/>
          <cell r="E209"/>
          <cell r="F209" t="str">
            <v>-</v>
          </cell>
          <cell r="G209" t="e">
            <v>#N/A</v>
          </cell>
        </row>
        <row r="210">
          <cell r="B210"/>
          <cell r="C210"/>
          <cell r="D210"/>
          <cell r="E210"/>
          <cell r="F210" t="str">
            <v>-</v>
          </cell>
          <cell r="G210" t="e">
            <v>#N/A</v>
          </cell>
        </row>
        <row r="211">
          <cell r="B211"/>
          <cell r="C211"/>
          <cell r="D211"/>
          <cell r="E211"/>
          <cell r="F211" t="str">
            <v>-</v>
          </cell>
          <cell r="G211" t="e">
            <v>#N/A</v>
          </cell>
        </row>
        <row r="212">
          <cell r="B212"/>
          <cell r="C212"/>
          <cell r="D212"/>
          <cell r="E212"/>
          <cell r="F212" t="str">
            <v>-</v>
          </cell>
          <cell r="G212" t="e">
            <v>#N/A</v>
          </cell>
        </row>
        <row r="213">
          <cell r="B213"/>
          <cell r="C213"/>
          <cell r="D213"/>
          <cell r="E213"/>
          <cell r="F213" t="str">
            <v>-</v>
          </cell>
          <cell r="G213" t="e">
            <v>#N/A</v>
          </cell>
        </row>
        <row r="214">
          <cell r="B214"/>
          <cell r="C214"/>
          <cell r="D214"/>
          <cell r="E214"/>
          <cell r="F214" t="str">
            <v>-</v>
          </cell>
          <cell r="G214" t="e">
            <v>#N/A</v>
          </cell>
        </row>
        <row r="215">
          <cell r="B215"/>
          <cell r="C215"/>
          <cell r="D215"/>
          <cell r="E215"/>
          <cell r="F215" t="str">
            <v>-</v>
          </cell>
          <cell r="G215" t="e">
            <v>#N/A</v>
          </cell>
        </row>
        <row r="216">
          <cell r="B216"/>
          <cell r="C216"/>
          <cell r="D216"/>
          <cell r="E216"/>
          <cell r="F216" t="str">
            <v>-</v>
          </cell>
          <cell r="G216" t="e">
            <v>#N/A</v>
          </cell>
        </row>
        <row r="217">
          <cell r="B217"/>
          <cell r="C217"/>
          <cell r="D217"/>
          <cell r="E217"/>
          <cell r="F217" t="str">
            <v>-</v>
          </cell>
          <cell r="G217" t="e">
            <v>#N/A</v>
          </cell>
        </row>
        <row r="218">
          <cell r="B218"/>
          <cell r="C218"/>
          <cell r="D218"/>
          <cell r="E218"/>
          <cell r="F218" t="str">
            <v>-</v>
          </cell>
          <cell r="G218" t="e">
            <v>#N/A</v>
          </cell>
        </row>
        <row r="219">
          <cell r="B219"/>
          <cell r="C219"/>
          <cell r="D219"/>
          <cell r="E219"/>
          <cell r="F219" t="str">
            <v>-</v>
          </cell>
          <cell r="G219" t="e">
            <v>#N/A</v>
          </cell>
        </row>
        <row r="220">
          <cell r="B220"/>
          <cell r="C220"/>
          <cell r="D220"/>
          <cell r="E220"/>
          <cell r="F220" t="str">
            <v>-</v>
          </cell>
          <cell r="G220" t="e">
            <v>#N/A</v>
          </cell>
        </row>
        <row r="221">
          <cell r="B221"/>
          <cell r="C221"/>
          <cell r="D221"/>
          <cell r="E221"/>
          <cell r="F221" t="str">
            <v>-</v>
          </cell>
          <cell r="G221" t="e">
            <v>#N/A</v>
          </cell>
        </row>
        <row r="222">
          <cell r="B222"/>
          <cell r="C222"/>
          <cell r="D222"/>
          <cell r="E222"/>
          <cell r="F222" t="str">
            <v>-</v>
          </cell>
          <cell r="G222" t="e">
            <v>#N/A</v>
          </cell>
        </row>
        <row r="223">
          <cell r="B223"/>
          <cell r="C223"/>
          <cell r="D223"/>
          <cell r="E223"/>
          <cell r="F223" t="str">
            <v>-</v>
          </cell>
          <cell r="G223" t="e">
            <v>#N/A</v>
          </cell>
        </row>
        <row r="224">
          <cell r="B224"/>
          <cell r="C224"/>
          <cell r="D224"/>
          <cell r="E224"/>
          <cell r="F224" t="str">
            <v>-</v>
          </cell>
          <cell r="G224" t="e">
            <v>#N/A</v>
          </cell>
        </row>
        <row r="225">
          <cell r="B225"/>
          <cell r="C225"/>
          <cell r="D225"/>
          <cell r="E225"/>
          <cell r="F225" t="str">
            <v>-</v>
          </cell>
          <cell r="G225" t="e">
            <v>#N/A</v>
          </cell>
        </row>
        <row r="226">
          <cell r="B226"/>
          <cell r="C226"/>
          <cell r="D226"/>
          <cell r="E226"/>
          <cell r="F226" t="str">
            <v>-</v>
          </cell>
          <cell r="G226" t="e">
            <v>#N/A</v>
          </cell>
        </row>
        <row r="227">
          <cell r="B227"/>
          <cell r="C227"/>
          <cell r="D227"/>
          <cell r="E227"/>
          <cell r="F227" t="str">
            <v>-</v>
          </cell>
          <cell r="G227" t="e">
            <v>#N/A</v>
          </cell>
        </row>
        <row r="228">
          <cell r="B228"/>
          <cell r="C228"/>
          <cell r="D228"/>
          <cell r="E228"/>
          <cell r="F228" t="str">
            <v>-</v>
          </cell>
          <cell r="G228" t="e">
            <v>#N/A</v>
          </cell>
        </row>
        <row r="229">
          <cell r="B229"/>
          <cell r="C229"/>
          <cell r="D229"/>
          <cell r="E229"/>
          <cell r="F229" t="str">
            <v>-</v>
          </cell>
          <cell r="G229" t="e">
            <v>#N/A</v>
          </cell>
        </row>
        <row r="230">
          <cell r="B230"/>
          <cell r="C230"/>
          <cell r="D230"/>
          <cell r="E230"/>
          <cell r="F230" t="str">
            <v>-</v>
          </cell>
          <cell r="G230" t="e">
            <v>#N/A</v>
          </cell>
        </row>
        <row r="231">
          <cell r="B231"/>
          <cell r="C231"/>
          <cell r="D231"/>
          <cell r="E231"/>
          <cell r="F231" t="str">
            <v>-</v>
          </cell>
          <cell r="G231" t="e">
            <v>#N/A</v>
          </cell>
        </row>
        <row r="232">
          <cell r="B232"/>
          <cell r="C232"/>
          <cell r="D232"/>
          <cell r="E232"/>
          <cell r="F232" t="str">
            <v>-</v>
          </cell>
          <cell r="G232" t="e">
            <v>#N/A</v>
          </cell>
        </row>
        <row r="233">
          <cell r="B233"/>
          <cell r="C233"/>
          <cell r="D233"/>
          <cell r="E233"/>
          <cell r="F233" t="str">
            <v>-</v>
          </cell>
          <cell r="G233" t="e">
            <v>#N/A</v>
          </cell>
        </row>
        <row r="234">
          <cell r="B234"/>
          <cell r="C234"/>
          <cell r="D234"/>
          <cell r="E234"/>
          <cell r="F234" t="str">
            <v>-</v>
          </cell>
          <cell r="G234" t="e">
            <v>#N/A</v>
          </cell>
        </row>
        <row r="235">
          <cell r="B235"/>
          <cell r="C235"/>
          <cell r="D235"/>
          <cell r="E235"/>
          <cell r="F235" t="str">
            <v>-</v>
          </cell>
          <cell r="G235" t="e">
            <v>#N/A</v>
          </cell>
        </row>
        <row r="236">
          <cell r="B236"/>
          <cell r="C236"/>
          <cell r="D236"/>
          <cell r="E236"/>
          <cell r="F236" t="str">
            <v>-</v>
          </cell>
          <cell r="G236" t="e">
            <v>#N/A</v>
          </cell>
        </row>
        <row r="237">
          <cell r="B237"/>
          <cell r="C237"/>
          <cell r="D237"/>
          <cell r="E237"/>
          <cell r="F237" t="str">
            <v>-</v>
          </cell>
          <cell r="G237" t="e">
            <v>#N/A</v>
          </cell>
        </row>
      </sheetData>
      <sheetData sheetId="3" refreshError="1"/>
      <sheetData sheetId="4" refreshError="1">
        <row r="204">
          <cell r="AH204">
            <v>0</v>
          </cell>
        </row>
        <row r="205">
          <cell r="AH205">
            <v>0</v>
          </cell>
        </row>
        <row r="207">
          <cell r="AH207">
            <v>0</v>
          </cell>
        </row>
        <row r="208">
          <cell r="AH208">
            <v>0</v>
          </cell>
        </row>
        <row r="209">
          <cell r="AH209">
            <v>0</v>
          </cell>
        </row>
        <row r="210">
          <cell r="AH210">
            <v>0</v>
          </cell>
        </row>
        <row r="211">
          <cell r="AH211">
            <v>0</v>
          </cell>
        </row>
        <row r="212">
          <cell r="AH212">
            <v>0</v>
          </cell>
        </row>
        <row r="213">
          <cell r="AH213">
            <v>0</v>
          </cell>
        </row>
        <row r="214">
          <cell r="AH214">
            <v>0</v>
          </cell>
        </row>
        <row r="215">
          <cell r="AH215">
            <v>0</v>
          </cell>
        </row>
        <row r="216">
          <cell r="AH216">
            <v>0</v>
          </cell>
        </row>
        <row r="217">
          <cell r="AH217">
            <v>0</v>
          </cell>
        </row>
        <row r="218">
          <cell r="AH218">
            <v>0</v>
          </cell>
        </row>
        <row r="219">
          <cell r="AH219">
            <v>0</v>
          </cell>
        </row>
        <row r="220">
          <cell r="AH220">
            <v>0</v>
          </cell>
        </row>
        <row r="221">
          <cell r="AH221">
            <v>0</v>
          </cell>
        </row>
        <row r="222">
          <cell r="AH222">
            <v>0</v>
          </cell>
        </row>
        <row r="223">
          <cell r="AH223">
            <v>0</v>
          </cell>
        </row>
        <row r="224">
          <cell r="AH224">
            <v>0</v>
          </cell>
        </row>
        <row r="225">
          <cell r="AH225">
            <v>0</v>
          </cell>
        </row>
        <row r="226">
          <cell r="AH226">
            <v>0</v>
          </cell>
        </row>
        <row r="227">
          <cell r="AH227">
            <v>0</v>
          </cell>
        </row>
        <row r="228">
          <cell r="AH228">
            <v>0</v>
          </cell>
        </row>
        <row r="229">
          <cell r="AH229">
            <v>0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AH243">
            <v>0</v>
          </cell>
        </row>
        <row r="244">
          <cell r="AH244">
            <v>0</v>
          </cell>
        </row>
        <row r="245">
          <cell r="AH245">
            <v>0</v>
          </cell>
        </row>
        <row r="246">
          <cell r="AH246">
            <v>0</v>
          </cell>
        </row>
        <row r="247">
          <cell r="AH247">
            <v>0</v>
          </cell>
        </row>
        <row r="248">
          <cell r="AH248">
            <v>0</v>
          </cell>
        </row>
        <row r="249">
          <cell r="AH249">
            <v>0</v>
          </cell>
        </row>
        <row r="250">
          <cell r="AH250">
            <v>0</v>
          </cell>
        </row>
        <row r="251">
          <cell r="AH251">
            <v>0</v>
          </cell>
        </row>
        <row r="252">
          <cell r="AH252">
            <v>0</v>
          </cell>
        </row>
        <row r="253">
          <cell r="AH253">
            <v>0</v>
          </cell>
        </row>
        <row r="254">
          <cell r="AH254">
            <v>0</v>
          </cell>
        </row>
        <row r="255">
          <cell r="AH255">
            <v>0</v>
          </cell>
        </row>
        <row r="256">
          <cell r="AH256">
            <v>0</v>
          </cell>
        </row>
        <row r="257">
          <cell r="AH257">
            <v>0</v>
          </cell>
        </row>
        <row r="258">
          <cell r="AH258">
            <v>0</v>
          </cell>
        </row>
        <row r="259">
          <cell r="AH259">
            <v>0</v>
          </cell>
        </row>
        <row r="260">
          <cell r="AH260">
            <v>0</v>
          </cell>
        </row>
        <row r="261">
          <cell r="AH261">
            <v>0</v>
          </cell>
        </row>
        <row r="262">
          <cell r="AH262">
            <v>0</v>
          </cell>
        </row>
        <row r="263">
          <cell r="AH263">
            <v>0</v>
          </cell>
        </row>
        <row r="264">
          <cell r="AH264">
            <v>0</v>
          </cell>
        </row>
        <row r="265">
          <cell r="AH265">
            <v>0</v>
          </cell>
        </row>
        <row r="266">
          <cell r="AH266">
            <v>0</v>
          </cell>
        </row>
        <row r="267">
          <cell r="AH267">
            <v>0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204">
          <cell r="AH204">
            <v>0</v>
          </cell>
        </row>
        <row r="205">
          <cell r="AH205">
            <v>0</v>
          </cell>
        </row>
        <row r="207">
          <cell r="AH207">
            <v>0</v>
          </cell>
        </row>
        <row r="208">
          <cell r="AH208">
            <v>0</v>
          </cell>
        </row>
        <row r="209">
          <cell r="AH209">
            <v>0</v>
          </cell>
        </row>
        <row r="210">
          <cell r="AH210">
            <v>0</v>
          </cell>
        </row>
        <row r="211">
          <cell r="AH211">
            <v>0</v>
          </cell>
        </row>
        <row r="212">
          <cell r="AH212">
            <v>0</v>
          </cell>
        </row>
        <row r="213">
          <cell r="AH213">
            <v>0</v>
          </cell>
        </row>
        <row r="214">
          <cell r="AH214">
            <v>0</v>
          </cell>
        </row>
        <row r="215">
          <cell r="AH215">
            <v>0</v>
          </cell>
        </row>
        <row r="216">
          <cell r="AH216">
            <v>0</v>
          </cell>
        </row>
        <row r="217">
          <cell r="AH217">
            <v>0</v>
          </cell>
        </row>
        <row r="218">
          <cell r="AH218">
            <v>0</v>
          </cell>
        </row>
        <row r="219">
          <cell r="AH219">
            <v>0</v>
          </cell>
        </row>
        <row r="220">
          <cell r="AH220">
            <v>0</v>
          </cell>
        </row>
        <row r="221">
          <cell r="AH221">
            <v>0</v>
          </cell>
        </row>
        <row r="222">
          <cell r="AH222">
            <v>0</v>
          </cell>
        </row>
        <row r="223">
          <cell r="AH223">
            <v>0</v>
          </cell>
        </row>
        <row r="224">
          <cell r="AH224">
            <v>0</v>
          </cell>
        </row>
        <row r="225">
          <cell r="AH225">
            <v>0</v>
          </cell>
        </row>
        <row r="226">
          <cell r="AH226">
            <v>0</v>
          </cell>
        </row>
        <row r="227">
          <cell r="AH227">
            <v>0</v>
          </cell>
        </row>
        <row r="228">
          <cell r="AH228">
            <v>0</v>
          </cell>
        </row>
        <row r="229">
          <cell r="AH229">
            <v>0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AH243">
            <v>0</v>
          </cell>
        </row>
        <row r="244">
          <cell r="AH244">
            <v>0</v>
          </cell>
        </row>
        <row r="245">
          <cell r="AH245">
            <v>0</v>
          </cell>
        </row>
        <row r="246">
          <cell r="AH246">
            <v>0</v>
          </cell>
        </row>
        <row r="247">
          <cell r="AH247">
            <v>0</v>
          </cell>
        </row>
        <row r="248">
          <cell r="AH248">
            <v>0</v>
          </cell>
        </row>
        <row r="249">
          <cell r="AH249">
            <v>0</v>
          </cell>
        </row>
        <row r="250">
          <cell r="AH250">
            <v>0</v>
          </cell>
        </row>
        <row r="251">
          <cell r="AH251">
            <v>0</v>
          </cell>
        </row>
        <row r="252">
          <cell r="AH252">
            <v>0</v>
          </cell>
        </row>
        <row r="253">
          <cell r="AH253">
            <v>0</v>
          </cell>
        </row>
        <row r="254">
          <cell r="AH254">
            <v>0</v>
          </cell>
        </row>
        <row r="255">
          <cell r="AH255">
            <v>0</v>
          </cell>
        </row>
        <row r="256">
          <cell r="AH256">
            <v>0</v>
          </cell>
        </row>
        <row r="257">
          <cell r="AH257">
            <v>0</v>
          </cell>
        </row>
        <row r="258">
          <cell r="AH258">
            <v>0</v>
          </cell>
        </row>
        <row r="259">
          <cell r="AH259">
            <v>0</v>
          </cell>
        </row>
        <row r="260">
          <cell r="AH260">
            <v>0</v>
          </cell>
        </row>
        <row r="261">
          <cell r="AH261">
            <v>0</v>
          </cell>
        </row>
        <row r="262">
          <cell r="AH262">
            <v>0</v>
          </cell>
        </row>
        <row r="263">
          <cell r="AH263">
            <v>0</v>
          </cell>
        </row>
        <row r="264">
          <cell r="AH264">
            <v>0</v>
          </cell>
        </row>
        <row r="265">
          <cell r="AH265">
            <v>0</v>
          </cell>
        </row>
        <row r="266">
          <cell r="AH266">
            <v>0</v>
          </cell>
        </row>
        <row r="267">
          <cell r="AH26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محصولات"/>
      <sheetName val="لیست محصولات 1402"/>
      <sheetName val="لیست محصولات اردیبهشت ۱۴۰۳"/>
      <sheetName val="لیست محصولات شهریور ۱۴۰۳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کد محصول</v>
          </cell>
          <cell r="C1" t="str">
            <v>نام محصول</v>
          </cell>
          <cell r="D1" t="str">
            <v>گروه اصلی</v>
          </cell>
          <cell r="E1" t="str">
            <v>گروه فرعی</v>
          </cell>
          <cell r="F1" t="str">
            <v>واحد فرعی</v>
          </cell>
          <cell r="G1" t="str">
            <v>قیمت واحد (ریال)</v>
          </cell>
        </row>
        <row r="2">
          <cell r="B2">
            <v>1135.0999999999999</v>
          </cell>
          <cell r="C2" t="str">
            <v>گشا سیگنچر ایماکولادا | Inmaculada Signature Gesha</v>
          </cell>
          <cell r="D2" t="str">
            <v>قهوه</v>
          </cell>
          <cell r="E2" t="str">
            <v>X Series</v>
          </cell>
          <cell r="F2">
            <v>80</v>
          </cell>
          <cell r="G2">
            <v>15900000</v>
          </cell>
        </row>
        <row r="3">
          <cell r="B3"/>
          <cell r="C3" t="e">
            <v>#N/A</v>
          </cell>
          <cell r="D3" t="str">
            <v>قهوه</v>
          </cell>
          <cell r="E3" t="str">
            <v>X Series</v>
          </cell>
          <cell r="F3"/>
          <cell r="G3" t="e">
            <v>#N/A</v>
          </cell>
        </row>
        <row r="4">
          <cell r="B4">
            <v>1135.3</v>
          </cell>
          <cell r="C4" t="str">
            <v>گشا سیگنچر ایماکولادا | Inmaculada Signature Gesha</v>
          </cell>
          <cell r="D4" t="str">
            <v>قهوه</v>
          </cell>
          <cell r="E4" t="str">
            <v>X Series</v>
          </cell>
          <cell r="F4">
            <v>40</v>
          </cell>
          <cell r="G4">
            <v>8000000</v>
          </cell>
        </row>
        <row r="5">
          <cell r="B5">
            <v>1132.0999999999999</v>
          </cell>
          <cell r="C5" t="str">
            <v>گرانجا پوتوسی | Granja Potosi</v>
          </cell>
          <cell r="D5" t="str">
            <v>قهوه</v>
          </cell>
          <cell r="E5" t="str">
            <v>X Series</v>
          </cell>
          <cell r="F5">
            <v>80</v>
          </cell>
          <cell r="G5">
            <v>12400000</v>
          </cell>
        </row>
        <row r="6">
          <cell r="B6"/>
          <cell r="C6" t="e">
            <v>#N/A</v>
          </cell>
          <cell r="D6" t="str">
            <v>قهوه</v>
          </cell>
          <cell r="E6" t="str">
            <v>X Series</v>
          </cell>
          <cell r="F6"/>
          <cell r="G6" t="e">
            <v>#N/A</v>
          </cell>
        </row>
        <row r="7">
          <cell r="B7">
            <v>1132.3</v>
          </cell>
          <cell r="C7" t="str">
            <v>گرانجا پوتوسی | Granja Potosi</v>
          </cell>
          <cell r="D7" t="str">
            <v>قهوه</v>
          </cell>
          <cell r="E7" t="str">
            <v>X Series</v>
          </cell>
          <cell r="F7">
            <v>40</v>
          </cell>
          <cell r="G7">
            <v>6250000</v>
          </cell>
        </row>
        <row r="8">
          <cell r="B8">
            <v>1134.0999999999999</v>
          </cell>
          <cell r="C8" t="str">
            <v>گرانجا سرو آزول | Granja Cerro Azul</v>
          </cell>
          <cell r="D8" t="str">
            <v>قهوه</v>
          </cell>
          <cell r="E8" t="str">
            <v>X Series</v>
          </cell>
          <cell r="F8">
            <v>80</v>
          </cell>
          <cell r="G8">
            <v>15900000</v>
          </cell>
        </row>
        <row r="9">
          <cell r="B9"/>
          <cell r="C9" t="e">
            <v>#N/A</v>
          </cell>
          <cell r="D9" t="str">
            <v>قهوه</v>
          </cell>
          <cell r="E9" t="str">
            <v>X Series</v>
          </cell>
          <cell r="F9"/>
          <cell r="G9" t="e">
            <v>#N/A</v>
          </cell>
        </row>
        <row r="10">
          <cell r="B10">
            <v>1134.3</v>
          </cell>
          <cell r="C10" t="str">
            <v>گرانجا سرو آزول | Granja Cerro Azul</v>
          </cell>
          <cell r="D10" t="str">
            <v>قهوه</v>
          </cell>
          <cell r="E10" t="str">
            <v>X Series</v>
          </cell>
          <cell r="F10">
            <v>40</v>
          </cell>
          <cell r="G10">
            <v>8000000</v>
          </cell>
        </row>
        <row r="11">
          <cell r="B11">
            <v>1131.0999999999999</v>
          </cell>
          <cell r="C11" t="str">
            <v>التو گانگو | Elto Gango</v>
          </cell>
          <cell r="D11" t="str">
            <v>قهوه</v>
          </cell>
          <cell r="E11" t="str">
            <v>X Series</v>
          </cell>
          <cell r="F11">
            <v>80</v>
          </cell>
          <cell r="G11">
            <v>7700000</v>
          </cell>
        </row>
        <row r="12">
          <cell r="B12"/>
          <cell r="C12" t="e">
            <v>#N/A</v>
          </cell>
          <cell r="D12" t="str">
            <v>قهوه</v>
          </cell>
          <cell r="E12" t="str">
            <v>X Series</v>
          </cell>
          <cell r="F12"/>
          <cell r="G12" t="e">
            <v>#N/A</v>
          </cell>
        </row>
        <row r="13">
          <cell r="B13">
            <v>1131.3</v>
          </cell>
          <cell r="C13" t="str">
            <v>التو گانگو | Elto Gango</v>
          </cell>
          <cell r="D13" t="str">
            <v>قهوه</v>
          </cell>
          <cell r="E13" t="str">
            <v>X Series</v>
          </cell>
          <cell r="F13">
            <v>40</v>
          </cell>
          <cell r="G13">
            <v>3900000</v>
          </cell>
        </row>
        <row r="14">
          <cell r="B14">
            <v>1133.0999999999999</v>
          </cell>
          <cell r="C14" t="str">
            <v>سوج | Savage</v>
          </cell>
          <cell r="D14" t="str">
            <v>قهوه</v>
          </cell>
          <cell r="E14" t="str">
            <v>X Series</v>
          </cell>
          <cell r="F14">
            <v>80</v>
          </cell>
          <cell r="G14">
            <v>15500000</v>
          </cell>
        </row>
        <row r="15">
          <cell r="B15"/>
          <cell r="C15" t="e">
            <v>#N/A</v>
          </cell>
          <cell r="D15" t="str">
            <v>قهوه</v>
          </cell>
          <cell r="E15" t="str">
            <v>X Series</v>
          </cell>
          <cell r="F15"/>
          <cell r="G15" t="e">
            <v>#N/A</v>
          </cell>
        </row>
        <row r="16">
          <cell r="B16">
            <v>1133.3</v>
          </cell>
          <cell r="C16" t="str">
            <v>سوج | Savage</v>
          </cell>
          <cell r="D16" t="str">
            <v>قهوه</v>
          </cell>
          <cell r="E16" t="str">
            <v>X Series</v>
          </cell>
          <cell r="F16">
            <v>40</v>
          </cell>
          <cell r="G16">
            <v>7800000</v>
          </cell>
        </row>
        <row r="17">
          <cell r="B17"/>
          <cell r="C17" t="e">
            <v>#N/A</v>
          </cell>
          <cell r="D17" t="str">
            <v>قهوه</v>
          </cell>
          <cell r="E17" t="str">
            <v>X Series</v>
          </cell>
          <cell r="F17">
            <v>80</v>
          </cell>
          <cell r="G17" t="e">
            <v>#N/A</v>
          </cell>
        </row>
        <row r="18">
          <cell r="B18"/>
          <cell r="C18" t="e">
            <v>#N/A</v>
          </cell>
          <cell r="D18" t="str">
            <v>قهوه</v>
          </cell>
          <cell r="E18" t="str">
            <v>X Series</v>
          </cell>
          <cell r="F18">
            <v>80</v>
          </cell>
          <cell r="G18" t="e">
            <v>#N/A</v>
          </cell>
        </row>
        <row r="19">
          <cell r="B19"/>
          <cell r="C19" t="e">
            <v>#N/A</v>
          </cell>
          <cell r="D19" t="str">
            <v>قهوه</v>
          </cell>
          <cell r="E19" t="str">
            <v>X Series</v>
          </cell>
          <cell r="F19">
            <v>40</v>
          </cell>
          <cell r="G19" t="e">
            <v>#N/A</v>
          </cell>
        </row>
        <row r="20">
          <cell r="B20"/>
          <cell r="C20" t="e">
            <v>#N/A</v>
          </cell>
          <cell r="D20" t="str">
            <v>قهوه</v>
          </cell>
          <cell r="E20" t="str">
            <v>X Series</v>
          </cell>
          <cell r="F20">
            <v>80</v>
          </cell>
          <cell r="G20" t="e">
            <v>#N/A</v>
          </cell>
        </row>
        <row r="21">
          <cell r="B21"/>
          <cell r="C21" t="e">
            <v>#N/A</v>
          </cell>
          <cell r="D21"/>
          <cell r="E21"/>
          <cell r="F21"/>
          <cell r="G21" t="e">
            <v>#N/A</v>
          </cell>
        </row>
        <row r="22">
          <cell r="B22"/>
          <cell r="C22" t="e">
            <v>#N/A</v>
          </cell>
          <cell r="D22" t="str">
            <v>قهوه</v>
          </cell>
          <cell r="E22" t="str">
            <v>X Series</v>
          </cell>
          <cell r="F22">
            <v>40</v>
          </cell>
          <cell r="G22" t="e">
            <v>#N/A</v>
          </cell>
        </row>
        <row r="23">
          <cell r="B23"/>
          <cell r="C23" t="e">
            <v>#N/A</v>
          </cell>
          <cell r="D23" t="str">
            <v>قهوه</v>
          </cell>
          <cell r="E23" t="str">
            <v>X Series</v>
          </cell>
          <cell r="F23">
            <v>80</v>
          </cell>
          <cell r="G23" t="e">
            <v>#N/A</v>
          </cell>
        </row>
        <row r="24">
          <cell r="B24"/>
          <cell r="C24" t="e">
            <v>#N/A</v>
          </cell>
          <cell r="D24"/>
          <cell r="E24"/>
          <cell r="F24"/>
          <cell r="G24" t="e">
            <v>#N/A</v>
          </cell>
        </row>
        <row r="25">
          <cell r="B25"/>
          <cell r="C25" t="e">
            <v>#N/A</v>
          </cell>
          <cell r="D25" t="str">
            <v>قهوه</v>
          </cell>
          <cell r="E25" t="str">
            <v>X Series</v>
          </cell>
          <cell r="F25">
            <v>40</v>
          </cell>
          <cell r="G25" t="e">
            <v>#N/A</v>
          </cell>
        </row>
        <row r="26">
          <cell r="B26"/>
          <cell r="C26" t="e">
            <v>#N/A</v>
          </cell>
          <cell r="D26" t="str">
            <v>قهوه</v>
          </cell>
          <cell r="E26" t="str">
            <v>X Series</v>
          </cell>
          <cell r="F26">
            <v>80</v>
          </cell>
          <cell r="G26" t="e">
            <v>#N/A</v>
          </cell>
        </row>
        <row r="27">
          <cell r="B27"/>
          <cell r="C27" t="e">
            <v>#N/A</v>
          </cell>
          <cell r="D27" t="str">
            <v>قهوه</v>
          </cell>
          <cell r="E27" t="str">
            <v>X Series</v>
          </cell>
          <cell r="F27">
            <v>80</v>
          </cell>
          <cell r="G27" t="e">
            <v>#N/A</v>
          </cell>
        </row>
        <row r="28">
          <cell r="B28"/>
          <cell r="C28" t="e">
            <v>#N/A</v>
          </cell>
          <cell r="D28" t="str">
            <v>قهوه</v>
          </cell>
          <cell r="E28" t="str">
            <v>X Series</v>
          </cell>
          <cell r="F28">
            <v>40</v>
          </cell>
          <cell r="G28" t="e">
            <v>#N/A</v>
          </cell>
        </row>
        <row r="29">
          <cell r="B29"/>
          <cell r="C29" t="e">
            <v>#N/A</v>
          </cell>
          <cell r="D29" t="str">
            <v>قهوه</v>
          </cell>
          <cell r="E29" t="str">
            <v>X Series</v>
          </cell>
          <cell r="F29">
            <v>80</v>
          </cell>
          <cell r="G29" t="e">
            <v>#N/A</v>
          </cell>
        </row>
        <row r="30">
          <cell r="B30"/>
          <cell r="C30" t="e">
            <v>#N/A</v>
          </cell>
          <cell r="D30" t="str">
            <v>قهوه</v>
          </cell>
          <cell r="E30" t="str">
            <v>X Series</v>
          </cell>
          <cell r="F30">
            <v>80</v>
          </cell>
          <cell r="G30" t="e">
            <v>#N/A</v>
          </cell>
        </row>
        <row r="31">
          <cell r="B31"/>
          <cell r="C31" t="e">
            <v>#N/A</v>
          </cell>
          <cell r="D31" t="str">
            <v>قهوه</v>
          </cell>
          <cell r="E31" t="str">
            <v>X Series</v>
          </cell>
          <cell r="F31"/>
          <cell r="G31" t="e">
            <v>#N/A</v>
          </cell>
        </row>
        <row r="32">
          <cell r="B32"/>
          <cell r="C32" t="e">
            <v>#N/A</v>
          </cell>
          <cell r="D32" t="str">
            <v>قهوه</v>
          </cell>
          <cell r="E32" t="str">
            <v>X Series</v>
          </cell>
          <cell r="F32">
            <v>80</v>
          </cell>
          <cell r="G32" t="e">
            <v>#N/A</v>
          </cell>
        </row>
        <row r="33">
          <cell r="B33"/>
          <cell r="C33" t="e">
            <v>#N/A</v>
          </cell>
          <cell r="D33" t="str">
            <v>قهوه</v>
          </cell>
          <cell r="E33" t="str">
            <v>X Series</v>
          </cell>
          <cell r="F33">
            <v>80</v>
          </cell>
          <cell r="G33" t="e">
            <v>#N/A</v>
          </cell>
        </row>
        <row r="34">
          <cell r="B34"/>
          <cell r="C34" t="e">
            <v>#N/A</v>
          </cell>
          <cell r="D34" t="str">
            <v>قهوه</v>
          </cell>
          <cell r="E34" t="str">
            <v>X Series</v>
          </cell>
          <cell r="F34">
            <v>40</v>
          </cell>
          <cell r="G34" t="e">
            <v>#N/A</v>
          </cell>
        </row>
        <row r="35">
          <cell r="B35"/>
          <cell r="C35" t="e">
            <v>#N/A</v>
          </cell>
          <cell r="D35" t="str">
            <v>قهوه</v>
          </cell>
          <cell r="E35" t="str">
            <v>X Series</v>
          </cell>
          <cell r="F35">
            <v>80</v>
          </cell>
          <cell r="G35" t="e">
            <v>#N/A</v>
          </cell>
        </row>
        <row r="36">
          <cell r="B36"/>
          <cell r="C36" t="e">
            <v>#N/A</v>
          </cell>
          <cell r="D36" t="str">
            <v>قهوه</v>
          </cell>
          <cell r="E36" t="str">
            <v>X Series</v>
          </cell>
          <cell r="F36">
            <v>80</v>
          </cell>
          <cell r="G36" t="e">
            <v>#N/A</v>
          </cell>
        </row>
        <row r="37">
          <cell r="B37"/>
          <cell r="C37" t="e">
            <v>#N/A</v>
          </cell>
          <cell r="D37" t="str">
            <v>قهوه</v>
          </cell>
          <cell r="E37" t="str">
            <v>X Series</v>
          </cell>
          <cell r="F37">
            <v>40</v>
          </cell>
          <cell r="G37" t="e">
            <v>#N/A</v>
          </cell>
        </row>
        <row r="38">
          <cell r="B38"/>
          <cell r="C38" t="e">
            <v>#N/A</v>
          </cell>
          <cell r="D38"/>
          <cell r="E38"/>
          <cell r="F38"/>
          <cell r="G38" t="e">
            <v>#N/A</v>
          </cell>
        </row>
        <row r="39">
          <cell r="B39">
            <v>3328.1</v>
          </cell>
          <cell r="C39" t="str">
            <v>ایماکولادا مزارع فلو | Inmaculada Fellows Farms</v>
          </cell>
          <cell r="D39" t="str">
            <v>قهوه</v>
          </cell>
          <cell r="E39" t="str">
            <v>A Series</v>
          </cell>
          <cell r="F39">
            <v>150</v>
          </cell>
          <cell r="G39">
            <v>7900000</v>
          </cell>
        </row>
        <row r="40">
          <cell r="B40">
            <v>3328.2</v>
          </cell>
          <cell r="C40" t="str">
            <v>ایماکولادا مزارع فلو | Inmaculada Fellows Farms</v>
          </cell>
          <cell r="D40" t="str">
            <v>قهوه</v>
          </cell>
          <cell r="E40" t="str">
            <v>A Series</v>
          </cell>
          <cell r="F40">
            <v>750</v>
          </cell>
          <cell r="G40">
            <v>39000000</v>
          </cell>
        </row>
        <row r="41">
          <cell r="B41">
            <v>3328.3</v>
          </cell>
          <cell r="C41" t="str">
            <v>ایماکولادا مزارع فلو | Inmaculada Fellows Farms</v>
          </cell>
          <cell r="D41" t="str">
            <v>قهوه</v>
          </cell>
          <cell r="E41" t="str">
            <v>A Series</v>
          </cell>
          <cell r="F41">
            <v>40</v>
          </cell>
          <cell r="G41">
            <v>2150000</v>
          </cell>
        </row>
        <row r="42">
          <cell r="B42">
            <v>3329.1</v>
          </cell>
          <cell r="C42" t="str">
            <v>بنتی ننکا | Benti Nenka</v>
          </cell>
          <cell r="D42" t="str">
            <v>قهوه</v>
          </cell>
          <cell r="E42" t="str">
            <v>A Series</v>
          </cell>
          <cell r="F42">
            <v>150</v>
          </cell>
          <cell r="G42">
            <v>9850000</v>
          </cell>
        </row>
        <row r="43">
          <cell r="B43">
            <v>3329.2</v>
          </cell>
          <cell r="C43" t="str">
            <v>بنتی ننکا | Benti Nenka</v>
          </cell>
          <cell r="D43" t="str">
            <v>قهوه</v>
          </cell>
          <cell r="E43" t="str">
            <v>A Series</v>
          </cell>
          <cell r="F43">
            <v>750</v>
          </cell>
          <cell r="G43">
            <v>48750000</v>
          </cell>
        </row>
        <row r="44">
          <cell r="B44">
            <v>3329.3</v>
          </cell>
          <cell r="C44" t="str">
            <v>بنتی ننکا | Benti Nenka</v>
          </cell>
          <cell r="D44" t="str">
            <v>قهوه</v>
          </cell>
          <cell r="E44" t="str">
            <v>A Series</v>
          </cell>
          <cell r="F44">
            <v>40</v>
          </cell>
          <cell r="G44">
            <v>2650000</v>
          </cell>
        </row>
        <row r="45">
          <cell r="B45">
            <v>3327.1</v>
          </cell>
          <cell r="C45" t="str">
            <v>پامپوجیلا | pampojila</v>
          </cell>
          <cell r="D45" t="str">
            <v>قهوه</v>
          </cell>
          <cell r="E45" t="str">
            <v>A Series</v>
          </cell>
          <cell r="F45">
            <v>150</v>
          </cell>
          <cell r="G45">
            <v>5950000</v>
          </cell>
        </row>
        <row r="46">
          <cell r="B46">
            <v>3327.2</v>
          </cell>
          <cell r="C46" t="str">
            <v>پامپوجیلا | pampojila</v>
          </cell>
          <cell r="D46" t="str">
            <v>قهوه</v>
          </cell>
          <cell r="E46" t="str">
            <v>A Series</v>
          </cell>
          <cell r="F46">
            <v>750</v>
          </cell>
          <cell r="G46">
            <v>29250000</v>
          </cell>
        </row>
        <row r="47">
          <cell r="B47">
            <v>3327.3</v>
          </cell>
          <cell r="C47" t="str">
            <v>پامپوجیلا | pampojila</v>
          </cell>
          <cell r="D47" t="str">
            <v>قهوه</v>
          </cell>
          <cell r="E47" t="str">
            <v>A Series</v>
          </cell>
          <cell r="F47">
            <v>40</v>
          </cell>
          <cell r="G47">
            <v>1600000</v>
          </cell>
        </row>
        <row r="48">
          <cell r="B48"/>
          <cell r="C48" t="e">
            <v>#N/A</v>
          </cell>
          <cell r="D48" t="str">
            <v>قهوه</v>
          </cell>
          <cell r="E48" t="str">
            <v>A Series</v>
          </cell>
          <cell r="F48">
            <v>150</v>
          </cell>
          <cell r="G48" t="e">
            <v>#N/A</v>
          </cell>
        </row>
        <row r="49">
          <cell r="B49"/>
          <cell r="C49" t="e">
            <v>#N/A</v>
          </cell>
          <cell r="D49" t="str">
            <v>قهوه</v>
          </cell>
          <cell r="E49" t="str">
            <v>A Series</v>
          </cell>
          <cell r="F49">
            <v>750</v>
          </cell>
          <cell r="G49" t="e">
            <v>#N/A</v>
          </cell>
        </row>
        <row r="50">
          <cell r="B50"/>
          <cell r="C50" t="e">
            <v>#N/A</v>
          </cell>
          <cell r="D50" t="str">
            <v>قهوه</v>
          </cell>
          <cell r="E50" t="str">
            <v>A Series</v>
          </cell>
          <cell r="F50">
            <v>40</v>
          </cell>
          <cell r="G50" t="e">
            <v>#N/A</v>
          </cell>
        </row>
        <row r="51">
          <cell r="B51"/>
          <cell r="C51" t="e">
            <v>#N/A</v>
          </cell>
          <cell r="D51" t="str">
            <v>قهوه</v>
          </cell>
          <cell r="E51" t="str">
            <v>A Series</v>
          </cell>
          <cell r="F51">
            <v>150</v>
          </cell>
          <cell r="G51" t="e">
            <v>#N/A</v>
          </cell>
        </row>
        <row r="52">
          <cell r="B52"/>
          <cell r="C52" t="e">
            <v>#N/A</v>
          </cell>
          <cell r="D52" t="str">
            <v>قهوه</v>
          </cell>
          <cell r="E52" t="str">
            <v>A Series</v>
          </cell>
          <cell r="F52">
            <v>750</v>
          </cell>
          <cell r="G52" t="e">
            <v>#N/A</v>
          </cell>
        </row>
        <row r="53">
          <cell r="B53"/>
          <cell r="C53" t="e">
            <v>#N/A</v>
          </cell>
          <cell r="D53" t="str">
            <v>قهوه</v>
          </cell>
          <cell r="E53" t="str">
            <v>A Series</v>
          </cell>
          <cell r="F53">
            <v>40</v>
          </cell>
          <cell r="G53" t="e">
            <v>#N/A</v>
          </cell>
        </row>
        <row r="54">
          <cell r="B54"/>
          <cell r="C54" t="e">
            <v>#N/A</v>
          </cell>
          <cell r="D54" t="str">
            <v>قهوه</v>
          </cell>
          <cell r="E54" t="str">
            <v>A Series</v>
          </cell>
          <cell r="F54">
            <v>150</v>
          </cell>
          <cell r="G54" t="e">
            <v>#N/A</v>
          </cell>
        </row>
        <row r="55">
          <cell r="B55"/>
          <cell r="C55" t="e">
            <v>#N/A</v>
          </cell>
          <cell r="D55" t="str">
            <v>قهوه</v>
          </cell>
          <cell r="E55" t="str">
            <v>A Series</v>
          </cell>
          <cell r="F55">
            <v>750</v>
          </cell>
          <cell r="G55" t="e">
            <v>#N/A</v>
          </cell>
        </row>
        <row r="56">
          <cell r="B56"/>
          <cell r="C56" t="e">
            <v>#N/A</v>
          </cell>
          <cell r="D56" t="str">
            <v>قهوه</v>
          </cell>
          <cell r="E56" t="str">
            <v>A Series</v>
          </cell>
          <cell r="F56">
            <v>40</v>
          </cell>
          <cell r="G56" t="e">
            <v>#N/A</v>
          </cell>
        </row>
        <row r="57">
          <cell r="B57"/>
          <cell r="C57" t="e">
            <v>#N/A</v>
          </cell>
          <cell r="D57" t="str">
            <v>قهوه</v>
          </cell>
          <cell r="E57" t="str">
            <v>A Series</v>
          </cell>
          <cell r="F57"/>
          <cell r="G57" t="e">
            <v>#N/A</v>
          </cell>
        </row>
        <row r="58">
          <cell r="B58"/>
          <cell r="C58" t="e">
            <v>#N/A</v>
          </cell>
          <cell r="D58" t="str">
            <v>قهوه</v>
          </cell>
          <cell r="E58" t="str">
            <v>A Series</v>
          </cell>
          <cell r="F58"/>
          <cell r="G58" t="e">
            <v>#N/A</v>
          </cell>
        </row>
        <row r="59">
          <cell r="B59"/>
          <cell r="C59" t="e">
            <v>#N/A</v>
          </cell>
          <cell r="D59" t="str">
            <v>قهوه</v>
          </cell>
          <cell r="E59" t="str">
            <v>A Series</v>
          </cell>
          <cell r="F59"/>
          <cell r="G59" t="e">
            <v>#N/A</v>
          </cell>
        </row>
        <row r="60">
          <cell r="B60"/>
          <cell r="C60" t="e">
            <v>#N/A</v>
          </cell>
          <cell r="D60" t="str">
            <v>قهوه</v>
          </cell>
          <cell r="E60" t="str">
            <v>A Series</v>
          </cell>
          <cell r="F60">
            <v>150</v>
          </cell>
          <cell r="G60" t="e">
            <v>#N/A</v>
          </cell>
        </row>
        <row r="61">
          <cell r="B61"/>
          <cell r="C61" t="e">
            <v>#N/A</v>
          </cell>
          <cell r="D61" t="str">
            <v>قهوه</v>
          </cell>
          <cell r="E61" t="str">
            <v>A Series</v>
          </cell>
          <cell r="F61">
            <v>750</v>
          </cell>
          <cell r="G61" t="e">
            <v>#N/A</v>
          </cell>
        </row>
        <row r="62">
          <cell r="B62"/>
          <cell r="C62" t="e">
            <v>#N/A</v>
          </cell>
          <cell r="D62" t="str">
            <v>قهوه</v>
          </cell>
          <cell r="E62" t="str">
            <v>A Series</v>
          </cell>
          <cell r="F62">
            <v>40</v>
          </cell>
          <cell r="G62" t="e">
            <v>#N/A</v>
          </cell>
        </row>
        <row r="63">
          <cell r="B63"/>
          <cell r="C63" t="e">
            <v>#N/A</v>
          </cell>
          <cell r="D63" t="str">
            <v>قهوه</v>
          </cell>
          <cell r="E63" t="str">
            <v>A Series</v>
          </cell>
          <cell r="F63">
            <v>150</v>
          </cell>
          <cell r="G63" t="e">
            <v>#N/A</v>
          </cell>
        </row>
        <row r="64">
          <cell r="B64"/>
          <cell r="C64" t="e">
            <v>#N/A</v>
          </cell>
          <cell r="D64" t="str">
            <v>قهوه</v>
          </cell>
          <cell r="E64" t="str">
            <v>A Series</v>
          </cell>
          <cell r="F64">
            <v>750</v>
          </cell>
          <cell r="G64" t="e">
            <v>#N/A</v>
          </cell>
        </row>
        <row r="65">
          <cell r="B65"/>
          <cell r="C65" t="e">
            <v>#N/A</v>
          </cell>
          <cell r="D65" t="str">
            <v>قهوه</v>
          </cell>
          <cell r="E65" t="str">
            <v>A Series</v>
          </cell>
          <cell r="F65">
            <v>40</v>
          </cell>
          <cell r="G65" t="e">
            <v>#N/A</v>
          </cell>
        </row>
        <row r="66">
          <cell r="B66"/>
          <cell r="C66" t="e">
            <v>#N/A</v>
          </cell>
          <cell r="D66" t="str">
            <v>قهوه</v>
          </cell>
          <cell r="E66" t="str">
            <v>A Series</v>
          </cell>
          <cell r="F66">
            <v>150</v>
          </cell>
          <cell r="G66" t="e">
            <v>#N/A</v>
          </cell>
        </row>
        <row r="67">
          <cell r="B67"/>
          <cell r="C67" t="e">
            <v>#N/A</v>
          </cell>
          <cell r="D67" t="str">
            <v>قهوه</v>
          </cell>
          <cell r="E67" t="str">
            <v>A Series</v>
          </cell>
          <cell r="F67">
            <v>750</v>
          </cell>
          <cell r="G67" t="e">
            <v>#N/A</v>
          </cell>
        </row>
        <row r="68">
          <cell r="B68"/>
          <cell r="C68" t="e">
            <v>#N/A</v>
          </cell>
          <cell r="D68" t="str">
            <v>قهوه</v>
          </cell>
          <cell r="E68" t="str">
            <v>A Series</v>
          </cell>
          <cell r="F68">
            <v>40</v>
          </cell>
          <cell r="G68" t="e">
            <v>#N/A</v>
          </cell>
        </row>
        <row r="69">
          <cell r="B69">
            <v>5501.1</v>
          </cell>
          <cell r="C69" t="str">
            <v>ورتکس | Vortex</v>
          </cell>
          <cell r="D69" t="str">
            <v>قهوه</v>
          </cell>
          <cell r="E69" t="str">
            <v>V Series</v>
          </cell>
          <cell r="F69">
            <v>150</v>
          </cell>
          <cell r="G69">
            <v>2300000</v>
          </cell>
        </row>
        <row r="70">
          <cell r="B70">
            <v>5501.2</v>
          </cell>
          <cell r="C70" t="str">
            <v>ورتکس | Vortex</v>
          </cell>
          <cell r="D70" t="str">
            <v>قهوه</v>
          </cell>
          <cell r="E70" t="str">
            <v>V Series</v>
          </cell>
          <cell r="F70">
            <v>750</v>
          </cell>
          <cell r="G70">
            <v>11100000</v>
          </cell>
        </row>
        <row r="71">
          <cell r="B71">
            <v>5501.3</v>
          </cell>
          <cell r="C71" t="str">
            <v>ورتکس | Vortex</v>
          </cell>
          <cell r="D71" t="str">
            <v>قهوه</v>
          </cell>
          <cell r="E71" t="str">
            <v>V Series</v>
          </cell>
          <cell r="F71">
            <v>4000</v>
          </cell>
          <cell r="G71">
            <v>51200000</v>
          </cell>
        </row>
        <row r="72">
          <cell r="B72">
            <v>5525.1</v>
          </cell>
          <cell r="C72" t="str">
            <v>اتیوپی آناسورا | Ethiopia Anasora</v>
          </cell>
          <cell r="D72" t="str">
            <v>قهوه</v>
          </cell>
          <cell r="E72" t="str">
            <v>V Series</v>
          </cell>
          <cell r="F72">
            <v>150</v>
          </cell>
          <cell r="G72">
            <v>2750000</v>
          </cell>
        </row>
        <row r="73">
          <cell r="B73">
            <v>5525.2</v>
          </cell>
          <cell r="C73" t="str">
            <v>اتیوپی آناسورا | Ethiopia Anasora</v>
          </cell>
          <cell r="D73" t="str">
            <v>قهوه</v>
          </cell>
          <cell r="E73" t="str">
            <v>V Series</v>
          </cell>
          <cell r="F73">
            <v>750</v>
          </cell>
          <cell r="G73">
            <v>13350000</v>
          </cell>
        </row>
        <row r="74">
          <cell r="B74">
            <v>5525.3</v>
          </cell>
          <cell r="C74" t="str">
            <v>اتیوپی آناسورا | Ethiopia Anasora</v>
          </cell>
          <cell r="D74" t="str">
            <v>قهوه</v>
          </cell>
          <cell r="E74" t="str">
            <v>V Series</v>
          </cell>
          <cell r="F74">
            <v>4000</v>
          </cell>
          <cell r="G74">
            <v>63200000</v>
          </cell>
        </row>
        <row r="75">
          <cell r="B75">
            <v>5523.1</v>
          </cell>
          <cell r="C75" t="str">
            <v>کوتوا دانکن | Kotowa Duncan</v>
          </cell>
          <cell r="D75" t="str">
            <v>قهوه</v>
          </cell>
          <cell r="E75" t="str">
            <v>V Series</v>
          </cell>
          <cell r="F75">
            <v>150</v>
          </cell>
          <cell r="G75">
            <v>2550000</v>
          </cell>
        </row>
        <row r="76">
          <cell r="B76">
            <v>5523.2</v>
          </cell>
          <cell r="C76" t="str">
            <v>کوتوا دانکن | Kotowa Duncan</v>
          </cell>
          <cell r="D76" t="str">
            <v>قهوه</v>
          </cell>
          <cell r="E76" t="str">
            <v>V Series</v>
          </cell>
          <cell r="F76">
            <v>750</v>
          </cell>
          <cell r="G76">
            <v>12150000</v>
          </cell>
        </row>
        <row r="77">
          <cell r="B77"/>
          <cell r="C77" t="e">
            <v>#N/A</v>
          </cell>
          <cell r="D77" t="str">
            <v>قهوه</v>
          </cell>
          <cell r="E77" t="str">
            <v>V Series</v>
          </cell>
          <cell r="F77"/>
          <cell r="G77" t="e">
            <v>#N/A</v>
          </cell>
        </row>
        <row r="78">
          <cell r="B78"/>
          <cell r="C78" t="e">
            <v>#N/A</v>
          </cell>
          <cell r="D78" t="str">
            <v>قهوه</v>
          </cell>
          <cell r="E78" t="str">
            <v>V Series</v>
          </cell>
          <cell r="F78">
            <v>4000</v>
          </cell>
          <cell r="G78" t="e">
            <v>#N/A</v>
          </cell>
        </row>
        <row r="79">
          <cell r="B79"/>
          <cell r="C79" t="e">
            <v>#N/A</v>
          </cell>
          <cell r="D79" t="str">
            <v>قهوه</v>
          </cell>
          <cell r="E79" t="str">
            <v>V Series</v>
          </cell>
          <cell r="F79">
            <v>150</v>
          </cell>
          <cell r="G79" t="e">
            <v>#N/A</v>
          </cell>
        </row>
        <row r="80">
          <cell r="B80"/>
          <cell r="C80" t="e">
            <v>#N/A</v>
          </cell>
          <cell r="D80" t="str">
            <v>قهوه</v>
          </cell>
          <cell r="E80" t="str">
            <v>V Series</v>
          </cell>
          <cell r="F80">
            <v>750</v>
          </cell>
          <cell r="G80" t="e">
            <v>#N/A</v>
          </cell>
        </row>
        <row r="81">
          <cell r="B81">
            <v>5524.1</v>
          </cell>
          <cell r="C81" t="str">
            <v>برزیل کوکاپیل کاناریو | Brazil Cocapil Canario</v>
          </cell>
          <cell r="D81" t="str">
            <v>قهوه</v>
          </cell>
          <cell r="E81" t="str">
            <v>V Series</v>
          </cell>
          <cell r="F81">
            <v>150</v>
          </cell>
          <cell r="G81">
            <v>2550000</v>
          </cell>
        </row>
        <row r="82">
          <cell r="B82">
            <v>5524.2</v>
          </cell>
          <cell r="C82" t="str">
            <v>برزیل کوکاپیل کاناریو | Brazil Cocapil Canario</v>
          </cell>
          <cell r="D82" t="str">
            <v>قهوه</v>
          </cell>
          <cell r="E82" t="str">
            <v>V Series</v>
          </cell>
          <cell r="F82">
            <v>750</v>
          </cell>
          <cell r="G82">
            <v>12450000</v>
          </cell>
        </row>
        <row r="83">
          <cell r="B83">
            <v>5524.3</v>
          </cell>
          <cell r="C83" t="str">
            <v>برزیل کوکاپیل کاناریو | Brazil Cocapil Canario</v>
          </cell>
          <cell r="D83" t="str">
            <v>قهوه</v>
          </cell>
          <cell r="E83" t="str">
            <v>V Series</v>
          </cell>
          <cell r="F83">
            <v>4000</v>
          </cell>
          <cell r="G83">
            <v>58400000</v>
          </cell>
        </row>
        <row r="84">
          <cell r="B84"/>
          <cell r="C84" t="e">
            <v>#N/A</v>
          </cell>
          <cell r="D84" t="str">
            <v>قهوه</v>
          </cell>
          <cell r="E84" t="str">
            <v>V Series</v>
          </cell>
          <cell r="F84"/>
          <cell r="G84" t="e">
            <v>#N/A</v>
          </cell>
        </row>
        <row r="85">
          <cell r="B85">
            <v>5511.1</v>
          </cell>
          <cell r="C85" t="str">
            <v>هامبلا | Hambella</v>
          </cell>
          <cell r="D85" t="str">
            <v>قهوه</v>
          </cell>
          <cell r="E85" t="str">
            <v>V Series</v>
          </cell>
          <cell r="F85">
            <v>150</v>
          </cell>
          <cell r="G85">
            <v>3000000</v>
          </cell>
        </row>
        <row r="86">
          <cell r="B86">
            <v>5511.2</v>
          </cell>
          <cell r="C86" t="str">
            <v>هامبلا | Hambella</v>
          </cell>
          <cell r="D86" t="str">
            <v>قهوه</v>
          </cell>
          <cell r="E86" t="str">
            <v>V Series</v>
          </cell>
          <cell r="F86">
            <v>750</v>
          </cell>
          <cell r="G86">
            <v>14550000</v>
          </cell>
        </row>
        <row r="87">
          <cell r="B87">
            <v>5511.3</v>
          </cell>
          <cell r="C87" t="str">
            <v>هامبلا | Hambella</v>
          </cell>
          <cell r="D87" t="str">
            <v>قهوه</v>
          </cell>
          <cell r="E87" t="str">
            <v>V Series</v>
          </cell>
          <cell r="F87">
            <v>4000</v>
          </cell>
          <cell r="G87">
            <v>69600000</v>
          </cell>
        </row>
        <row r="88">
          <cell r="B88"/>
          <cell r="C88" t="e">
            <v>#N/A</v>
          </cell>
          <cell r="D88" t="str">
            <v>قهوه</v>
          </cell>
          <cell r="E88" t="str">
            <v>A Series</v>
          </cell>
          <cell r="F88">
            <v>750</v>
          </cell>
          <cell r="G88" t="e">
            <v>#N/A</v>
          </cell>
        </row>
        <row r="89">
          <cell r="B89"/>
          <cell r="C89" t="e">
            <v>#N/A</v>
          </cell>
          <cell r="D89" t="str">
            <v>قهوه</v>
          </cell>
          <cell r="E89" t="str">
            <v>A Series</v>
          </cell>
          <cell r="F89">
            <v>40</v>
          </cell>
          <cell r="G89" t="e">
            <v>#N/A</v>
          </cell>
        </row>
        <row r="90">
          <cell r="B90"/>
          <cell r="C90" t="e">
            <v>#N/A</v>
          </cell>
          <cell r="D90" t="str">
            <v>قهوه</v>
          </cell>
          <cell r="E90" t="str">
            <v>V Series</v>
          </cell>
          <cell r="F90">
            <v>150</v>
          </cell>
          <cell r="G90" t="e">
            <v>#N/A</v>
          </cell>
        </row>
        <row r="91">
          <cell r="B91"/>
          <cell r="C91" t="e">
            <v>#N/A</v>
          </cell>
          <cell r="D91" t="str">
            <v>قهوه</v>
          </cell>
          <cell r="E91" t="str">
            <v>V Series</v>
          </cell>
          <cell r="F91">
            <v>750</v>
          </cell>
          <cell r="G91" t="e">
            <v>#N/A</v>
          </cell>
        </row>
        <row r="92">
          <cell r="B92"/>
          <cell r="C92" t="e">
            <v>#N/A</v>
          </cell>
          <cell r="D92" t="str">
            <v>قهوه</v>
          </cell>
          <cell r="E92" t="str">
            <v>V Series</v>
          </cell>
          <cell r="F92">
            <v>150</v>
          </cell>
          <cell r="G92" t="e">
            <v>#N/A</v>
          </cell>
        </row>
        <row r="93">
          <cell r="B93"/>
          <cell r="C93" t="e">
            <v>#N/A</v>
          </cell>
          <cell r="D93" t="str">
            <v>قهوه</v>
          </cell>
          <cell r="E93" t="str">
            <v>V Series</v>
          </cell>
          <cell r="F93">
            <v>750</v>
          </cell>
          <cell r="G93" t="e">
            <v>#N/A</v>
          </cell>
        </row>
        <row r="94">
          <cell r="B94"/>
          <cell r="C94" t="e">
            <v>#N/A</v>
          </cell>
          <cell r="D94" t="str">
            <v>قهوه</v>
          </cell>
          <cell r="E94" t="str">
            <v>V Series</v>
          </cell>
          <cell r="F94">
            <v>4000</v>
          </cell>
          <cell r="G94" t="e">
            <v>#N/A</v>
          </cell>
        </row>
        <row r="95">
          <cell r="B95"/>
          <cell r="C95" t="e">
            <v>#N/A</v>
          </cell>
          <cell r="D95" t="str">
            <v>قهوه</v>
          </cell>
          <cell r="E95" t="str">
            <v>V Series</v>
          </cell>
          <cell r="F95"/>
          <cell r="G95" t="e">
            <v>#N/A</v>
          </cell>
        </row>
        <row r="96">
          <cell r="B96"/>
          <cell r="C96" t="e">
            <v>#N/A</v>
          </cell>
          <cell r="D96" t="str">
            <v>قهوه</v>
          </cell>
          <cell r="E96" t="str">
            <v>V Series</v>
          </cell>
          <cell r="F96">
            <v>150</v>
          </cell>
          <cell r="G96" t="e">
            <v>#N/A</v>
          </cell>
        </row>
        <row r="97">
          <cell r="B97"/>
          <cell r="C97" t="e">
            <v>#N/A</v>
          </cell>
          <cell r="D97" t="str">
            <v>قهوه</v>
          </cell>
          <cell r="E97" t="str">
            <v>V Series</v>
          </cell>
          <cell r="F97">
            <v>750</v>
          </cell>
          <cell r="G97" t="e">
            <v>#N/A</v>
          </cell>
        </row>
        <row r="98">
          <cell r="B98"/>
          <cell r="C98" t="e">
            <v>#N/A</v>
          </cell>
          <cell r="D98" t="str">
            <v>قهوه</v>
          </cell>
          <cell r="E98" t="str">
            <v>V Series</v>
          </cell>
          <cell r="F98">
            <v>4000</v>
          </cell>
          <cell r="G98" t="e">
            <v>#N/A</v>
          </cell>
        </row>
        <row r="99">
          <cell r="B99"/>
          <cell r="C99" t="e">
            <v>#N/A</v>
          </cell>
          <cell r="D99" t="str">
            <v>قهوه</v>
          </cell>
          <cell r="E99" t="str">
            <v>V Series</v>
          </cell>
          <cell r="F99">
            <v>150</v>
          </cell>
          <cell r="G99" t="e">
            <v>#N/A</v>
          </cell>
        </row>
        <row r="100">
          <cell r="B100"/>
          <cell r="C100" t="e">
            <v>#N/A</v>
          </cell>
          <cell r="D100" t="str">
            <v>قهوه</v>
          </cell>
          <cell r="E100" t="str">
            <v>V Series</v>
          </cell>
          <cell r="F100">
            <v>750</v>
          </cell>
          <cell r="G100" t="e">
            <v>#N/A</v>
          </cell>
        </row>
        <row r="101">
          <cell r="B101">
            <v>5518.1</v>
          </cell>
          <cell r="C101">
            <v>0</v>
          </cell>
          <cell r="D101" t="str">
            <v>قهوه</v>
          </cell>
          <cell r="E101" t="str">
            <v>V Series</v>
          </cell>
          <cell r="F101">
            <v>150</v>
          </cell>
          <cell r="G101">
            <v>0</v>
          </cell>
        </row>
        <row r="102">
          <cell r="B102">
            <v>5518.2</v>
          </cell>
          <cell r="C102">
            <v>0</v>
          </cell>
          <cell r="D102" t="str">
            <v>قهوه</v>
          </cell>
          <cell r="E102" t="str">
            <v>V Series</v>
          </cell>
          <cell r="F102">
            <v>750</v>
          </cell>
          <cell r="G102">
            <v>0</v>
          </cell>
        </row>
        <row r="103">
          <cell r="B103">
            <v>5518.3</v>
          </cell>
          <cell r="C103">
            <v>0</v>
          </cell>
          <cell r="D103" t="str">
            <v>قهوه</v>
          </cell>
          <cell r="E103" t="str">
            <v>V Series</v>
          </cell>
          <cell r="F103">
            <v>4000</v>
          </cell>
          <cell r="G103">
            <v>0</v>
          </cell>
        </row>
        <row r="104">
          <cell r="B104"/>
          <cell r="C104" t="e">
            <v>#N/A</v>
          </cell>
          <cell r="D104" t="str">
            <v>لوازم جانبی</v>
          </cell>
          <cell r="E104" t="str">
            <v>BrewBook</v>
          </cell>
          <cell r="F104" t="str">
            <v>-</v>
          </cell>
          <cell r="G104" t="e">
            <v>#N/A</v>
          </cell>
        </row>
        <row r="105">
          <cell r="B105"/>
          <cell r="C105" t="e">
            <v>#N/A</v>
          </cell>
          <cell r="D105" t="str">
            <v>لوازم جانبی</v>
          </cell>
          <cell r="E105" t="str">
            <v>Sensory Box</v>
          </cell>
          <cell r="F105" t="str">
            <v>-</v>
          </cell>
          <cell r="G105" t="e">
            <v>#N/A</v>
          </cell>
        </row>
        <row r="106">
          <cell r="B106">
            <v>8800</v>
          </cell>
          <cell r="C106" t="str">
            <v>دفترچه ژاو</v>
          </cell>
          <cell r="D106" t="str">
            <v>لوازم جانبی</v>
          </cell>
          <cell r="E106" t="str">
            <v>Accessory</v>
          </cell>
          <cell r="F106" t="str">
            <v>-</v>
          </cell>
          <cell r="G106" t="str">
            <v>-</v>
          </cell>
        </row>
        <row r="107">
          <cell r="B107">
            <v>8810</v>
          </cell>
          <cell r="C107" t="str">
            <v>مداد ژاو</v>
          </cell>
          <cell r="D107" t="str">
            <v>لوازم جانبی</v>
          </cell>
          <cell r="E107" t="str">
            <v>Accessory</v>
          </cell>
          <cell r="F107" t="str">
            <v>-</v>
          </cell>
          <cell r="G107" t="str">
            <v>-</v>
          </cell>
        </row>
        <row r="108">
          <cell r="B108">
            <v>8820</v>
          </cell>
          <cell r="C108" t="str">
            <v>کیسه پارچه ای</v>
          </cell>
          <cell r="D108" t="str">
            <v>لوازم جانبی</v>
          </cell>
          <cell r="E108" t="str">
            <v>Accessory</v>
          </cell>
          <cell r="F108" t="str">
            <v>-</v>
          </cell>
          <cell r="G108" t="str">
            <v>-</v>
          </cell>
        </row>
        <row r="109">
          <cell r="B109">
            <v>5511.11</v>
          </cell>
          <cell r="C109">
            <v>0</v>
          </cell>
          <cell r="D109" t="str">
            <v>قهوه</v>
          </cell>
          <cell r="E109" t="str">
            <v>V Series</v>
          </cell>
          <cell r="F109">
            <v>150</v>
          </cell>
          <cell r="G109">
            <v>0</v>
          </cell>
        </row>
        <row r="110">
          <cell r="B110">
            <v>5511.22</v>
          </cell>
          <cell r="C110">
            <v>0</v>
          </cell>
          <cell r="D110" t="str">
            <v>قهوه</v>
          </cell>
          <cell r="E110" t="str">
            <v>V Series</v>
          </cell>
          <cell r="F110">
            <v>750</v>
          </cell>
          <cell r="G110">
            <v>0</v>
          </cell>
        </row>
        <row r="111">
          <cell r="B111"/>
          <cell r="C111" t="e">
            <v>#N/A</v>
          </cell>
          <cell r="D111" t="str">
            <v>لوازم جانبی</v>
          </cell>
          <cell r="E111"/>
          <cell r="F111" t="str">
            <v>-</v>
          </cell>
          <cell r="G111" t="e">
            <v>#N/A</v>
          </cell>
        </row>
        <row r="112">
          <cell r="B112">
            <v>8840</v>
          </cell>
          <cell r="C112" t="str">
            <v>دفتر 60 برگ ژاو</v>
          </cell>
          <cell r="D112" t="str">
            <v>لوازم جانبی</v>
          </cell>
          <cell r="E112" t="str">
            <v>Accessory</v>
          </cell>
          <cell r="F112" t="str">
            <v>-</v>
          </cell>
          <cell r="G112" t="str">
            <v>-</v>
          </cell>
        </row>
        <row r="113">
          <cell r="B113">
            <v>3325.1</v>
          </cell>
          <cell r="C113">
            <v>0</v>
          </cell>
          <cell r="D113" t="str">
            <v>قهوه</v>
          </cell>
          <cell r="E113" t="str">
            <v>A Series</v>
          </cell>
          <cell r="F113">
            <v>150</v>
          </cell>
          <cell r="G113">
            <v>0</v>
          </cell>
        </row>
        <row r="114">
          <cell r="B114">
            <v>3325.2</v>
          </cell>
          <cell r="C114">
            <v>0</v>
          </cell>
          <cell r="D114" t="str">
            <v>قهوه</v>
          </cell>
          <cell r="E114" t="str">
            <v>A Series</v>
          </cell>
          <cell r="F114">
            <v>750</v>
          </cell>
          <cell r="G114">
            <v>0</v>
          </cell>
        </row>
        <row r="115">
          <cell r="B115">
            <v>3325.3</v>
          </cell>
          <cell r="C115">
            <v>0</v>
          </cell>
          <cell r="D115" t="str">
            <v>قهوه</v>
          </cell>
          <cell r="E115" t="str">
            <v>A Series</v>
          </cell>
          <cell r="F115">
            <v>40</v>
          </cell>
          <cell r="G115">
            <v>0</v>
          </cell>
        </row>
        <row r="116">
          <cell r="B116">
            <v>3322.1</v>
          </cell>
          <cell r="C116">
            <v>0</v>
          </cell>
          <cell r="D116" t="str">
            <v>قهوه</v>
          </cell>
          <cell r="E116" t="str">
            <v>A Series</v>
          </cell>
          <cell r="F116">
            <v>150</v>
          </cell>
          <cell r="G116">
            <v>0</v>
          </cell>
        </row>
        <row r="117">
          <cell r="B117">
            <v>3322.2</v>
          </cell>
          <cell r="C117">
            <v>0</v>
          </cell>
          <cell r="D117" t="str">
            <v>قهوه</v>
          </cell>
          <cell r="E117" t="str">
            <v>A Series</v>
          </cell>
          <cell r="F117">
            <v>750</v>
          </cell>
          <cell r="G117">
            <v>0</v>
          </cell>
        </row>
        <row r="118">
          <cell r="B118">
            <v>3322.3</v>
          </cell>
          <cell r="C118">
            <v>0</v>
          </cell>
          <cell r="D118" t="str">
            <v>قهوه</v>
          </cell>
          <cell r="E118" t="str">
            <v>A Series</v>
          </cell>
          <cell r="F118">
            <v>40</v>
          </cell>
          <cell r="G118">
            <v>0</v>
          </cell>
        </row>
        <row r="119">
          <cell r="B119">
            <v>3326.1</v>
          </cell>
          <cell r="C119" t="str">
            <v>میاگروس | Milagros</v>
          </cell>
          <cell r="D119" t="str">
            <v>قهوه</v>
          </cell>
          <cell r="E119" t="str">
            <v>A Series</v>
          </cell>
          <cell r="F119">
            <v>150</v>
          </cell>
          <cell r="G119">
            <v>3750000</v>
          </cell>
        </row>
        <row r="120">
          <cell r="B120">
            <v>3326.2</v>
          </cell>
          <cell r="C120" t="str">
            <v>میاگروس | Milagros</v>
          </cell>
          <cell r="D120" t="str">
            <v>قهوه</v>
          </cell>
          <cell r="E120" t="str">
            <v>A Series</v>
          </cell>
          <cell r="F120">
            <v>750</v>
          </cell>
          <cell r="G120">
            <v>18150000</v>
          </cell>
        </row>
        <row r="121">
          <cell r="B121">
            <v>3326.3</v>
          </cell>
          <cell r="C121" t="str">
            <v>میاگروس | Milagros</v>
          </cell>
          <cell r="D121" t="str">
            <v>قهوه</v>
          </cell>
          <cell r="E121" t="str">
            <v>A Series</v>
          </cell>
          <cell r="F121">
            <v>40</v>
          </cell>
          <cell r="G121">
            <v>1100000</v>
          </cell>
        </row>
        <row r="122">
          <cell r="B122">
            <v>3321.1</v>
          </cell>
          <cell r="C122">
            <v>0</v>
          </cell>
          <cell r="D122" t="str">
            <v>قهوه</v>
          </cell>
          <cell r="E122" t="str">
            <v>A Series</v>
          </cell>
          <cell r="F122">
            <v>150</v>
          </cell>
          <cell r="G122">
            <v>0</v>
          </cell>
        </row>
        <row r="123">
          <cell r="B123">
            <v>3321.2</v>
          </cell>
          <cell r="C123">
            <v>0</v>
          </cell>
          <cell r="D123" t="str">
            <v>قهوه</v>
          </cell>
          <cell r="E123" t="str">
            <v>A Series</v>
          </cell>
          <cell r="F123">
            <v>750</v>
          </cell>
          <cell r="G123">
            <v>0</v>
          </cell>
        </row>
        <row r="124">
          <cell r="B124">
            <v>3321.3</v>
          </cell>
          <cell r="C124">
            <v>0</v>
          </cell>
          <cell r="D124" t="str">
            <v>قهوه</v>
          </cell>
          <cell r="E124" t="str">
            <v>A Series</v>
          </cell>
          <cell r="F124">
            <v>40</v>
          </cell>
          <cell r="G124">
            <v>0</v>
          </cell>
        </row>
        <row r="125">
          <cell r="B125">
            <v>1123.0999999999999</v>
          </cell>
          <cell r="C125">
            <v>0</v>
          </cell>
          <cell r="D125" t="str">
            <v>قهوه</v>
          </cell>
          <cell r="E125" t="str">
            <v>X Series</v>
          </cell>
          <cell r="F125">
            <v>80</v>
          </cell>
          <cell r="G125">
            <v>0</v>
          </cell>
        </row>
        <row r="126">
          <cell r="B126"/>
          <cell r="C126" t="e">
            <v>#N/A</v>
          </cell>
          <cell r="D126"/>
          <cell r="E126"/>
          <cell r="F126"/>
          <cell r="G126" t="e">
            <v>#N/A</v>
          </cell>
        </row>
        <row r="127">
          <cell r="B127">
            <v>1123.3</v>
          </cell>
          <cell r="C127">
            <v>0</v>
          </cell>
          <cell r="D127" t="str">
            <v>قهوه</v>
          </cell>
          <cell r="E127" t="str">
            <v>X Series</v>
          </cell>
          <cell r="F127">
            <v>40</v>
          </cell>
          <cell r="G127">
            <v>0</v>
          </cell>
        </row>
        <row r="128">
          <cell r="B128">
            <v>1126.0999999999999</v>
          </cell>
          <cell r="C128">
            <v>0</v>
          </cell>
          <cell r="D128" t="str">
            <v>قهوه</v>
          </cell>
          <cell r="E128" t="str">
            <v>X Series</v>
          </cell>
          <cell r="F128">
            <v>80</v>
          </cell>
          <cell r="G128">
            <v>0</v>
          </cell>
        </row>
        <row r="129">
          <cell r="B129"/>
          <cell r="C129" t="e">
            <v>#N/A</v>
          </cell>
          <cell r="D129"/>
          <cell r="E129"/>
          <cell r="F129"/>
          <cell r="G129" t="e">
            <v>#N/A</v>
          </cell>
        </row>
        <row r="130">
          <cell r="B130">
            <v>1126.3</v>
          </cell>
          <cell r="C130">
            <v>0</v>
          </cell>
          <cell r="D130" t="str">
            <v>قهوه</v>
          </cell>
          <cell r="E130" t="str">
            <v>X Series</v>
          </cell>
          <cell r="F130">
            <v>40</v>
          </cell>
          <cell r="G130">
            <v>0</v>
          </cell>
        </row>
        <row r="131">
          <cell r="B131">
            <v>1125.0999999999999</v>
          </cell>
          <cell r="C131">
            <v>0</v>
          </cell>
          <cell r="D131" t="str">
            <v>قهوه</v>
          </cell>
          <cell r="E131" t="str">
            <v>X Series</v>
          </cell>
          <cell r="F131">
            <v>80</v>
          </cell>
          <cell r="G131">
            <v>0</v>
          </cell>
        </row>
        <row r="132">
          <cell r="B132"/>
          <cell r="C132" t="e">
            <v>#N/A</v>
          </cell>
          <cell r="D132"/>
          <cell r="E132"/>
          <cell r="F132"/>
          <cell r="G132" t="e">
            <v>#N/A</v>
          </cell>
        </row>
        <row r="133">
          <cell r="B133">
            <v>1125.3</v>
          </cell>
          <cell r="C133">
            <v>0</v>
          </cell>
          <cell r="D133" t="str">
            <v>قهوه</v>
          </cell>
          <cell r="E133" t="str">
            <v>X Series</v>
          </cell>
          <cell r="F133">
            <v>40</v>
          </cell>
          <cell r="G133">
            <v>0</v>
          </cell>
        </row>
        <row r="134">
          <cell r="B134">
            <v>1124.0999999999999</v>
          </cell>
          <cell r="C134">
            <v>0</v>
          </cell>
          <cell r="D134" t="str">
            <v>قهوه</v>
          </cell>
          <cell r="E134" t="str">
            <v>X Series</v>
          </cell>
          <cell r="F134">
            <v>80</v>
          </cell>
          <cell r="G134">
            <v>0</v>
          </cell>
        </row>
        <row r="135">
          <cell r="B135"/>
          <cell r="C135" t="e">
            <v>#N/A</v>
          </cell>
          <cell r="D135"/>
          <cell r="E135"/>
          <cell r="F135"/>
          <cell r="G135" t="e">
            <v>#N/A</v>
          </cell>
        </row>
        <row r="136">
          <cell r="B136">
            <v>1124.3</v>
          </cell>
          <cell r="C136">
            <v>0</v>
          </cell>
          <cell r="D136" t="str">
            <v>قهوه</v>
          </cell>
          <cell r="E136" t="str">
            <v>X Series</v>
          </cell>
          <cell r="F136">
            <v>40</v>
          </cell>
          <cell r="G136">
            <v>0</v>
          </cell>
        </row>
        <row r="137">
          <cell r="B137">
            <v>1127.0999999999999</v>
          </cell>
          <cell r="C137">
            <v>0</v>
          </cell>
          <cell r="D137" t="str">
            <v>قهوه</v>
          </cell>
          <cell r="E137" t="str">
            <v>X Series</v>
          </cell>
          <cell r="F137">
            <v>80</v>
          </cell>
          <cell r="G137">
            <v>0</v>
          </cell>
        </row>
        <row r="138">
          <cell r="B138"/>
          <cell r="C138" t="e">
            <v>#N/A</v>
          </cell>
          <cell r="D138"/>
          <cell r="E138"/>
          <cell r="F138"/>
          <cell r="G138" t="e">
            <v>#N/A</v>
          </cell>
        </row>
        <row r="139">
          <cell r="B139">
            <v>1127.3</v>
          </cell>
          <cell r="C139">
            <v>0</v>
          </cell>
          <cell r="D139" t="str">
            <v>قهوه</v>
          </cell>
          <cell r="E139" t="str">
            <v>X Series</v>
          </cell>
          <cell r="F139">
            <v>40</v>
          </cell>
          <cell r="G139">
            <v>0</v>
          </cell>
        </row>
        <row r="140">
          <cell r="B140">
            <v>1129.0999999999999</v>
          </cell>
          <cell r="C140">
            <v>0</v>
          </cell>
          <cell r="D140" t="str">
            <v>قهوه</v>
          </cell>
          <cell r="E140" t="str">
            <v>X Series</v>
          </cell>
          <cell r="F140">
            <v>80</v>
          </cell>
          <cell r="G140">
            <v>0</v>
          </cell>
        </row>
        <row r="141">
          <cell r="B141"/>
          <cell r="C141" t="e">
            <v>#N/A</v>
          </cell>
          <cell r="D141"/>
          <cell r="E141"/>
          <cell r="F141"/>
          <cell r="G141" t="e">
            <v>#N/A</v>
          </cell>
        </row>
        <row r="142">
          <cell r="B142">
            <v>1129.3</v>
          </cell>
          <cell r="C142">
            <v>0</v>
          </cell>
          <cell r="D142" t="str">
            <v>قهوه</v>
          </cell>
          <cell r="E142" t="str">
            <v>X Series</v>
          </cell>
          <cell r="F142">
            <v>40</v>
          </cell>
          <cell r="G142">
            <v>0</v>
          </cell>
        </row>
        <row r="143">
          <cell r="B143">
            <v>1130.0999999999999</v>
          </cell>
          <cell r="C143" t="str">
            <v>الیدا پلانو | Elida Plano</v>
          </cell>
          <cell r="D143" t="str">
            <v>قهوه</v>
          </cell>
          <cell r="E143" t="str">
            <v>X Series</v>
          </cell>
          <cell r="F143">
            <v>80</v>
          </cell>
          <cell r="G143">
            <v>13100000</v>
          </cell>
        </row>
        <row r="144">
          <cell r="B144"/>
          <cell r="C144" t="e">
            <v>#N/A</v>
          </cell>
          <cell r="D144"/>
          <cell r="E144"/>
          <cell r="F144"/>
          <cell r="G144" t="e">
            <v>#N/A</v>
          </cell>
        </row>
        <row r="145">
          <cell r="B145">
            <v>1130.3</v>
          </cell>
          <cell r="C145" t="str">
            <v>الیدا پلانو | Elida Plano</v>
          </cell>
          <cell r="D145" t="str">
            <v>قهوه</v>
          </cell>
          <cell r="E145" t="str">
            <v>X Series</v>
          </cell>
          <cell r="F145">
            <v>40</v>
          </cell>
          <cell r="G145">
            <v>6650000</v>
          </cell>
        </row>
        <row r="146">
          <cell r="B146">
            <v>1128.0999999999999</v>
          </cell>
          <cell r="C146">
            <v>0</v>
          </cell>
          <cell r="D146" t="str">
            <v>قهوه</v>
          </cell>
          <cell r="E146" t="str">
            <v>X Series</v>
          </cell>
          <cell r="F146">
            <v>80</v>
          </cell>
          <cell r="G146">
            <v>0</v>
          </cell>
        </row>
        <row r="147">
          <cell r="B147"/>
          <cell r="C147" t="e">
            <v>#N/A</v>
          </cell>
          <cell r="D147"/>
          <cell r="E147"/>
          <cell r="F147"/>
          <cell r="G147" t="e">
            <v>#N/A</v>
          </cell>
        </row>
        <row r="148">
          <cell r="B148">
            <v>1128.3</v>
          </cell>
          <cell r="C148">
            <v>0</v>
          </cell>
          <cell r="D148" t="str">
            <v>قهوه</v>
          </cell>
          <cell r="E148" t="str">
            <v>X Series</v>
          </cell>
          <cell r="F148">
            <v>40</v>
          </cell>
          <cell r="G148">
            <v>0</v>
          </cell>
        </row>
        <row r="149">
          <cell r="B149">
            <v>1118.0999999999999</v>
          </cell>
          <cell r="C149">
            <v>0</v>
          </cell>
          <cell r="D149" t="str">
            <v>قهوه</v>
          </cell>
          <cell r="E149" t="str">
            <v>X Series</v>
          </cell>
          <cell r="F149">
            <v>80</v>
          </cell>
          <cell r="G149">
            <v>0</v>
          </cell>
        </row>
        <row r="150">
          <cell r="B150"/>
          <cell r="C150" t="e">
            <v>#N/A</v>
          </cell>
          <cell r="D150"/>
          <cell r="E150"/>
          <cell r="F150"/>
          <cell r="G150" t="e">
            <v>#N/A</v>
          </cell>
        </row>
        <row r="151">
          <cell r="B151">
            <v>1118.3</v>
          </cell>
          <cell r="C151">
            <v>0</v>
          </cell>
          <cell r="D151" t="str">
            <v>قهوه</v>
          </cell>
          <cell r="E151" t="str">
            <v>X Series</v>
          </cell>
          <cell r="F151">
            <v>40</v>
          </cell>
          <cell r="G151">
            <v>0</v>
          </cell>
        </row>
        <row r="152">
          <cell r="B152"/>
          <cell r="C152" t="e">
            <v>#N/A</v>
          </cell>
          <cell r="D152"/>
          <cell r="E152"/>
          <cell r="F152" t="str">
            <v>-</v>
          </cell>
          <cell r="G152" t="e">
            <v>#N/A</v>
          </cell>
        </row>
        <row r="153">
          <cell r="B153"/>
          <cell r="C153" t="e">
            <v>#N/A</v>
          </cell>
          <cell r="D153"/>
          <cell r="E153"/>
          <cell r="F153" t="str">
            <v>-</v>
          </cell>
          <cell r="G153" t="e">
            <v>#N/A</v>
          </cell>
        </row>
        <row r="154">
          <cell r="B154"/>
          <cell r="C154" t="e">
            <v>#N/A</v>
          </cell>
          <cell r="D154"/>
          <cell r="E154"/>
          <cell r="F154" t="str">
            <v>-</v>
          </cell>
          <cell r="G154" t="e">
            <v>#N/A</v>
          </cell>
        </row>
        <row r="155">
          <cell r="B155"/>
          <cell r="C155" t="e">
            <v>#N/A</v>
          </cell>
          <cell r="D155"/>
          <cell r="E155"/>
          <cell r="F155" t="str">
            <v>-</v>
          </cell>
          <cell r="G155" t="e">
            <v>#N/A</v>
          </cell>
        </row>
        <row r="156">
          <cell r="B156"/>
          <cell r="C156" t="e">
            <v>#N/A</v>
          </cell>
          <cell r="D156"/>
          <cell r="E156"/>
          <cell r="F156" t="str">
            <v>-</v>
          </cell>
          <cell r="G156" t="e">
            <v>#N/A</v>
          </cell>
        </row>
        <row r="157">
          <cell r="B157"/>
          <cell r="C157" t="e">
            <v>#N/A</v>
          </cell>
          <cell r="D157"/>
          <cell r="E157"/>
          <cell r="F157" t="str">
            <v>-</v>
          </cell>
          <cell r="G157" t="e">
            <v>#N/A</v>
          </cell>
        </row>
        <row r="158">
          <cell r="B158"/>
          <cell r="C158" t="e">
            <v>#N/A</v>
          </cell>
          <cell r="D158"/>
          <cell r="E158"/>
          <cell r="F158" t="str">
            <v>-</v>
          </cell>
          <cell r="G158" t="e">
            <v>#N/A</v>
          </cell>
        </row>
        <row r="159">
          <cell r="B159"/>
          <cell r="C159" t="e">
            <v>#N/A</v>
          </cell>
          <cell r="D159"/>
          <cell r="E159"/>
          <cell r="F159" t="str">
            <v>-</v>
          </cell>
          <cell r="G159" t="e">
            <v>#N/A</v>
          </cell>
        </row>
        <row r="160">
          <cell r="B160"/>
          <cell r="C160" t="e">
            <v>#N/A</v>
          </cell>
          <cell r="D160"/>
          <cell r="E160"/>
          <cell r="F160" t="str">
            <v>-</v>
          </cell>
          <cell r="G160" t="e">
            <v>#N/A</v>
          </cell>
        </row>
        <row r="161">
          <cell r="B161"/>
          <cell r="C161" t="e">
            <v>#N/A</v>
          </cell>
          <cell r="D161"/>
          <cell r="E161"/>
          <cell r="F161" t="str">
            <v>-</v>
          </cell>
          <cell r="G161" t="e">
            <v>#N/A</v>
          </cell>
        </row>
        <row r="162">
          <cell r="B162"/>
          <cell r="C162" t="e">
            <v>#N/A</v>
          </cell>
          <cell r="D162"/>
          <cell r="E162"/>
          <cell r="F162" t="str">
            <v>-</v>
          </cell>
          <cell r="G162" t="e">
            <v>#N/A</v>
          </cell>
        </row>
        <row r="163">
          <cell r="B163"/>
          <cell r="C163" t="e">
            <v>#N/A</v>
          </cell>
          <cell r="D163"/>
          <cell r="E163"/>
          <cell r="F163" t="str">
            <v>-</v>
          </cell>
          <cell r="G163" t="e">
            <v>#N/A</v>
          </cell>
        </row>
        <row r="164">
          <cell r="B164"/>
          <cell r="C164" t="e">
            <v>#N/A</v>
          </cell>
          <cell r="D164"/>
          <cell r="E164"/>
          <cell r="F164" t="str">
            <v>-</v>
          </cell>
          <cell r="G164" t="e">
            <v>#N/A</v>
          </cell>
        </row>
        <row r="165">
          <cell r="B165"/>
          <cell r="C165" t="e">
            <v>#N/A</v>
          </cell>
          <cell r="D165"/>
          <cell r="E165"/>
          <cell r="F165" t="str">
            <v>-</v>
          </cell>
          <cell r="G165" t="e">
            <v>#N/A</v>
          </cell>
        </row>
        <row r="166">
          <cell r="B166"/>
          <cell r="C166" t="e">
            <v>#N/A</v>
          </cell>
          <cell r="D166"/>
          <cell r="E166"/>
          <cell r="F166" t="str">
            <v>-</v>
          </cell>
          <cell r="G166" t="e">
            <v>#N/A</v>
          </cell>
        </row>
        <row r="167">
          <cell r="B167"/>
          <cell r="C167" t="e">
            <v>#N/A</v>
          </cell>
          <cell r="D167"/>
          <cell r="E167"/>
          <cell r="F167" t="str">
            <v>-</v>
          </cell>
          <cell r="G167" t="e">
            <v>#N/A</v>
          </cell>
        </row>
        <row r="168">
          <cell r="B168"/>
          <cell r="C168" t="e">
            <v>#N/A</v>
          </cell>
          <cell r="D168"/>
          <cell r="E168"/>
          <cell r="F168" t="str">
            <v>-</v>
          </cell>
          <cell r="G168" t="e">
            <v>#N/A</v>
          </cell>
        </row>
        <row r="169">
          <cell r="B169"/>
          <cell r="C169" t="e">
            <v>#N/A</v>
          </cell>
          <cell r="D169"/>
          <cell r="E169"/>
          <cell r="F169" t="str">
            <v>-</v>
          </cell>
          <cell r="G169" t="e">
            <v>#N/A</v>
          </cell>
        </row>
        <row r="170">
          <cell r="B170"/>
          <cell r="C170" t="e">
            <v>#N/A</v>
          </cell>
          <cell r="D170"/>
          <cell r="E170"/>
          <cell r="F170" t="str">
            <v>-</v>
          </cell>
          <cell r="G170" t="e">
            <v>#N/A</v>
          </cell>
        </row>
        <row r="171">
          <cell r="B171"/>
          <cell r="C171" t="e">
            <v>#N/A</v>
          </cell>
          <cell r="D171"/>
          <cell r="E171"/>
          <cell r="F171" t="str">
            <v>-</v>
          </cell>
          <cell r="G171" t="e">
            <v>#N/A</v>
          </cell>
        </row>
        <row r="172">
          <cell r="B172"/>
          <cell r="C172" t="e">
            <v>#N/A</v>
          </cell>
          <cell r="D172"/>
          <cell r="E172"/>
          <cell r="F172" t="str">
            <v>-</v>
          </cell>
          <cell r="G172" t="e">
            <v>#N/A</v>
          </cell>
        </row>
        <row r="173">
          <cell r="B173"/>
          <cell r="C173" t="e">
            <v>#N/A</v>
          </cell>
          <cell r="D173"/>
          <cell r="E173"/>
          <cell r="F173" t="str">
            <v>-</v>
          </cell>
          <cell r="G173" t="e">
            <v>#N/A</v>
          </cell>
        </row>
        <row r="174">
          <cell r="B174"/>
          <cell r="C174" t="e">
            <v>#N/A</v>
          </cell>
          <cell r="D174"/>
          <cell r="E174"/>
          <cell r="F174" t="str">
            <v>-</v>
          </cell>
          <cell r="G174" t="e">
            <v>#N/A</v>
          </cell>
        </row>
        <row r="175">
          <cell r="B175"/>
          <cell r="C175" t="e">
            <v>#N/A</v>
          </cell>
          <cell r="D175"/>
          <cell r="E175"/>
          <cell r="F175" t="str">
            <v>-</v>
          </cell>
          <cell r="G175" t="e">
            <v>#N/A</v>
          </cell>
        </row>
        <row r="176">
          <cell r="B176"/>
          <cell r="C176" t="e">
            <v>#N/A</v>
          </cell>
          <cell r="D176"/>
          <cell r="E176"/>
          <cell r="F176" t="str">
            <v>-</v>
          </cell>
          <cell r="G176" t="e">
            <v>#N/A</v>
          </cell>
        </row>
        <row r="177">
          <cell r="B177"/>
          <cell r="C177" t="e">
            <v>#N/A</v>
          </cell>
          <cell r="D177"/>
          <cell r="E177"/>
          <cell r="F177" t="str">
            <v>-</v>
          </cell>
          <cell r="G177" t="e">
            <v>#N/A</v>
          </cell>
        </row>
        <row r="178">
          <cell r="B178"/>
          <cell r="C178" t="e">
            <v>#N/A</v>
          </cell>
          <cell r="D178"/>
          <cell r="E178"/>
          <cell r="F178" t="str">
            <v>-</v>
          </cell>
          <cell r="G178" t="e">
            <v>#N/A</v>
          </cell>
        </row>
        <row r="179">
          <cell r="B179"/>
          <cell r="C179" t="e">
            <v>#N/A</v>
          </cell>
          <cell r="D179"/>
          <cell r="E179"/>
          <cell r="F179" t="str">
            <v>-</v>
          </cell>
          <cell r="G179" t="e">
            <v>#N/A</v>
          </cell>
        </row>
        <row r="180">
          <cell r="B180"/>
          <cell r="C180" t="e">
            <v>#N/A</v>
          </cell>
          <cell r="D180"/>
          <cell r="E180"/>
          <cell r="F180" t="str">
            <v>-</v>
          </cell>
          <cell r="G180" t="e">
            <v>#N/A</v>
          </cell>
        </row>
        <row r="181">
          <cell r="B181"/>
          <cell r="C181" t="e">
            <v>#N/A</v>
          </cell>
          <cell r="D181"/>
          <cell r="E181"/>
          <cell r="F181" t="str">
            <v>-</v>
          </cell>
          <cell r="G181" t="e">
            <v>#N/A</v>
          </cell>
        </row>
        <row r="182">
          <cell r="B182"/>
          <cell r="C182" t="e">
            <v>#N/A</v>
          </cell>
          <cell r="D182"/>
          <cell r="E182"/>
          <cell r="F182" t="str">
            <v>-</v>
          </cell>
          <cell r="G182" t="e">
            <v>#N/A</v>
          </cell>
        </row>
        <row r="183">
          <cell r="B183"/>
          <cell r="C183" t="e">
            <v>#N/A</v>
          </cell>
          <cell r="D183"/>
          <cell r="E183"/>
          <cell r="F183" t="str">
            <v>-</v>
          </cell>
          <cell r="G183" t="e">
            <v>#N/A</v>
          </cell>
        </row>
        <row r="184">
          <cell r="B184"/>
          <cell r="C184" t="e">
            <v>#N/A</v>
          </cell>
          <cell r="D184"/>
          <cell r="E184"/>
          <cell r="F184" t="str">
            <v>-</v>
          </cell>
          <cell r="G184" t="e">
            <v>#N/A</v>
          </cell>
        </row>
        <row r="185">
          <cell r="B185"/>
          <cell r="C185" t="e">
            <v>#N/A</v>
          </cell>
          <cell r="D185"/>
          <cell r="E185"/>
          <cell r="F185" t="str">
            <v>-</v>
          </cell>
          <cell r="G185" t="e">
            <v>#N/A</v>
          </cell>
        </row>
        <row r="186">
          <cell r="B186"/>
          <cell r="C186" t="e">
            <v>#N/A</v>
          </cell>
          <cell r="D186"/>
          <cell r="E186"/>
          <cell r="F186" t="str">
            <v>-</v>
          </cell>
          <cell r="G186" t="e">
            <v>#N/A</v>
          </cell>
        </row>
        <row r="187">
          <cell r="B187"/>
          <cell r="C187" t="e">
            <v>#N/A</v>
          </cell>
          <cell r="D187"/>
          <cell r="E187"/>
          <cell r="F187" t="str">
            <v>-</v>
          </cell>
          <cell r="G187" t="e">
            <v>#N/A</v>
          </cell>
        </row>
        <row r="188">
          <cell r="B188"/>
          <cell r="C188" t="e">
            <v>#N/A</v>
          </cell>
          <cell r="D188"/>
          <cell r="E188"/>
          <cell r="F188" t="str">
            <v>-</v>
          </cell>
          <cell r="G188" t="e">
            <v>#N/A</v>
          </cell>
        </row>
        <row r="189">
          <cell r="B189"/>
          <cell r="C189" t="e">
            <v>#N/A</v>
          </cell>
          <cell r="D189"/>
          <cell r="E189"/>
          <cell r="F189" t="str">
            <v>-</v>
          </cell>
          <cell r="G189" t="e">
            <v>#N/A</v>
          </cell>
        </row>
        <row r="190">
          <cell r="B190"/>
          <cell r="C190" t="e">
            <v>#N/A</v>
          </cell>
          <cell r="D190"/>
          <cell r="E190"/>
          <cell r="F190" t="str">
            <v>-</v>
          </cell>
          <cell r="G190" t="e">
            <v>#N/A</v>
          </cell>
        </row>
        <row r="191">
          <cell r="B191"/>
          <cell r="C191" t="e">
            <v>#N/A</v>
          </cell>
          <cell r="D191"/>
          <cell r="E191"/>
          <cell r="F191" t="str">
            <v>-</v>
          </cell>
          <cell r="G191" t="e">
            <v>#N/A</v>
          </cell>
        </row>
        <row r="192">
          <cell r="B192"/>
          <cell r="C192" t="e">
            <v>#N/A</v>
          </cell>
          <cell r="D192"/>
          <cell r="E192"/>
          <cell r="F192" t="str">
            <v>-</v>
          </cell>
          <cell r="G192" t="e">
            <v>#N/A</v>
          </cell>
        </row>
        <row r="193">
          <cell r="B193"/>
          <cell r="C193" t="e">
            <v>#N/A</v>
          </cell>
          <cell r="D193"/>
          <cell r="E193"/>
          <cell r="F193" t="str">
            <v>-</v>
          </cell>
          <cell r="G193" t="e">
            <v>#N/A</v>
          </cell>
        </row>
        <row r="194">
          <cell r="B194"/>
          <cell r="C194" t="e">
            <v>#N/A</v>
          </cell>
          <cell r="D194"/>
          <cell r="E194"/>
          <cell r="F194" t="str">
            <v>-</v>
          </cell>
          <cell r="G194" t="e">
            <v>#N/A</v>
          </cell>
        </row>
        <row r="195">
          <cell r="B195"/>
          <cell r="C195" t="e">
            <v>#N/A</v>
          </cell>
          <cell r="D195"/>
          <cell r="E195"/>
          <cell r="F195" t="str">
            <v>-</v>
          </cell>
          <cell r="G195" t="e">
            <v>#N/A</v>
          </cell>
        </row>
        <row r="196">
          <cell r="B196"/>
          <cell r="C196" t="e">
            <v>#N/A</v>
          </cell>
          <cell r="D196"/>
          <cell r="E196"/>
          <cell r="F196" t="str">
            <v>-</v>
          </cell>
          <cell r="G196" t="e">
            <v>#N/A</v>
          </cell>
        </row>
        <row r="197">
          <cell r="B197"/>
          <cell r="C197" t="e">
            <v>#N/A</v>
          </cell>
          <cell r="D197"/>
          <cell r="E197"/>
          <cell r="F197" t="str">
            <v>-</v>
          </cell>
          <cell r="G197" t="e">
            <v>#N/A</v>
          </cell>
        </row>
        <row r="198">
          <cell r="B198"/>
          <cell r="C198" t="e">
            <v>#N/A</v>
          </cell>
          <cell r="D198"/>
          <cell r="E198"/>
          <cell r="F198" t="str">
            <v>-</v>
          </cell>
          <cell r="G198" t="e">
            <v>#N/A</v>
          </cell>
        </row>
        <row r="199">
          <cell r="B199"/>
          <cell r="C199" t="e">
            <v>#N/A</v>
          </cell>
          <cell r="D199"/>
          <cell r="E199"/>
          <cell r="F199" t="str">
            <v>-</v>
          </cell>
          <cell r="G199" t="e">
            <v>#N/A</v>
          </cell>
        </row>
        <row r="200">
          <cell r="B200"/>
          <cell r="C200" t="e">
            <v>#N/A</v>
          </cell>
          <cell r="D200"/>
          <cell r="E200"/>
          <cell r="F200" t="str">
            <v>-</v>
          </cell>
          <cell r="G200" t="e">
            <v>#N/A</v>
          </cell>
        </row>
        <row r="201">
          <cell r="B201"/>
          <cell r="C201" t="e">
            <v>#N/A</v>
          </cell>
          <cell r="D201"/>
          <cell r="E201"/>
          <cell r="F201" t="str">
            <v>-</v>
          </cell>
          <cell r="G201" t="e">
            <v>#N/A</v>
          </cell>
        </row>
        <row r="202">
          <cell r="B202"/>
          <cell r="C202" t="e">
            <v>#N/A</v>
          </cell>
          <cell r="D202"/>
          <cell r="E202"/>
          <cell r="F202" t="str">
            <v>-</v>
          </cell>
          <cell r="G202" t="e">
            <v>#N/A</v>
          </cell>
        </row>
        <row r="203">
          <cell r="B203"/>
          <cell r="C203" t="e">
            <v>#N/A</v>
          </cell>
          <cell r="D203"/>
          <cell r="E203"/>
          <cell r="F203" t="str">
            <v>-</v>
          </cell>
          <cell r="G203" t="e">
            <v>#N/A</v>
          </cell>
        </row>
        <row r="204">
          <cell r="B204"/>
          <cell r="C204" t="e">
            <v>#N/A</v>
          </cell>
          <cell r="D204"/>
          <cell r="E204"/>
          <cell r="F204" t="str">
            <v>-</v>
          </cell>
          <cell r="G204" t="e">
            <v>#N/A</v>
          </cell>
        </row>
        <row r="205">
          <cell r="B205"/>
          <cell r="C205" t="e">
            <v>#N/A</v>
          </cell>
          <cell r="D205"/>
          <cell r="E205"/>
          <cell r="F205" t="str">
            <v>-</v>
          </cell>
          <cell r="G205" t="e">
            <v>#N/A</v>
          </cell>
        </row>
        <row r="206">
          <cell r="B206"/>
          <cell r="C206" t="e">
            <v>#N/A</v>
          </cell>
          <cell r="D206"/>
          <cell r="E206"/>
          <cell r="F206" t="str">
            <v>-</v>
          </cell>
          <cell r="G206" t="e">
            <v>#N/A</v>
          </cell>
        </row>
        <row r="207">
          <cell r="B207"/>
          <cell r="C207" t="e">
            <v>#N/A</v>
          </cell>
          <cell r="D207"/>
          <cell r="E207"/>
          <cell r="F207" t="str">
            <v>-</v>
          </cell>
          <cell r="G207" t="e">
            <v>#N/A</v>
          </cell>
        </row>
        <row r="208">
          <cell r="B208"/>
          <cell r="C208" t="e">
            <v>#N/A</v>
          </cell>
          <cell r="D208"/>
          <cell r="E208"/>
          <cell r="F208" t="str">
            <v>-</v>
          </cell>
          <cell r="G208" t="e">
            <v>#N/A</v>
          </cell>
        </row>
        <row r="209">
          <cell r="B209"/>
          <cell r="C209" t="e">
            <v>#N/A</v>
          </cell>
          <cell r="D209"/>
          <cell r="E209"/>
          <cell r="F209" t="str">
            <v>-</v>
          </cell>
          <cell r="G209" t="e">
            <v>#N/A</v>
          </cell>
        </row>
        <row r="210">
          <cell r="B210"/>
          <cell r="C210" t="e">
            <v>#N/A</v>
          </cell>
          <cell r="D210"/>
          <cell r="E210"/>
          <cell r="F210" t="str">
            <v>-</v>
          </cell>
          <cell r="G210" t="e">
            <v>#N/A</v>
          </cell>
        </row>
        <row r="211">
          <cell r="B211"/>
          <cell r="C211" t="e">
            <v>#N/A</v>
          </cell>
          <cell r="D211"/>
          <cell r="E211"/>
          <cell r="F211" t="str">
            <v>-</v>
          </cell>
          <cell r="G211" t="e">
            <v>#N/A</v>
          </cell>
        </row>
        <row r="212">
          <cell r="B212"/>
          <cell r="C212" t="e">
            <v>#N/A</v>
          </cell>
          <cell r="D212"/>
          <cell r="E212"/>
          <cell r="F212" t="str">
            <v>-</v>
          </cell>
          <cell r="G212" t="e">
            <v>#N/A</v>
          </cell>
        </row>
        <row r="213">
          <cell r="B213"/>
          <cell r="C213" t="e">
            <v>#N/A</v>
          </cell>
          <cell r="D213"/>
          <cell r="E213"/>
          <cell r="F213" t="str">
            <v>-</v>
          </cell>
          <cell r="G213" t="e">
            <v>#N/A</v>
          </cell>
        </row>
        <row r="214">
          <cell r="B214"/>
          <cell r="C214" t="e">
            <v>#N/A</v>
          </cell>
          <cell r="D214"/>
          <cell r="E214"/>
          <cell r="F214" t="str">
            <v>-</v>
          </cell>
          <cell r="G214" t="e">
            <v>#N/A</v>
          </cell>
        </row>
        <row r="215">
          <cell r="B215"/>
          <cell r="C215" t="e">
            <v>#N/A</v>
          </cell>
          <cell r="D215"/>
          <cell r="E215"/>
          <cell r="F215" t="str">
            <v>-</v>
          </cell>
          <cell r="G215" t="e">
            <v>#N/A</v>
          </cell>
        </row>
        <row r="216">
          <cell r="B216"/>
          <cell r="C216" t="e">
            <v>#N/A</v>
          </cell>
          <cell r="D216"/>
          <cell r="E216"/>
          <cell r="F216" t="str">
            <v>-</v>
          </cell>
          <cell r="G216" t="e">
            <v>#N/A</v>
          </cell>
        </row>
        <row r="217">
          <cell r="B217"/>
          <cell r="C217" t="e">
            <v>#N/A</v>
          </cell>
          <cell r="D217"/>
          <cell r="E217"/>
          <cell r="F217" t="str">
            <v>-</v>
          </cell>
          <cell r="G217" t="e">
            <v>#N/A</v>
          </cell>
        </row>
        <row r="218">
          <cell r="B218"/>
          <cell r="C218" t="e">
            <v>#N/A</v>
          </cell>
          <cell r="D218"/>
          <cell r="E218"/>
          <cell r="F218" t="str">
            <v>-</v>
          </cell>
          <cell r="G218" t="e">
            <v>#N/A</v>
          </cell>
        </row>
        <row r="219">
          <cell r="B219"/>
          <cell r="C219" t="e">
            <v>#N/A</v>
          </cell>
          <cell r="D219"/>
          <cell r="E219"/>
          <cell r="F219" t="str">
            <v>-</v>
          </cell>
          <cell r="G219" t="e">
            <v>#N/A</v>
          </cell>
        </row>
        <row r="220">
          <cell r="B220"/>
          <cell r="C220" t="e">
            <v>#N/A</v>
          </cell>
          <cell r="D220"/>
          <cell r="E220"/>
          <cell r="F220" t="str">
            <v>-</v>
          </cell>
          <cell r="G220" t="e">
            <v>#N/A</v>
          </cell>
        </row>
        <row r="221">
          <cell r="B221"/>
          <cell r="C221" t="e">
            <v>#N/A</v>
          </cell>
          <cell r="D221"/>
          <cell r="E221"/>
          <cell r="F221" t="str">
            <v>-</v>
          </cell>
          <cell r="G221" t="e">
            <v>#N/A</v>
          </cell>
        </row>
        <row r="222">
          <cell r="B222"/>
          <cell r="C222" t="e">
            <v>#N/A</v>
          </cell>
          <cell r="D222"/>
          <cell r="E222"/>
          <cell r="F222" t="str">
            <v>-</v>
          </cell>
          <cell r="G222" t="e">
            <v>#N/A</v>
          </cell>
        </row>
        <row r="223">
          <cell r="B223"/>
          <cell r="C223" t="e">
            <v>#N/A</v>
          </cell>
          <cell r="D223"/>
          <cell r="E223"/>
          <cell r="F223" t="str">
            <v>-</v>
          </cell>
          <cell r="G223" t="e">
            <v>#N/A</v>
          </cell>
        </row>
        <row r="224">
          <cell r="B224"/>
          <cell r="C224" t="e">
            <v>#N/A</v>
          </cell>
          <cell r="D224"/>
          <cell r="E224"/>
          <cell r="F224" t="str">
            <v>-</v>
          </cell>
          <cell r="G224" t="e">
            <v>#N/A</v>
          </cell>
        </row>
        <row r="225">
          <cell r="B225"/>
          <cell r="C225" t="e">
            <v>#N/A</v>
          </cell>
          <cell r="D225"/>
          <cell r="E225"/>
          <cell r="F225" t="str">
            <v>-</v>
          </cell>
          <cell r="G225" t="e">
            <v>#N/A</v>
          </cell>
        </row>
        <row r="226">
          <cell r="B226"/>
          <cell r="C226" t="e">
            <v>#N/A</v>
          </cell>
          <cell r="D226"/>
          <cell r="E226"/>
          <cell r="F226" t="str">
            <v>-</v>
          </cell>
          <cell r="G226" t="e">
            <v>#N/A</v>
          </cell>
        </row>
        <row r="227">
          <cell r="B227"/>
          <cell r="C227" t="e">
            <v>#N/A</v>
          </cell>
          <cell r="D227"/>
          <cell r="E227"/>
          <cell r="F227" t="str">
            <v>-</v>
          </cell>
          <cell r="G227" t="e">
            <v>#N/A</v>
          </cell>
        </row>
        <row r="228">
          <cell r="B228"/>
          <cell r="C228" t="e">
            <v>#N/A</v>
          </cell>
          <cell r="D228"/>
          <cell r="E228"/>
          <cell r="F228" t="str">
            <v>-</v>
          </cell>
          <cell r="G228" t="e">
            <v>#N/A</v>
          </cell>
        </row>
        <row r="229">
          <cell r="B229"/>
          <cell r="C229" t="e">
            <v>#N/A</v>
          </cell>
          <cell r="D229"/>
          <cell r="E229"/>
          <cell r="F229" t="str">
            <v>-</v>
          </cell>
          <cell r="G229" t="e">
            <v>#N/A</v>
          </cell>
        </row>
        <row r="230">
          <cell r="B230"/>
          <cell r="C230" t="e">
            <v>#N/A</v>
          </cell>
          <cell r="D230"/>
          <cell r="E230"/>
          <cell r="F230" t="str">
            <v>-</v>
          </cell>
          <cell r="G230" t="e">
            <v>#N/A</v>
          </cell>
        </row>
        <row r="231">
          <cell r="B231"/>
          <cell r="C231" t="e">
            <v>#N/A</v>
          </cell>
          <cell r="D231"/>
          <cell r="E231"/>
          <cell r="F231" t="str">
            <v>-</v>
          </cell>
          <cell r="G231" t="e">
            <v>#N/A</v>
          </cell>
        </row>
        <row r="232">
          <cell r="B232"/>
          <cell r="C232" t="e">
            <v>#N/A</v>
          </cell>
          <cell r="D232"/>
          <cell r="E232"/>
          <cell r="F232" t="str">
            <v>-</v>
          </cell>
          <cell r="G232" t="e">
            <v>#N/A</v>
          </cell>
        </row>
        <row r="233">
          <cell r="B233"/>
          <cell r="C233" t="e">
            <v>#N/A</v>
          </cell>
          <cell r="D233"/>
          <cell r="E233"/>
          <cell r="F233" t="str">
            <v>-</v>
          </cell>
          <cell r="G233" t="e">
            <v>#N/A</v>
          </cell>
        </row>
        <row r="234">
          <cell r="B234"/>
          <cell r="C234" t="e">
            <v>#N/A</v>
          </cell>
          <cell r="D234"/>
          <cell r="E234"/>
          <cell r="F234" t="str">
            <v>-</v>
          </cell>
          <cell r="G234" t="e">
            <v>#N/A</v>
          </cell>
        </row>
        <row r="235">
          <cell r="B235"/>
          <cell r="C235" t="e">
            <v>#N/A</v>
          </cell>
          <cell r="D235"/>
          <cell r="E235"/>
          <cell r="F235" t="str">
            <v>-</v>
          </cell>
          <cell r="G235" t="e">
            <v>#N/A</v>
          </cell>
        </row>
        <row r="236">
          <cell r="B236"/>
          <cell r="C236" t="e">
            <v>#N/A</v>
          </cell>
          <cell r="D236"/>
          <cell r="E236"/>
          <cell r="F236" t="str">
            <v>-</v>
          </cell>
          <cell r="G236" t="e">
            <v>#N/A</v>
          </cell>
        </row>
        <row r="237">
          <cell r="B237"/>
          <cell r="C237" t="e">
            <v>#N/A</v>
          </cell>
          <cell r="D237"/>
          <cell r="E237"/>
          <cell r="F237" t="str">
            <v>-</v>
          </cell>
          <cell r="G237" t="e">
            <v>#N/A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CDF0-36A5-4956-B5A9-4EEFEF85B179}">
  <dimension ref="A1:AR267"/>
  <sheetViews>
    <sheetView rightToLeft="1" topLeftCell="H1" zoomScale="48" zoomScaleNormal="70" workbookViewId="0">
      <selection activeCell="Q2" sqref="Q2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44140625" style="28" bestFit="1" customWidth="1"/>
    <col min="9" max="9" width="21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0.109375" style="24" bestFit="1" customWidth="1"/>
    <col min="29" max="29" width="15.77734375" style="31" bestFit="1" customWidth="1"/>
    <col min="30" max="30" width="13.6640625" style="32" bestFit="1" customWidth="1"/>
    <col min="31" max="31" width="47.5546875" style="24" bestFit="1" customWidth="1"/>
    <col min="32" max="32" width="28.33203125" style="24" bestFit="1" customWidth="1"/>
    <col min="33" max="33" width="13.5546875" style="24" bestFit="1" customWidth="1"/>
    <col min="34" max="34" width="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82</v>
      </c>
      <c r="I2" s="66" t="s">
        <v>74</v>
      </c>
      <c r="J2" s="9" t="s">
        <v>75</v>
      </c>
      <c r="K2" s="11" t="str">
        <f t="shared" ref="K2:K65" ca="1" si="0">IF(C2, TODAY(), "" )</f>
        <v/>
      </c>
      <c r="L2" s="12" t="s">
        <v>76</v>
      </c>
      <c r="M2" s="12" t="s">
        <v>77</v>
      </c>
      <c r="N2" s="12" t="s">
        <v>78</v>
      </c>
      <c r="O2" s="9">
        <v>5501.3</v>
      </c>
      <c r="P2" s="9">
        <v>5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5</v>
      </c>
      <c r="X2" s="14">
        <f t="shared" ref="X2:X65" si="3">P2*T2</f>
        <v>256000000</v>
      </c>
      <c r="Y2" s="17"/>
      <c r="Z2" s="14">
        <f t="shared" ref="Z2:Z65" si="4">X2-Y2</f>
        <v>256000000</v>
      </c>
      <c r="AA2" s="18" t="s">
        <v>79</v>
      </c>
      <c r="AB2" s="13" t="s">
        <v>70</v>
      </c>
      <c r="AC2" s="19" t="s">
        <v>80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کژال امیر قهرمانی 09369912100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66">
        <v>2</v>
      </c>
      <c r="H3" s="67" t="s">
        <v>83</v>
      </c>
      <c r="I3" s="66" t="s">
        <v>81</v>
      </c>
      <c r="J3" s="9" t="s">
        <v>75</v>
      </c>
      <c r="K3" s="11" t="str">
        <f t="shared" ca="1" si="0"/>
        <v/>
      </c>
      <c r="L3" s="12"/>
      <c r="M3" s="12" t="s">
        <v>84</v>
      </c>
      <c r="N3" s="12" t="s">
        <v>85</v>
      </c>
      <c r="O3" s="9">
        <v>5511.3</v>
      </c>
      <c r="P3" s="9">
        <v>5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5</v>
      </c>
      <c r="X3" s="14">
        <f t="shared" si="3"/>
        <v>348000000</v>
      </c>
      <c r="Y3" s="17"/>
      <c r="Z3" s="14">
        <f t="shared" si="4"/>
        <v>348000000</v>
      </c>
      <c r="AA3" s="18" t="s">
        <v>79</v>
      </c>
      <c r="AB3" s="13" t="s">
        <v>70</v>
      </c>
      <c r="AC3" s="19" t="s">
        <v>86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- کافه بیکری روستار سانا سنتر -  حجتی 09373955769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9">
        <v>3</v>
      </c>
      <c r="H4" s="162">
        <v>279398963493</v>
      </c>
      <c r="I4" s="159" t="s">
        <v>81</v>
      </c>
      <c r="J4" s="159" t="s">
        <v>75</v>
      </c>
      <c r="K4" s="11" t="str">
        <f t="shared" ca="1" si="0"/>
        <v/>
      </c>
      <c r="L4" s="138" t="s">
        <v>87</v>
      </c>
      <c r="M4" s="138" t="s">
        <v>88</v>
      </c>
      <c r="N4" s="138" t="s">
        <v>89</v>
      </c>
      <c r="O4" s="9">
        <v>5501.3</v>
      </c>
      <c r="P4" s="9">
        <v>6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6</v>
      </c>
      <c r="X4" s="14">
        <f t="shared" si="3"/>
        <v>307200000</v>
      </c>
      <c r="Y4" s="17"/>
      <c r="Z4" s="14">
        <f t="shared" si="4"/>
        <v>307200000</v>
      </c>
      <c r="AA4" s="150" t="s">
        <v>79</v>
      </c>
      <c r="AB4" s="147" t="s">
        <v>91</v>
      </c>
      <c r="AC4" s="144" t="s">
        <v>92</v>
      </c>
      <c r="AD4" s="141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خیابان ایرانشهر پایینتر از کوچه دهخدا پلاک ۵۷ پشت دکه روزنامه فروشی کافه آندورا - علی بختیاری 09214428591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163"/>
      <c r="I5" s="161"/>
      <c r="J5" s="161"/>
      <c r="K5" s="11" t="str">
        <f t="shared" ca="1" si="0"/>
        <v/>
      </c>
      <c r="L5" s="140"/>
      <c r="M5" s="140"/>
      <c r="N5" s="140"/>
      <c r="O5" s="9">
        <v>5511.2</v>
      </c>
      <c r="P5" s="9">
        <v>1</v>
      </c>
      <c r="Q5" s="13" t="str">
        <f>VLOOKUP(O5, '[1]لیست محصولات اردیبهشت ۱۴۰۳'!B:C,2,0)</f>
        <v>هامبلا | Hambella</v>
      </c>
      <c r="R5" s="9" t="s">
        <v>90</v>
      </c>
      <c r="S5" s="12">
        <f>VLOOKUP(O5, '[1]لیست محصولات اردیبهشت ۱۴۰۳'!B:F,5,0)</f>
        <v>750</v>
      </c>
      <c r="T5" s="14">
        <f>VLOOKUP(O5, '[1]لیست محصولات اردیبهشت ۱۴۰۳'!B:G,6,0)</f>
        <v>13350000</v>
      </c>
      <c r="U5" s="15"/>
      <c r="V5" s="16">
        <f t="shared" si="1"/>
        <v>0</v>
      </c>
      <c r="W5" s="12">
        <f t="shared" si="2"/>
        <v>1</v>
      </c>
      <c r="X5" s="14">
        <f t="shared" si="3"/>
        <v>13350000</v>
      </c>
      <c r="Y5" s="17"/>
      <c r="Z5" s="14">
        <f t="shared" si="4"/>
        <v>13350000</v>
      </c>
      <c r="AA5" s="152"/>
      <c r="AB5" s="149"/>
      <c r="AC5" s="146"/>
      <c r="AD5" s="143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279401434115</v>
      </c>
      <c r="I6" s="25" t="s">
        <v>81</v>
      </c>
      <c r="J6" s="9"/>
      <c r="K6" s="11" t="str">
        <f t="shared" ca="1" si="0"/>
        <v/>
      </c>
      <c r="L6" s="12" t="s">
        <v>93</v>
      </c>
      <c r="M6" s="12" t="s">
        <v>94</v>
      </c>
      <c r="N6" s="12" t="s">
        <v>95</v>
      </c>
      <c r="O6" s="9">
        <v>5501.3</v>
      </c>
      <c r="P6" s="9">
        <v>1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4000</v>
      </c>
      <c r="T6" s="14">
        <f>VLOOKUP(O6, '[1]لیست محصولات اردیبهشت ۱۴۰۳'!B:G,6,0)</f>
        <v>51200000</v>
      </c>
      <c r="U6" s="15"/>
      <c r="V6" s="16">
        <f t="shared" si="1"/>
        <v>0</v>
      </c>
      <c r="W6" s="12">
        <f t="shared" si="2"/>
        <v>1</v>
      </c>
      <c r="X6" s="14">
        <f t="shared" si="3"/>
        <v>51200000</v>
      </c>
      <c r="Y6" s="17"/>
      <c r="Z6" s="14">
        <f t="shared" si="4"/>
        <v>51200000</v>
      </c>
      <c r="AA6" s="18" t="s">
        <v>96</v>
      </c>
      <c r="AB6" s="13" t="s">
        <v>97</v>
      </c>
      <c r="AC6" s="19" t="s">
        <v>98</v>
      </c>
      <c r="AD6" s="20"/>
      <c r="AE6" s="19"/>
      <c r="AF6" s="21"/>
      <c r="AG6" s="22" t="str">
        <f t="shared" si="5"/>
        <v>TRUE</v>
      </c>
      <c r="AH6" s="23" t="str">
        <f t="shared" si="6"/>
        <v>اصفهان خیابان شمس آبادی، کوچه کازرونی، نبش سه راهی، پاساژ امید،طبقه اول کافه دولت - نگار نقیه 09334075144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279401744846</v>
      </c>
      <c r="I7" s="9" t="s">
        <v>81</v>
      </c>
      <c r="J7" s="9"/>
      <c r="K7" s="11" t="str">
        <f t="shared" ca="1" si="0"/>
        <v/>
      </c>
      <c r="L7" s="12" t="s">
        <v>99</v>
      </c>
      <c r="M7" s="12" t="s">
        <v>100</v>
      </c>
      <c r="N7" s="12"/>
      <c r="O7" s="9">
        <v>3326.1</v>
      </c>
      <c r="P7" s="9">
        <v>1</v>
      </c>
      <c r="Q7" s="13" t="str">
        <f>VLOOKUP(O7, '[1]لیست محصولات اردیبهشت ۱۴۰۳'!B:C,2,0)</f>
        <v>میاگروس | Milagros</v>
      </c>
      <c r="R7" s="9" t="s">
        <v>101</v>
      </c>
      <c r="S7" s="12">
        <f>VLOOKUP(O7, '[1]لیست محصولات اردیبهشت ۱۴۰۳'!B:F,5,0)</f>
        <v>150</v>
      </c>
      <c r="T7" s="14">
        <f>VLOOKUP(O7, '[1]لیست محصولات اردیبهشت ۱۴۰۳'!B:G,6,0)</f>
        <v>3750000</v>
      </c>
      <c r="U7" s="26"/>
      <c r="V7" s="16">
        <f t="shared" si="1"/>
        <v>0</v>
      </c>
      <c r="W7" s="12">
        <f t="shared" si="2"/>
        <v>1</v>
      </c>
      <c r="X7" s="14">
        <f t="shared" si="3"/>
        <v>3750000</v>
      </c>
      <c r="Y7" s="17"/>
      <c r="Z7" s="14">
        <f t="shared" si="4"/>
        <v>3750000</v>
      </c>
      <c r="AA7" s="18" t="s">
        <v>79</v>
      </c>
      <c r="AB7" s="13" t="s">
        <v>102</v>
      </c>
      <c r="AC7" s="19" t="s">
        <v>103</v>
      </c>
      <c r="AD7" s="20" t="s">
        <v>104</v>
      </c>
      <c r="AE7" s="19"/>
      <c r="AF7" s="21"/>
      <c r="AG7" s="22" t="str">
        <f t="shared" si="5"/>
        <v>TRUE</v>
      </c>
      <c r="AH7" s="23" t="str">
        <f t="shared" si="6"/>
        <v>تهران سعادت اباد سرو شرقی خیابان مروارید پنجم شرقی پ44  - صفا رفیع نژاد 09128759919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279402581468</v>
      </c>
      <c r="I8" s="9" t="s">
        <v>81</v>
      </c>
      <c r="J8" s="9"/>
      <c r="K8" s="11" t="str">
        <f t="shared" ca="1" si="0"/>
        <v/>
      </c>
      <c r="L8" s="12" t="s">
        <v>105</v>
      </c>
      <c r="M8" s="12" t="s">
        <v>106</v>
      </c>
      <c r="N8" s="12" t="s">
        <v>107</v>
      </c>
      <c r="O8" s="9">
        <v>5501.3</v>
      </c>
      <c r="P8" s="9">
        <v>1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4000</v>
      </c>
      <c r="T8" s="14">
        <f>VLOOKUP(O8, '[1]لیست محصولات اردیبهشت ۱۴۰۳'!B:G,6,0)</f>
        <v>51200000</v>
      </c>
      <c r="U8" s="15"/>
      <c r="V8" s="16">
        <f t="shared" si="1"/>
        <v>0</v>
      </c>
      <c r="W8" s="12">
        <f t="shared" si="2"/>
        <v>1</v>
      </c>
      <c r="X8" s="14">
        <f t="shared" si="3"/>
        <v>51200000</v>
      </c>
      <c r="Y8" s="17"/>
      <c r="Z8" s="14">
        <f t="shared" si="4"/>
        <v>51200000</v>
      </c>
      <c r="AA8" s="18" t="s">
        <v>108</v>
      </c>
      <c r="AB8" s="13" t="s">
        <v>109</v>
      </c>
      <c r="AC8" s="19" t="s">
        <v>110</v>
      </c>
      <c r="AD8" s="20"/>
      <c r="AE8" s="19"/>
      <c r="AF8" s="21"/>
      <c r="AG8" s="22" t="str">
        <f t="shared" si="5"/>
        <v>TRUE</v>
      </c>
      <c r="AH8" s="23" t="str">
        <f t="shared" si="6"/>
        <v>کرج مهرشهر - بلوار شهرداری سر خیابان ۲۰۱ کافه سان سی مون - امیرحسین ظلی 09369297220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7</v>
      </c>
      <c r="H9" s="162">
        <v>279403167710</v>
      </c>
      <c r="I9" s="159" t="s">
        <v>81</v>
      </c>
      <c r="J9" s="159" t="s">
        <v>75</v>
      </c>
      <c r="K9" s="11" t="str">
        <f t="shared" ca="1" si="0"/>
        <v/>
      </c>
      <c r="L9" s="138" t="s">
        <v>111</v>
      </c>
      <c r="M9" s="138" t="s">
        <v>112</v>
      </c>
      <c r="N9" s="138" t="s">
        <v>113</v>
      </c>
      <c r="O9" s="9">
        <v>5522.2</v>
      </c>
      <c r="P9" s="9">
        <v>5</v>
      </c>
      <c r="Q9" s="13" t="str">
        <f>VLOOKUP(O9, '[1]لیست محصولات اردیبهشت ۱۴۰۳'!B:C,2,0)</f>
        <v>تامارا | Tamara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12450000</v>
      </c>
      <c r="U9" s="15"/>
      <c r="V9" s="16">
        <f t="shared" si="1"/>
        <v>0</v>
      </c>
      <c r="W9" s="12">
        <f t="shared" si="2"/>
        <v>5</v>
      </c>
      <c r="X9" s="14">
        <f t="shared" si="3"/>
        <v>62250000</v>
      </c>
      <c r="Y9" s="17"/>
      <c r="Z9" s="14">
        <f t="shared" si="4"/>
        <v>62250000</v>
      </c>
      <c r="AA9" s="150" t="s">
        <v>114</v>
      </c>
      <c r="AB9" s="147" t="s">
        <v>115</v>
      </c>
      <c r="AC9" s="144" t="s">
        <v>116</v>
      </c>
      <c r="AD9" s="141"/>
      <c r="AE9" s="19"/>
      <c r="AF9" s="21"/>
      <c r="AG9" s="22" t="str">
        <f t="shared" si="5"/>
        <v>TRUE</v>
      </c>
      <c r="AH9" s="23" t="str">
        <f t="shared" si="6"/>
        <v>اهواز کیانپارس خیابان وهابی سیتی سنتر خلیج فارس طبقه منفی یک کافه دیپ - پدرام کیاسی 09166168385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0"/>
      <c r="H10" s="164"/>
      <c r="I10" s="160"/>
      <c r="J10" s="160"/>
      <c r="K10" s="11" t="str">
        <f t="shared" ca="1" si="0"/>
        <v/>
      </c>
      <c r="L10" s="139"/>
      <c r="M10" s="139"/>
      <c r="N10" s="139"/>
      <c r="O10" s="9">
        <v>5511.3</v>
      </c>
      <c r="P10" s="9">
        <v>1</v>
      </c>
      <c r="Q10" s="13" t="str">
        <f>VLOOKUP(O10, '[1]لیست محصولات اردیبهشت ۱۴۰۳'!B:C,2,0)</f>
        <v>هامبلا | Hambella</v>
      </c>
      <c r="R10" s="9"/>
      <c r="S10" s="12">
        <f>VLOOKUP(O10, '[1]لیست محصولات اردیبهشت ۱۴۰۳'!B:F,5,0)</f>
        <v>4000</v>
      </c>
      <c r="T10" s="14">
        <f>VLOOKUP(O10, '[1]لیست محصولات اردیبهشت ۱۴۰۳'!B:G,6,0)</f>
        <v>69600000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69600000</v>
      </c>
      <c r="Y10" s="17"/>
      <c r="Z10" s="14">
        <f t="shared" si="4"/>
        <v>69600000</v>
      </c>
      <c r="AA10" s="151"/>
      <c r="AB10" s="148"/>
      <c r="AC10" s="145"/>
      <c r="AD10" s="142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0"/>
      <c r="H11" s="164"/>
      <c r="I11" s="160"/>
      <c r="J11" s="160"/>
      <c r="K11" s="11" t="str">
        <f t="shared" ca="1" si="0"/>
        <v/>
      </c>
      <c r="L11" s="139"/>
      <c r="M11" s="139"/>
      <c r="N11" s="139"/>
      <c r="O11" s="9">
        <v>5501.3</v>
      </c>
      <c r="P11" s="9">
        <v>1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4000</v>
      </c>
      <c r="T11" s="14">
        <f>VLOOKUP(O11, '[1]لیست محصولات اردیبهشت ۱۴۰۳'!B:G,6,0)</f>
        <v>51200000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51200000</v>
      </c>
      <c r="Y11" s="17"/>
      <c r="Z11" s="14">
        <f t="shared" si="4"/>
        <v>51200000</v>
      </c>
      <c r="AA11" s="151"/>
      <c r="AB11" s="148"/>
      <c r="AC11" s="145"/>
      <c r="AD11" s="142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1"/>
      <c r="H12" s="163"/>
      <c r="I12" s="161"/>
      <c r="J12" s="161"/>
      <c r="K12" s="11" t="str">
        <f t="shared" ca="1" si="0"/>
        <v/>
      </c>
      <c r="L12" s="140"/>
      <c r="M12" s="140"/>
      <c r="N12" s="140"/>
      <c r="O12" s="9">
        <v>5511.2</v>
      </c>
      <c r="P12" s="9">
        <v>1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13350000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13350000</v>
      </c>
      <c r="Y12" s="17"/>
      <c r="Z12" s="14">
        <f t="shared" si="4"/>
        <v>13350000</v>
      </c>
      <c r="AA12" s="152"/>
      <c r="AB12" s="149"/>
      <c r="AC12" s="146"/>
      <c r="AD12" s="143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3">
        <v>8</v>
      </c>
      <c r="H13" s="156"/>
      <c r="I13" s="153" t="s">
        <v>81</v>
      </c>
      <c r="J13" s="159" t="s">
        <v>75</v>
      </c>
      <c r="K13" s="11" t="str">
        <f t="shared" ca="1" si="0"/>
        <v/>
      </c>
      <c r="L13" s="138" t="s">
        <v>117</v>
      </c>
      <c r="M13" s="138" t="s">
        <v>118</v>
      </c>
      <c r="N13" s="138" t="s">
        <v>119</v>
      </c>
      <c r="O13" s="9">
        <v>5522.1</v>
      </c>
      <c r="P13" s="9">
        <v>30</v>
      </c>
      <c r="Q13" s="13" t="str">
        <f>VLOOKUP(O13, '[1]لیست محصولات اردیبهشت ۱۴۰۳'!B:C,2,0)</f>
        <v>تامارا | Tamara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2600000</v>
      </c>
      <c r="U13" s="26"/>
      <c r="V13" s="16">
        <f t="shared" si="1"/>
        <v>0</v>
      </c>
      <c r="W13" s="12">
        <f t="shared" si="2"/>
        <v>30</v>
      </c>
      <c r="X13" s="14">
        <f t="shared" si="3"/>
        <v>78000000</v>
      </c>
      <c r="Y13" s="17"/>
      <c r="Z13" s="14">
        <f t="shared" si="4"/>
        <v>78000000</v>
      </c>
      <c r="AA13" s="150" t="s">
        <v>108</v>
      </c>
      <c r="AB13" s="147" t="s">
        <v>120</v>
      </c>
      <c r="AC13" s="144" t="s">
        <v>121</v>
      </c>
      <c r="AD13" s="141"/>
      <c r="AE13" s="19"/>
      <c r="AF13" s="21"/>
      <c r="AG13" s="22" t="str">
        <f t="shared" si="5"/>
        <v>TRUE</v>
      </c>
      <c r="AH13" s="23" t="str">
        <f t="shared" si="6"/>
        <v>کرج جهانشهر - میدان هلال احمر - خیابان هلال احمر - نبش کوچه سنبل کافه دارچین - کیان کاوه 09124620107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54"/>
      <c r="H14" s="157"/>
      <c r="I14" s="154"/>
      <c r="J14" s="160"/>
      <c r="K14" s="11" t="str">
        <f t="shared" ca="1" si="0"/>
        <v/>
      </c>
      <c r="L14" s="139"/>
      <c r="M14" s="139"/>
      <c r="N14" s="139"/>
      <c r="O14" s="9">
        <v>5511.1</v>
      </c>
      <c r="P14" s="9">
        <v>10</v>
      </c>
      <c r="Q14" s="13" t="str">
        <f>VLOOKUP(O14, '[1]لیست محصولات اردیبهشت ۱۴۰۳'!B:C,2,0)</f>
        <v>هامبلا | Hambella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2800000</v>
      </c>
      <c r="U14" s="15"/>
      <c r="V14" s="16">
        <f t="shared" si="1"/>
        <v>0</v>
      </c>
      <c r="W14" s="12">
        <f t="shared" si="2"/>
        <v>10</v>
      </c>
      <c r="X14" s="14">
        <f t="shared" si="3"/>
        <v>28000000</v>
      </c>
      <c r="Y14" s="17"/>
      <c r="Z14" s="14">
        <f t="shared" si="4"/>
        <v>28000000</v>
      </c>
      <c r="AA14" s="151"/>
      <c r="AB14" s="148"/>
      <c r="AC14" s="145"/>
      <c r="AD14" s="142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54"/>
      <c r="H15" s="157"/>
      <c r="I15" s="154"/>
      <c r="J15" s="160"/>
      <c r="K15" s="11" t="str">
        <f t="shared" ca="1" si="0"/>
        <v/>
      </c>
      <c r="L15" s="139"/>
      <c r="M15" s="139"/>
      <c r="N15" s="139"/>
      <c r="O15" s="9">
        <v>5511.2</v>
      </c>
      <c r="P15" s="9">
        <v>1</v>
      </c>
      <c r="Q15" s="13" t="str">
        <f>VLOOKUP(O15, '[1]لیست محصولات اردیبهشت ۱۴۰۳'!B:C,2,0)</f>
        <v>هامبلا | Hambella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13350000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13350000</v>
      </c>
      <c r="Y15" s="17"/>
      <c r="Z15" s="14">
        <f t="shared" si="4"/>
        <v>13350000</v>
      </c>
      <c r="AA15" s="151"/>
      <c r="AB15" s="148"/>
      <c r="AC15" s="145"/>
      <c r="AD15" s="142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55"/>
      <c r="H16" s="158"/>
      <c r="I16" s="155"/>
      <c r="J16" s="161"/>
      <c r="K16" s="11" t="str">
        <f t="shared" ca="1" si="0"/>
        <v/>
      </c>
      <c r="L16" s="140"/>
      <c r="M16" s="140"/>
      <c r="N16" s="140"/>
      <c r="O16" s="9">
        <v>5522.2</v>
      </c>
      <c r="P16" s="9">
        <v>5</v>
      </c>
      <c r="Q16" s="13" t="str">
        <f>VLOOKUP(O16, '[1]لیست محصولات اردیبهشت ۱۴۰۳'!B:C,2,0)</f>
        <v>تامارا | Tamara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12450000</v>
      </c>
      <c r="U16" s="15"/>
      <c r="V16" s="16">
        <f t="shared" si="1"/>
        <v>0</v>
      </c>
      <c r="W16" s="12">
        <f t="shared" si="2"/>
        <v>5</v>
      </c>
      <c r="X16" s="14">
        <f t="shared" si="3"/>
        <v>62250000</v>
      </c>
      <c r="Y16" s="17"/>
      <c r="Z16" s="14">
        <f t="shared" si="4"/>
        <v>62250000</v>
      </c>
      <c r="AA16" s="152"/>
      <c r="AB16" s="149"/>
      <c r="AC16" s="146"/>
      <c r="AD16" s="14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9</v>
      </c>
      <c r="H17" s="10">
        <v>279404797623</v>
      </c>
      <c r="I17" s="9" t="s">
        <v>81</v>
      </c>
      <c r="J17" s="9"/>
      <c r="K17" s="11" t="str">
        <f t="shared" ca="1" si="0"/>
        <v/>
      </c>
      <c r="L17" s="12" t="s">
        <v>122</v>
      </c>
      <c r="M17" s="12" t="s">
        <v>123</v>
      </c>
      <c r="N17" s="12" t="s">
        <v>124</v>
      </c>
      <c r="O17" s="9">
        <v>5501.1</v>
      </c>
      <c r="P17" s="9">
        <v>1</v>
      </c>
      <c r="Q17" s="13" t="str">
        <f>VLOOKUP(O17, '[1]لیست محصولات اردیبهشت ۱۴۰۳'!B:C,2,0)</f>
        <v>ورتکس | Vortex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2100000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2100000</v>
      </c>
      <c r="Y17" s="17"/>
      <c r="Z17" s="14">
        <f t="shared" si="4"/>
        <v>2100000</v>
      </c>
      <c r="AA17" s="18" t="s">
        <v>125</v>
      </c>
      <c r="AB17" s="13" t="s">
        <v>126</v>
      </c>
      <c r="AC17" s="19" t="s">
        <v>127</v>
      </c>
      <c r="AD17" s="20"/>
      <c r="AE17" s="19"/>
      <c r="AF17" s="21"/>
      <c r="AG17" s="22" t="str">
        <f t="shared" si="5"/>
        <v>TRUE</v>
      </c>
      <c r="AH17" s="23" t="str">
        <f t="shared" si="6"/>
        <v>اردبیل میدان جانبازان به طرف میدان پلیس روبه روی املاک غضنفری قهوه آروما - سنا رجایی‌فر 09021174933</v>
      </c>
    </row>
    <row r="18" spans="1:34" ht="22.35" customHeight="1">
      <c r="A18" s="7"/>
      <c r="B18" s="7"/>
      <c r="C18" s="7"/>
      <c r="D18" s="7"/>
      <c r="E18" s="7"/>
      <c r="F18" s="8"/>
      <c r="G18" s="159">
        <v>10</v>
      </c>
      <c r="H18" s="162">
        <v>279407393133</v>
      </c>
      <c r="I18" s="159" t="s">
        <v>81</v>
      </c>
      <c r="J18" s="159"/>
      <c r="K18" s="11" t="str">
        <f t="shared" ca="1" si="0"/>
        <v/>
      </c>
      <c r="L18" s="138" t="s">
        <v>128</v>
      </c>
      <c r="M18" s="138" t="s">
        <v>129</v>
      </c>
      <c r="N18" s="138" t="s">
        <v>130</v>
      </c>
      <c r="O18" s="9">
        <v>5511.1</v>
      </c>
      <c r="P18" s="9">
        <v>1</v>
      </c>
      <c r="Q18" s="13" t="str">
        <f>VLOOKUP(O18, '[1]لیست محصولات اردیبهشت ۱۴۰۳'!B:C,2,0)</f>
        <v>هامبلا | Hambella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2800000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2800000</v>
      </c>
      <c r="Y18" s="17"/>
      <c r="Z18" s="14">
        <f t="shared" si="4"/>
        <v>2800000</v>
      </c>
      <c r="AA18" s="150" t="s">
        <v>131</v>
      </c>
      <c r="AB18" s="147" t="s">
        <v>132</v>
      </c>
      <c r="AC18" s="144" t="s">
        <v>133</v>
      </c>
      <c r="AD18" s="141"/>
      <c r="AE18" s="19"/>
      <c r="AF18" s="21"/>
      <c r="AG18" s="22" t="str">
        <f t="shared" si="5"/>
        <v>TRUE</v>
      </c>
      <c r="AH18" s="23" t="str">
        <f t="shared" si="6"/>
        <v>بوشهر برازجان - دشتستان - خیابان چمران_کوچه۳_روبه روی درمانگاه نبوت کافه فراکو - سید محمدحسین حسینی 09055650705</v>
      </c>
    </row>
    <row r="19" spans="1:34" ht="22.35" customHeight="1">
      <c r="A19" s="7"/>
      <c r="B19" s="7"/>
      <c r="C19" s="7"/>
      <c r="D19" s="7"/>
      <c r="E19" s="7"/>
      <c r="F19" s="8"/>
      <c r="G19" s="160"/>
      <c r="H19" s="164"/>
      <c r="I19" s="160"/>
      <c r="J19" s="160"/>
      <c r="K19" s="11" t="str">
        <f t="shared" ca="1" si="0"/>
        <v/>
      </c>
      <c r="L19" s="139"/>
      <c r="M19" s="139"/>
      <c r="N19" s="139"/>
      <c r="O19" s="9">
        <v>5522.1</v>
      </c>
      <c r="P19" s="9">
        <v>1</v>
      </c>
      <c r="Q19" s="13" t="str">
        <f>VLOOKUP(O19, '[1]لیست محصولات اردیبهشت ۱۴۰۳'!B:C,2,0)</f>
        <v>تامارا | Tamara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2600000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2600000</v>
      </c>
      <c r="Y19" s="17"/>
      <c r="Z19" s="14">
        <f t="shared" si="4"/>
        <v>2600000</v>
      </c>
      <c r="AA19" s="151"/>
      <c r="AB19" s="148"/>
      <c r="AC19" s="145"/>
      <c r="AD19" s="142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1"/>
      <c r="H20" s="163"/>
      <c r="I20" s="161"/>
      <c r="J20" s="161"/>
      <c r="K20" s="11" t="str">
        <f t="shared" ca="1" si="0"/>
        <v/>
      </c>
      <c r="L20" s="140"/>
      <c r="M20" s="140"/>
      <c r="N20" s="140"/>
      <c r="O20" s="9">
        <v>3326.1</v>
      </c>
      <c r="P20" s="9">
        <v>1</v>
      </c>
      <c r="Q20" s="13" t="str">
        <f>VLOOKUP(O20, '[1]لیست محصولات اردیبهشت ۱۴۰۳'!B:C,2,0)</f>
        <v>میاگروس | Milagros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3750000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3750000</v>
      </c>
      <c r="Y20" s="17"/>
      <c r="Z20" s="14">
        <f t="shared" si="4"/>
        <v>3750000</v>
      </c>
      <c r="AA20" s="152"/>
      <c r="AB20" s="149"/>
      <c r="AC20" s="146"/>
      <c r="AD20" s="143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59">
        <v>11</v>
      </c>
      <c r="H21" s="162">
        <v>279412729165</v>
      </c>
      <c r="I21" s="159" t="s">
        <v>81</v>
      </c>
      <c r="J21" s="159"/>
      <c r="K21" s="11" t="str">
        <f t="shared" ca="1" si="0"/>
        <v/>
      </c>
      <c r="L21" s="138" t="s">
        <v>134</v>
      </c>
      <c r="M21" s="138" t="s">
        <v>129</v>
      </c>
      <c r="N21" s="138"/>
      <c r="O21" s="9">
        <v>3326.1</v>
      </c>
      <c r="P21" s="9">
        <v>1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3750000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3750000</v>
      </c>
      <c r="Y21" s="17"/>
      <c r="Z21" s="14">
        <f t="shared" si="4"/>
        <v>3750000</v>
      </c>
      <c r="AA21" s="150" t="s">
        <v>79</v>
      </c>
      <c r="AB21" s="147" t="s">
        <v>135</v>
      </c>
      <c r="AC21" s="144" t="s">
        <v>136</v>
      </c>
      <c r="AD21" s="141" t="s">
        <v>104</v>
      </c>
      <c r="AE21" s="19"/>
      <c r="AF21" s="21"/>
      <c r="AG21" s="22" t="str">
        <f t="shared" si="5"/>
        <v>TRUE</v>
      </c>
      <c r="AH21" s="23" t="str">
        <f t="shared" si="6"/>
        <v>تهران اتوبان صدر. خروجی قیطریه. انتهای خ تواضعی. جنب کوچه شهریار. مجتمع آسمان. واحد ۱۰۳  - امین حسینی 09124481681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1"/>
      <c r="H22" s="163"/>
      <c r="I22" s="161"/>
      <c r="J22" s="161"/>
      <c r="K22" s="11" t="str">
        <f t="shared" ca="1" si="0"/>
        <v/>
      </c>
      <c r="L22" s="140"/>
      <c r="M22" s="140"/>
      <c r="N22" s="140"/>
      <c r="O22" s="9">
        <v>5511.1</v>
      </c>
      <c r="P22" s="9">
        <v>1</v>
      </c>
      <c r="Q22" s="13" t="str">
        <f>VLOOKUP(O22, '[1]لیست محصولات اردیبهشت ۱۴۰۳'!B:C,2,0)</f>
        <v>هامبلا | Hambella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2800000</v>
      </c>
      <c r="Y22" s="17"/>
      <c r="Z22" s="14">
        <f t="shared" si="4"/>
        <v>2800000</v>
      </c>
      <c r="AA22" s="152"/>
      <c r="AB22" s="149"/>
      <c r="AC22" s="146"/>
      <c r="AD22" s="143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12</v>
      </c>
      <c r="H23" s="10">
        <v>279413217216</v>
      </c>
      <c r="I23" s="9" t="s">
        <v>81</v>
      </c>
      <c r="J23" s="9"/>
      <c r="K23" s="11" t="str">
        <f t="shared" ca="1" si="0"/>
        <v/>
      </c>
      <c r="L23" s="12" t="s">
        <v>137</v>
      </c>
      <c r="M23" s="12" t="s">
        <v>138</v>
      </c>
      <c r="N23" s="12"/>
      <c r="O23" s="9">
        <v>5511.2</v>
      </c>
      <c r="P23" s="9">
        <v>2</v>
      </c>
      <c r="Q23" s="13" t="str">
        <f>VLOOKUP(O23, '[1]لیست محصولات اردیبهشت ۱۴۰۳'!B:C,2,0)</f>
        <v>هامبلا | Hambella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13350000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26700000</v>
      </c>
      <c r="Y23" s="17"/>
      <c r="Z23" s="14">
        <f t="shared" si="4"/>
        <v>26700000</v>
      </c>
      <c r="AA23" s="18" t="s">
        <v>139</v>
      </c>
      <c r="AB23" s="13" t="s">
        <v>140</v>
      </c>
      <c r="AC23" s="19" t="s">
        <v>141</v>
      </c>
      <c r="AD23" s="20"/>
      <c r="AE23" s="19"/>
      <c r="AF23" s="21"/>
      <c r="AG23" s="22" t="str">
        <f t="shared" si="5"/>
        <v>TRUE</v>
      </c>
      <c r="AH23" s="23" t="str">
        <f t="shared" si="6"/>
        <v>بندرعباس چهاراه دامایی گوهران ۱۱،ساختمان گوهران،ط۲،واحد۱۵  - حسین ادریسی پور 09173617827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13</v>
      </c>
      <c r="H24" s="162">
        <v>279419369157</v>
      </c>
      <c r="I24" s="159" t="s">
        <v>81</v>
      </c>
      <c r="J24" s="159"/>
      <c r="K24" s="11" t="str">
        <f t="shared" ca="1" si="0"/>
        <v/>
      </c>
      <c r="L24" s="138" t="s">
        <v>142</v>
      </c>
      <c r="M24" s="138" t="s">
        <v>143</v>
      </c>
      <c r="N24" s="138"/>
      <c r="O24" s="9">
        <v>5511.1</v>
      </c>
      <c r="P24" s="9">
        <v>1</v>
      </c>
      <c r="Q24" s="13" t="str">
        <f>VLOOKUP(O24, '[1]لیست محصولات اردیبهشت ۱۴۰۳'!B:C,2,0)</f>
        <v>هامبلا | Hambella</v>
      </c>
      <c r="R24" s="9" t="s">
        <v>144</v>
      </c>
      <c r="S24" s="12">
        <f>VLOOKUP(O24, '[1]لیست محصولات اردیبهشت ۱۴۰۳'!B:F,5,0)</f>
        <v>150</v>
      </c>
      <c r="T24" s="14">
        <f>VLOOKUP(O24, '[1]لیست محصولات اردیبهشت ۱۴۰۳'!B:G,6,0)</f>
        <v>2800000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2800000</v>
      </c>
      <c r="Y24" s="17"/>
      <c r="Z24" s="14">
        <f t="shared" si="4"/>
        <v>2800000</v>
      </c>
      <c r="AA24" s="150" t="s">
        <v>79</v>
      </c>
      <c r="AB24" s="147" t="s">
        <v>145</v>
      </c>
      <c r="AC24" s="144" t="s">
        <v>146</v>
      </c>
      <c r="AD24" s="141" t="s">
        <v>104</v>
      </c>
      <c r="AE24" s="19"/>
      <c r="AF24" s="21"/>
      <c r="AG24" s="22" t="str">
        <f t="shared" si="5"/>
        <v>TRUE</v>
      </c>
      <c r="AH24" s="23" t="str">
        <f t="shared" si="6"/>
        <v>تهران خیابان شریعتی - بعد از بهار شیراز- خیابان میثاق 6 ( چالش) پلاک 3- واحد 4  - مهنوش عطار 09364264365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1"/>
      <c r="H25" s="163"/>
      <c r="I25" s="161"/>
      <c r="J25" s="161"/>
      <c r="K25" s="11" t="str">
        <f t="shared" ca="1" si="0"/>
        <v/>
      </c>
      <c r="L25" s="140"/>
      <c r="M25" s="140"/>
      <c r="N25" s="140"/>
      <c r="O25" s="9">
        <v>5522.1</v>
      </c>
      <c r="P25" s="9">
        <v>1</v>
      </c>
      <c r="Q25" s="13" t="str">
        <f>VLOOKUP(O25, '[1]لیست محصولات اردیبهشت ۱۴۰۳'!B:C,2,0)</f>
        <v>تامارا | Tamara</v>
      </c>
      <c r="R25" s="9" t="s">
        <v>144</v>
      </c>
      <c r="S25" s="12">
        <f>VLOOKUP(O25, '[1]لیست محصولات اردیبهشت ۱۴۰۳'!B:F,5,0)</f>
        <v>150</v>
      </c>
      <c r="T25" s="14">
        <f>VLOOKUP(O25, '[1]لیست محصولات اردیبهشت ۱۴۰۳'!B:G,6,0)</f>
        <v>2600000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2600000</v>
      </c>
      <c r="Y25" s="17"/>
      <c r="Z25" s="14">
        <f t="shared" si="4"/>
        <v>2600000</v>
      </c>
      <c r="AA25" s="152"/>
      <c r="AB25" s="149"/>
      <c r="AC25" s="146"/>
      <c r="AD25" s="143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hidden="1" customHeight="1">
      <c r="A26" s="7"/>
      <c r="B26" s="7"/>
      <c r="C26" s="7"/>
      <c r="D26" s="7"/>
      <c r="E26" s="7"/>
      <c r="F26" s="8"/>
      <c r="G26" s="153"/>
      <c r="H26" s="156"/>
      <c r="I26" s="153"/>
      <c r="J26" s="153"/>
      <c r="K26" s="68"/>
      <c r="L26" s="173"/>
      <c r="M26" s="173"/>
      <c r="N26" s="173"/>
      <c r="O26" s="66"/>
      <c r="P26" s="66"/>
      <c r="Q26" s="69" t="e">
        <f>VLOOKUP(O26, '[1]لیست محصولات اردیبهشت ۱۴۰۳'!B:C,2,0)</f>
        <v>#N/A</v>
      </c>
      <c r="R26" s="66"/>
      <c r="S26" s="70" t="e">
        <f>VLOOKUP(O26, '[1]لیست محصولات اردیبهشت ۱۴۰۳'!B:F,5,0)</f>
        <v>#N/A</v>
      </c>
      <c r="T26" s="71" t="e">
        <f>VLOOKUP(O26, '[1]لیست محصولات اردیبهشت ۱۴۰۳'!B:G,6,0)</f>
        <v>#N/A</v>
      </c>
      <c r="U26" s="72"/>
      <c r="V26" s="73">
        <f t="shared" si="1"/>
        <v>0</v>
      </c>
      <c r="W26" s="70">
        <f t="shared" si="2"/>
        <v>0</v>
      </c>
      <c r="X26" s="71" t="e">
        <f t="shared" si="3"/>
        <v>#N/A</v>
      </c>
      <c r="Y26" s="74"/>
      <c r="Z26" s="71" t="e">
        <f t="shared" si="4"/>
        <v>#N/A</v>
      </c>
      <c r="AA26" s="171"/>
      <c r="AB26" s="169"/>
      <c r="AC26" s="167"/>
      <c r="AD26" s="165"/>
      <c r="AE26" s="175"/>
      <c r="AF26" s="75"/>
      <c r="AG26" s="22" t="str">
        <f t="shared" si="5"/>
        <v>FALSE</v>
      </c>
      <c r="AH26" s="23" t="str">
        <f t="shared" si="6"/>
        <v xml:space="preserve">   -   </v>
      </c>
    </row>
    <row r="27" spans="1:34" ht="22.35" hidden="1" customHeight="1">
      <c r="A27" s="7"/>
      <c r="B27" s="7"/>
      <c r="C27" s="7" t="b">
        <v>0</v>
      </c>
      <c r="D27" s="7"/>
      <c r="E27" s="7"/>
      <c r="F27" s="8"/>
      <c r="G27" s="155"/>
      <c r="H27" s="158"/>
      <c r="I27" s="155"/>
      <c r="J27" s="155"/>
      <c r="K27" s="68"/>
      <c r="L27" s="174"/>
      <c r="M27" s="174"/>
      <c r="N27" s="174"/>
      <c r="O27" s="66"/>
      <c r="P27" s="66"/>
      <c r="Q27" s="69" t="e">
        <f>VLOOKUP(O27, '[1]لیست محصولات اردیبهشت ۱۴۰۳'!B:C,2,0)</f>
        <v>#N/A</v>
      </c>
      <c r="R27" s="66"/>
      <c r="S27" s="70" t="e">
        <f>VLOOKUP(O27, '[1]لیست محصولات اردیبهشت ۱۴۰۳'!B:F,5,0)</f>
        <v>#N/A</v>
      </c>
      <c r="T27" s="71" t="e">
        <f>VLOOKUP(O27, '[1]لیست محصولات اردیبهشت ۱۴۰۳'!B:G,6,0)</f>
        <v>#N/A</v>
      </c>
      <c r="U27" s="72"/>
      <c r="V27" s="73">
        <f t="shared" si="1"/>
        <v>0</v>
      </c>
      <c r="W27" s="70">
        <f t="shared" si="2"/>
        <v>0</v>
      </c>
      <c r="X27" s="71" t="e">
        <f t="shared" si="3"/>
        <v>#N/A</v>
      </c>
      <c r="Y27" s="74"/>
      <c r="Z27" s="71" t="e">
        <f t="shared" si="4"/>
        <v>#N/A</v>
      </c>
      <c r="AA27" s="172"/>
      <c r="AB27" s="170"/>
      <c r="AC27" s="168"/>
      <c r="AD27" s="166"/>
      <c r="AE27" s="176"/>
      <c r="AF27" s="75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>
        <v>14</v>
      </c>
      <c r="H28" s="10">
        <v>279440855943</v>
      </c>
      <c r="I28" s="9" t="s">
        <v>81</v>
      </c>
      <c r="J28" s="9"/>
      <c r="K28" s="11" t="str">
        <f t="shared" ca="1" si="0"/>
        <v/>
      </c>
      <c r="L28" s="12" t="s">
        <v>147</v>
      </c>
      <c r="M28" s="12" t="s">
        <v>148</v>
      </c>
      <c r="N28" s="12"/>
      <c r="O28" s="9">
        <v>5501.1</v>
      </c>
      <c r="P28" s="9">
        <v>1</v>
      </c>
      <c r="Q28" s="13" t="str">
        <f>VLOOKUP(O28, '[1]لیست محصولات اردیبهشت ۱۴۰۳'!B:C,2,0)</f>
        <v>ورتکس | Vortex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2100000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2100000</v>
      </c>
      <c r="Y28" s="17"/>
      <c r="Z28" s="14">
        <f t="shared" si="4"/>
        <v>2100000</v>
      </c>
      <c r="AA28" s="18" t="s">
        <v>79</v>
      </c>
      <c r="AB28" s="13" t="s">
        <v>149</v>
      </c>
      <c r="AC28" s="19" t="s">
        <v>150</v>
      </c>
      <c r="AD28" s="20" t="s">
        <v>104</v>
      </c>
      <c r="AE28" s="19"/>
      <c r="AF28" s="21"/>
      <c r="AG28" s="22" t="str">
        <f t="shared" si="5"/>
        <v>TRUE</v>
      </c>
      <c r="AH28" s="23" t="str">
        <f t="shared" si="6"/>
        <v>تهران سعادت اباد- علامه طباطبایی جنوبی-کوچه ۲۴ شرقی-پلاک ۵-زنگ اول  - مونا محمدی 09108444783</v>
      </c>
    </row>
    <row r="29" spans="1:34" ht="22.35" hidden="1" customHeight="1">
      <c r="A29" s="7"/>
      <c r="B29" s="7"/>
      <c r="C29" s="7" t="b">
        <v>0</v>
      </c>
      <c r="D29" s="7"/>
      <c r="E29" s="7"/>
      <c r="F29" s="8"/>
      <c r="G29" s="153"/>
      <c r="H29" s="156"/>
      <c r="I29" s="153"/>
      <c r="J29" s="153"/>
      <c r="K29" s="68"/>
      <c r="L29" s="173"/>
      <c r="M29" s="173"/>
      <c r="N29" s="173"/>
      <c r="O29" s="66"/>
      <c r="P29" s="66"/>
      <c r="Q29" s="69"/>
      <c r="R29" s="66"/>
      <c r="S29" s="70"/>
      <c r="T29" s="71"/>
      <c r="U29" s="72"/>
      <c r="V29" s="73"/>
      <c r="W29" s="70"/>
      <c r="X29" s="71"/>
      <c r="Y29" s="74"/>
      <c r="Z29" s="71"/>
      <c r="AA29" s="171"/>
      <c r="AB29" s="169"/>
      <c r="AC29" s="167"/>
      <c r="AD29" s="165"/>
      <c r="AE29" s="76"/>
      <c r="AF29" s="75"/>
      <c r="AG29" s="22" t="str">
        <f t="shared" si="5"/>
        <v>FALSE</v>
      </c>
      <c r="AH29" s="23" t="str">
        <f t="shared" si="6"/>
        <v xml:space="preserve">   -   </v>
      </c>
    </row>
    <row r="30" spans="1:34" ht="22.35" hidden="1" customHeight="1">
      <c r="A30" s="7"/>
      <c r="B30" s="7"/>
      <c r="C30" s="7" t="b">
        <v>0</v>
      </c>
      <c r="D30" s="7"/>
      <c r="E30" s="7" t="b">
        <v>0</v>
      </c>
      <c r="F30" s="8"/>
      <c r="G30" s="155"/>
      <c r="H30" s="158"/>
      <c r="I30" s="155"/>
      <c r="J30" s="155"/>
      <c r="K30" s="68"/>
      <c r="L30" s="174"/>
      <c r="M30" s="174"/>
      <c r="N30" s="174"/>
      <c r="O30" s="66"/>
      <c r="P30" s="66"/>
      <c r="Q30" s="69"/>
      <c r="R30" s="66"/>
      <c r="S30" s="70"/>
      <c r="T30" s="71"/>
      <c r="U30" s="72"/>
      <c r="V30" s="73"/>
      <c r="W30" s="70"/>
      <c r="X30" s="71"/>
      <c r="Y30" s="74"/>
      <c r="Z30" s="71"/>
      <c r="AA30" s="172"/>
      <c r="AB30" s="170"/>
      <c r="AC30" s="168"/>
      <c r="AD30" s="166"/>
      <c r="AE30" s="76"/>
      <c r="AF30" s="75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59">
        <v>15</v>
      </c>
      <c r="H31" s="162">
        <v>279454487580</v>
      </c>
      <c r="I31" s="159" t="s">
        <v>151</v>
      </c>
      <c r="J31" s="159" t="s">
        <v>75</v>
      </c>
      <c r="K31" s="11" t="str">
        <f t="shared" ca="1" si="0"/>
        <v/>
      </c>
      <c r="L31" s="138" t="s">
        <v>152</v>
      </c>
      <c r="M31" s="138" t="s">
        <v>153</v>
      </c>
      <c r="N31" s="138" t="s">
        <v>154</v>
      </c>
      <c r="O31" s="9">
        <v>3326.1</v>
      </c>
      <c r="P31" s="9">
        <v>1</v>
      </c>
      <c r="Q31" s="13" t="str">
        <f>VLOOKUP(O31, '[1]لیست محصولات اردیبهشت ۱۴۰۳'!B:C,2,0)</f>
        <v>میاگروس | Milagros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3750000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3750000</v>
      </c>
      <c r="Y31" s="17"/>
      <c r="Z31" s="14">
        <f t="shared" si="4"/>
        <v>3750000</v>
      </c>
      <c r="AA31" s="150" t="s">
        <v>79</v>
      </c>
      <c r="AB31" s="147" t="s">
        <v>155</v>
      </c>
      <c r="AC31" s="144" t="s">
        <v>156</v>
      </c>
      <c r="AD31" s="141" t="s">
        <v>104</v>
      </c>
      <c r="AE31" s="19"/>
      <c r="AF31" s="21"/>
      <c r="AG31" s="22" t="str">
        <f t="shared" si="5"/>
        <v>TRUE</v>
      </c>
      <c r="AH31" s="23" t="str">
        <f t="shared" si="6"/>
        <v>تهران خ جمهوری خ رازی خ پرتوی پلاک 18/1 کافه والهالا - مهدی محمدی فخر 09376116149</v>
      </c>
    </row>
    <row r="32" spans="1:34" ht="22.35" customHeight="1">
      <c r="A32" s="7"/>
      <c r="B32" s="7"/>
      <c r="C32" s="7"/>
      <c r="D32" s="7"/>
      <c r="E32" s="7"/>
      <c r="F32" s="8"/>
      <c r="G32" s="161"/>
      <c r="H32" s="163"/>
      <c r="I32" s="161"/>
      <c r="J32" s="161"/>
      <c r="K32" s="11" t="str">
        <f t="shared" ca="1" si="0"/>
        <v/>
      </c>
      <c r="L32" s="140"/>
      <c r="M32" s="140"/>
      <c r="N32" s="140"/>
      <c r="O32" s="9">
        <v>5501.2</v>
      </c>
      <c r="P32" s="9">
        <v>2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750</v>
      </c>
      <c r="T32" s="14">
        <f>VLOOKUP(O32, '[1]لیست محصولات اردیبهشت ۱۴۰۳'!B:G,6,0)</f>
        <v>9900000</v>
      </c>
      <c r="U32" s="15"/>
      <c r="V32" s="16">
        <f t="shared" si="1"/>
        <v>0</v>
      </c>
      <c r="W32" s="12">
        <f t="shared" si="2"/>
        <v>2</v>
      </c>
      <c r="X32" s="14">
        <f t="shared" si="3"/>
        <v>19800000</v>
      </c>
      <c r="Y32" s="17"/>
      <c r="Z32" s="14">
        <f t="shared" si="4"/>
        <v>19800000</v>
      </c>
      <c r="AA32" s="152"/>
      <c r="AB32" s="149"/>
      <c r="AC32" s="146"/>
      <c r="AD32" s="143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59">
        <v>16</v>
      </c>
      <c r="H33" s="162">
        <v>279462579142</v>
      </c>
      <c r="I33" s="159" t="s">
        <v>151</v>
      </c>
      <c r="J33" s="159"/>
      <c r="K33" s="11" t="str">
        <f t="shared" ca="1" si="0"/>
        <v/>
      </c>
      <c r="L33" s="138" t="s">
        <v>157</v>
      </c>
      <c r="M33" s="138" t="s">
        <v>158</v>
      </c>
      <c r="N33" s="138" t="s">
        <v>159</v>
      </c>
      <c r="O33" s="9">
        <v>5511.3</v>
      </c>
      <c r="P33" s="9">
        <v>1</v>
      </c>
      <c r="Q33" s="13" t="str">
        <f>VLOOKUP(O33, '[1]لیست محصولات اردیبهشت ۱۴۰۳'!B:C,2,0)</f>
        <v>هامبلا | Hambella</v>
      </c>
      <c r="R33" s="9"/>
      <c r="S33" s="12">
        <f>VLOOKUP(O33, '[1]لیست محصولات اردیبهشت ۱۴۰۳'!B:F,5,0)</f>
        <v>4000</v>
      </c>
      <c r="T33" s="14">
        <f>VLOOKUP(O33, '[1]لیست محصولات اردیبهشت ۱۴۰۳'!B:G,6,0)</f>
        <v>69600000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69600000</v>
      </c>
      <c r="Y33" s="17"/>
      <c r="Z33" s="14">
        <f t="shared" si="4"/>
        <v>69600000</v>
      </c>
      <c r="AA33" s="150" t="s">
        <v>160</v>
      </c>
      <c r="AB33" s="147" t="s">
        <v>161</v>
      </c>
      <c r="AC33" s="144" t="s">
        <v>162</v>
      </c>
      <c r="AD33" s="141"/>
      <c r="AE33" s="19"/>
      <c r="AF33" s="21"/>
      <c r="AG33" s="22" t="str">
        <f t="shared" si="5"/>
        <v>TRUE</v>
      </c>
      <c r="AH33" s="23" t="str">
        <f t="shared" si="6"/>
        <v>زنجان چهارراه سعدی به سمت دروازه ارک کوچه شادمان قهوه آفریقا - محمدرضا جلدی 09195241245</v>
      </c>
    </row>
    <row r="34" spans="1:34" ht="22.35" customHeight="1">
      <c r="A34" s="7"/>
      <c r="B34" s="7"/>
      <c r="C34" s="7"/>
      <c r="D34" s="7"/>
      <c r="E34" s="7"/>
      <c r="F34" s="8"/>
      <c r="G34" s="161"/>
      <c r="H34" s="163"/>
      <c r="I34" s="161"/>
      <c r="J34" s="161"/>
      <c r="K34" s="11" t="str">
        <f t="shared" ca="1" si="0"/>
        <v/>
      </c>
      <c r="L34" s="140"/>
      <c r="M34" s="140"/>
      <c r="N34" s="140"/>
      <c r="O34" s="9">
        <v>5522.2</v>
      </c>
      <c r="P34" s="9">
        <v>2</v>
      </c>
      <c r="Q34" s="13" t="str">
        <f>VLOOKUP(O34, '[1]لیست محصولات اردیبهشت ۱۴۰۳'!B:C,2,0)</f>
        <v>تامارا | Tamara</v>
      </c>
      <c r="R34" s="9"/>
      <c r="S34" s="12">
        <f>VLOOKUP(O34, '[1]لیست محصولات اردیبهشت ۱۴۰۳'!B:F,5,0)</f>
        <v>750</v>
      </c>
      <c r="T34" s="14">
        <f>VLOOKUP(O34, '[1]لیست محصولات اردیبهشت ۱۴۰۳'!B:G,6,0)</f>
        <v>12450000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24900000</v>
      </c>
      <c r="Y34" s="17"/>
      <c r="Z34" s="14">
        <f t="shared" si="4"/>
        <v>24900000</v>
      </c>
      <c r="AA34" s="152"/>
      <c r="AB34" s="149"/>
      <c r="AC34" s="146"/>
      <c r="AD34" s="143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59">
        <v>17</v>
      </c>
      <c r="H35" s="162">
        <v>279471574810</v>
      </c>
      <c r="I35" s="159" t="s">
        <v>151</v>
      </c>
      <c r="J35" s="159"/>
      <c r="K35" s="11" t="str">
        <f t="shared" ca="1" si="0"/>
        <v/>
      </c>
      <c r="L35" s="138" t="s">
        <v>163</v>
      </c>
      <c r="M35" s="138" t="s">
        <v>164</v>
      </c>
      <c r="N35" s="138"/>
      <c r="O35" s="9">
        <v>5511.1</v>
      </c>
      <c r="P35" s="9">
        <v>1</v>
      </c>
      <c r="Q35" s="13" t="str">
        <f>VLOOKUP(O35, '[1]لیست محصولات اردیبهشت ۱۴۰۳'!B:C,2,0)</f>
        <v>هامبلا | Hambella</v>
      </c>
      <c r="R35" s="9" t="s">
        <v>101</v>
      </c>
      <c r="S35" s="12">
        <f>VLOOKUP(O35, '[1]لیست محصولات اردیبهشت ۱۴۰۳'!B:F,5,0)</f>
        <v>150</v>
      </c>
      <c r="T35" s="14">
        <f>VLOOKUP(O35, '[1]لیست محصولات اردیبهشت ۱۴۰۳'!B:G,6,0)</f>
        <v>2800000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2800000</v>
      </c>
      <c r="Y35" s="17"/>
      <c r="Z35" s="14">
        <f t="shared" si="4"/>
        <v>2800000</v>
      </c>
      <c r="AA35" s="150" t="s">
        <v>165</v>
      </c>
      <c r="AB35" s="147" t="s">
        <v>166</v>
      </c>
      <c r="AC35" s="144" t="s">
        <v>167</v>
      </c>
      <c r="AD35" s="141"/>
      <c r="AE35" s="19"/>
      <c r="AF35" s="21"/>
      <c r="AG35" s="22" t="str">
        <f t="shared" si="5"/>
        <v>TRUE</v>
      </c>
      <c r="AH35" s="23" t="str">
        <f t="shared" si="6"/>
        <v>نیشابور خیابان ۱۵ خرداد٬‌کوچه ۱۵ خرداد ۴۲ ٬‌پلاک ۷۳ ٬‌طبقه ۴  - احسان عطری 09103217304</v>
      </c>
    </row>
    <row r="36" spans="1:34" ht="22.35" customHeight="1">
      <c r="A36" s="7"/>
      <c r="B36" s="7"/>
      <c r="C36" s="7"/>
      <c r="D36" s="7"/>
      <c r="E36" s="7"/>
      <c r="F36" s="8"/>
      <c r="G36" s="161"/>
      <c r="H36" s="163"/>
      <c r="I36" s="161"/>
      <c r="J36" s="161"/>
      <c r="K36" s="11" t="str">
        <f t="shared" ca="1" si="0"/>
        <v/>
      </c>
      <c r="L36" s="140"/>
      <c r="M36" s="140"/>
      <c r="N36" s="140"/>
      <c r="O36" s="9">
        <v>5522.1</v>
      </c>
      <c r="P36" s="9">
        <v>1</v>
      </c>
      <c r="Q36" s="13" t="str">
        <f>VLOOKUP(O36, '[1]لیست محصولات اردیبهشت ۱۴۰۳'!B:C,2,0)</f>
        <v>تامارا | Tamara</v>
      </c>
      <c r="R36" s="9" t="s">
        <v>101</v>
      </c>
      <c r="S36" s="12">
        <f>VLOOKUP(O36, '[1]لیست محصولات اردیبهشت ۱۴۰۳'!B:F,5,0)</f>
        <v>150</v>
      </c>
      <c r="T36" s="14">
        <f>VLOOKUP(O36, '[1]لیست محصولات اردیبهشت ۱۴۰۳'!B:G,6,0)</f>
        <v>2600000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2600000</v>
      </c>
      <c r="Y36" s="17"/>
      <c r="Z36" s="14">
        <f t="shared" si="4"/>
        <v>2600000</v>
      </c>
      <c r="AA36" s="152"/>
      <c r="AB36" s="149"/>
      <c r="AC36" s="146"/>
      <c r="AD36" s="143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59">
        <v>18</v>
      </c>
      <c r="H37" s="162">
        <v>279473245161</v>
      </c>
      <c r="I37" s="159" t="s">
        <v>151</v>
      </c>
      <c r="J37" s="159" t="s">
        <v>75</v>
      </c>
      <c r="K37" s="11" t="str">
        <f t="shared" ca="1" si="0"/>
        <v/>
      </c>
      <c r="L37" s="138" t="s">
        <v>105</v>
      </c>
      <c r="M37" s="138" t="s">
        <v>168</v>
      </c>
      <c r="N37" s="138" t="s">
        <v>169</v>
      </c>
      <c r="O37" s="9">
        <v>5523.2</v>
      </c>
      <c r="P37" s="9">
        <v>1</v>
      </c>
      <c r="Q37" s="13" t="str">
        <f>VLOOKUP(O37, '[1]لیست محصولات اردیبهشت ۱۴۰۳'!B:C,2,0)</f>
        <v>کوتوا دانکن | Kotowa Duncan</v>
      </c>
      <c r="R37" s="9"/>
      <c r="S37" s="12">
        <f>VLOOKUP(O37, '[1]لیست محصولات اردیبهشت ۱۴۰۳'!B:F,5,0)</f>
        <v>750</v>
      </c>
      <c r="T37" s="14">
        <f>VLOOKUP(O37, '[1]لیست محصولات اردیبهشت ۱۴۰۳'!B:G,6,0)</f>
        <v>12150000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12150000</v>
      </c>
      <c r="Y37" s="17"/>
      <c r="Z37" s="14">
        <f t="shared" si="4"/>
        <v>12150000</v>
      </c>
      <c r="AA37" s="150" t="s">
        <v>79</v>
      </c>
      <c r="AB37" s="147" t="s">
        <v>170</v>
      </c>
      <c r="AC37" s="144" t="s">
        <v>171</v>
      </c>
      <c r="AD37" s="141"/>
      <c r="AE37" s="19"/>
      <c r="AF37" s="21"/>
      <c r="AG37" s="22" t="str">
        <f t="shared" si="5"/>
        <v>TRUE</v>
      </c>
      <c r="AH37" s="23" t="str">
        <f t="shared" si="6"/>
        <v>تهران تهرانپارس فلکه اول بلوار برادران قانع جنب بوستان آب ایوارلانژ - امیرحسین تاجیک 09391942344</v>
      </c>
    </row>
    <row r="38" spans="1:34" ht="22.35" customHeight="1">
      <c r="A38" s="7"/>
      <c r="B38" s="7"/>
      <c r="C38" s="7"/>
      <c r="D38" s="7"/>
      <c r="E38" s="7"/>
      <c r="F38" s="8"/>
      <c r="G38" s="160"/>
      <c r="H38" s="164"/>
      <c r="I38" s="160"/>
      <c r="J38" s="160"/>
      <c r="K38" s="11" t="str">
        <f t="shared" ca="1" si="0"/>
        <v/>
      </c>
      <c r="L38" s="139"/>
      <c r="M38" s="139"/>
      <c r="N38" s="139"/>
      <c r="O38" s="9">
        <v>3326.1</v>
      </c>
      <c r="P38" s="9">
        <v>2</v>
      </c>
      <c r="Q38" s="13" t="str">
        <f>VLOOKUP(O38, '[1]لیست محصولات اردیبهشت ۱۴۰۳'!B:C,2,0)</f>
        <v>میاگروس | Milagros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3750000</v>
      </c>
      <c r="U38" s="15"/>
      <c r="V38" s="16">
        <f t="shared" si="1"/>
        <v>0</v>
      </c>
      <c r="W38" s="12">
        <f t="shared" si="2"/>
        <v>2</v>
      </c>
      <c r="X38" s="14">
        <f t="shared" si="3"/>
        <v>7500000</v>
      </c>
      <c r="Y38" s="17"/>
      <c r="Z38" s="14">
        <f t="shared" si="4"/>
        <v>7500000</v>
      </c>
      <c r="AA38" s="151"/>
      <c r="AB38" s="148"/>
      <c r="AC38" s="145"/>
      <c r="AD38" s="142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160"/>
      <c r="H39" s="164"/>
      <c r="I39" s="160"/>
      <c r="J39" s="160"/>
      <c r="K39" s="11" t="str">
        <f t="shared" ca="1" si="0"/>
        <v/>
      </c>
      <c r="L39" s="139"/>
      <c r="M39" s="139"/>
      <c r="N39" s="139"/>
      <c r="O39" s="9">
        <v>5522.2</v>
      </c>
      <c r="P39" s="9">
        <v>1</v>
      </c>
      <c r="Q39" s="13" t="str">
        <f>VLOOKUP(O39, '[1]لیست محصولات اردیبهشت ۱۴۰۳'!B:C,2,0)</f>
        <v>تامارا | Tamara</v>
      </c>
      <c r="R39" s="9"/>
      <c r="S39" s="12">
        <f>VLOOKUP(O39, '[1]لیست محصولات اردیبهشت ۱۴۰۳'!B:F,5,0)</f>
        <v>750</v>
      </c>
      <c r="T39" s="14">
        <f>VLOOKUP(O39, '[1]لیست محصولات اردیبهشت ۱۴۰۳'!B:G,6,0)</f>
        <v>12450000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12450000</v>
      </c>
      <c r="Y39" s="17"/>
      <c r="Z39" s="14">
        <f t="shared" si="4"/>
        <v>12450000</v>
      </c>
      <c r="AA39" s="151"/>
      <c r="AB39" s="148"/>
      <c r="AC39" s="145"/>
      <c r="AD39" s="142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0"/>
      <c r="H40" s="164"/>
      <c r="I40" s="160"/>
      <c r="J40" s="160"/>
      <c r="K40" s="11" t="str">
        <f t="shared" ca="1" si="0"/>
        <v/>
      </c>
      <c r="L40" s="139"/>
      <c r="M40" s="139"/>
      <c r="N40" s="139"/>
      <c r="O40" s="9">
        <v>5511.3</v>
      </c>
      <c r="P40" s="9">
        <v>3</v>
      </c>
      <c r="Q40" s="13" t="str">
        <f>VLOOKUP(O40, '[1]لیست محصولات اردیبهشت ۱۴۰۳'!B:C,2,0)</f>
        <v>هامبلا | Hambella</v>
      </c>
      <c r="R40" s="9"/>
      <c r="S40" s="12">
        <f>VLOOKUP(O40, '[1]لیست محصولات اردیبهشت ۱۴۰۳'!B:F,5,0)</f>
        <v>4000</v>
      </c>
      <c r="T40" s="14">
        <f>VLOOKUP(O40, '[1]لیست محصولات اردیبهشت ۱۴۰۳'!B:G,6,0)</f>
        <v>69600000</v>
      </c>
      <c r="U40" s="15"/>
      <c r="V40" s="16">
        <f t="shared" si="1"/>
        <v>0</v>
      </c>
      <c r="W40" s="12">
        <f t="shared" si="2"/>
        <v>3</v>
      </c>
      <c r="X40" s="14">
        <f t="shared" si="3"/>
        <v>208800000</v>
      </c>
      <c r="Y40" s="17"/>
      <c r="Z40" s="14">
        <f t="shared" si="4"/>
        <v>208800000</v>
      </c>
      <c r="AA40" s="151"/>
      <c r="AB40" s="148"/>
      <c r="AC40" s="145"/>
      <c r="AD40" s="142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61"/>
      <c r="H41" s="163"/>
      <c r="I41" s="161"/>
      <c r="J41" s="161"/>
      <c r="K41" s="11" t="str">
        <f t="shared" ca="1" si="0"/>
        <v/>
      </c>
      <c r="L41" s="140"/>
      <c r="M41" s="140"/>
      <c r="N41" s="140"/>
      <c r="O41" s="9">
        <v>5501.3</v>
      </c>
      <c r="P41" s="9">
        <v>4</v>
      </c>
      <c r="Q41" s="13" t="str">
        <f>VLOOKUP(O41, '[1]لیست محصولات اردیبهشت ۱۴۰۳'!B:C,2,0)</f>
        <v>ورتکس | Vortex</v>
      </c>
      <c r="R41" s="9"/>
      <c r="S41" s="12">
        <f>VLOOKUP(O41, '[1]لیست محصولات اردیبهشت ۱۴۰۳'!B:F,5,0)</f>
        <v>4000</v>
      </c>
      <c r="T41" s="14">
        <f>VLOOKUP(O41, '[1]لیست محصولات اردیبهشت ۱۴۰۳'!B:G,6,0)</f>
        <v>51200000</v>
      </c>
      <c r="U41" s="15"/>
      <c r="V41" s="16">
        <f t="shared" si="1"/>
        <v>0</v>
      </c>
      <c r="W41" s="12">
        <f t="shared" si="2"/>
        <v>4</v>
      </c>
      <c r="X41" s="14">
        <f t="shared" si="3"/>
        <v>204800000</v>
      </c>
      <c r="Y41" s="17"/>
      <c r="Z41" s="14">
        <f t="shared" si="4"/>
        <v>204800000</v>
      </c>
      <c r="AA41" s="152"/>
      <c r="AB41" s="149"/>
      <c r="AC41" s="146"/>
      <c r="AD41" s="143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66">
        <v>19</v>
      </c>
      <c r="H42" s="67"/>
      <c r="I42" s="66" t="s">
        <v>151</v>
      </c>
      <c r="J42" s="9" t="s">
        <v>75</v>
      </c>
      <c r="K42" s="11" t="str">
        <f t="shared" ca="1" si="0"/>
        <v/>
      </c>
      <c r="L42" s="12"/>
      <c r="M42" s="12"/>
      <c r="N42" s="12" t="s">
        <v>172</v>
      </c>
      <c r="O42" s="9">
        <v>5501.3</v>
      </c>
      <c r="P42" s="9">
        <v>1</v>
      </c>
      <c r="Q42" s="13" t="str">
        <f>VLOOKUP(O42, '[1]لیست محصولات اردیبهشت ۱۴۰۳'!B:C,2,0)</f>
        <v>ورتکس | Vortex</v>
      </c>
      <c r="R42" s="9"/>
      <c r="S42" s="12">
        <f>VLOOKUP(O42, '[1]لیست محصولات اردیبهشت ۱۴۰۳'!B:F,5,0)</f>
        <v>4000</v>
      </c>
      <c r="T42" s="14">
        <f>VLOOKUP(O42, '[1]لیست محصولات اردیبهشت ۱۴۰۳'!B:G,6,0)</f>
        <v>51200000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51200000</v>
      </c>
      <c r="Y42" s="17"/>
      <c r="Z42" s="14">
        <f t="shared" si="4"/>
        <v>51200000</v>
      </c>
      <c r="AA42" s="18" t="s">
        <v>79</v>
      </c>
      <c r="AB42" s="13" t="s">
        <v>70</v>
      </c>
      <c r="AC42" s="19" t="s">
        <v>173</v>
      </c>
      <c r="AD42" s="20" t="s">
        <v>104</v>
      </c>
      <c r="AE42" s="19"/>
      <c r="AF42" s="21"/>
      <c r="AG42" s="22" t="str">
        <f t="shared" si="5"/>
        <v>TRUE</v>
      </c>
      <c r="AH42" s="23" t="str">
        <f t="shared" si="6"/>
        <v>تهران - خانه فاموری -   09124302636</v>
      </c>
    </row>
    <row r="43" spans="1:34" ht="22.35" customHeight="1">
      <c r="A43" s="7"/>
      <c r="B43" s="7"/>
      <c r="C43" s="7"/>
      <c r="D43" s="7"/>
      <c r="E43" s="7"/>
      <c r="F43" s="8"/>
      <c r="G43" s="159">
        <v>20</v>
      </c>
      <c r="H43" s="162">
        <v>279486976868</v>
      </c>
      <c r="I43" s="159" t="s">
        <v>151</v>
      </c>
      <c r="J43" s="159"/>
      <c r="K43" s="11" t="str">
        <f t="shared" ca="1" si="0"/>
        <v/>
      </c>
      <c r="L43" s="138" t="s">
        <v>174</v>
      </c>
      <c r="M43" s="138" t="s">
        <v>175</v>
      </c>
      <c r="N43" s="138" t="s">
        <v>176</v>
      </c>
      <c r="O43" s="9">
        <v>5501.1</v>
      </c>
      <c r="P43" s="9">
        <v>1</v>
      </c>
      <c r="Q43" s="13" t="str">
        <f>VLOOKUP(O43, '[1]لیست محصولات اردیبهشت ۱۴۰۳'!B:C,2,0)</f>
        <v>ورتکس | Vortex</v>
      </c>
      <c r="R43" s="9" t="s">
        <v>90</v>
      </c>
      <c r="S43" s="12">
        <f>VLOOKUP(O43, '[1]لیست محصولات اردیبهشت ۱۴۰۳'!B:F,5,0)</f>
        <v>150</v>
      </c>
      <c r="T43" s="14">
        <f>VLOOKUP(O43, '[1]لیست محصولات اردیبهشت ۱۴۰۳'!B:G,6,0)</f>
        <v>2100000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2100000</v>
      </c>
      <c r="Y43" s="17"/>
      <c r="Z43" s="14">
        <f t="shared" si="4"/>
        <v>2100000</v>
      </c>
      <c r="AA43" s="150" t="s">
        <v>108</v>
      </c>
      <c r="AB43" s="147" t="s">
        <v>178</v>
      </c>
      <c r="AC43" s="144" t="s">
        <v>177</v>
      </c>
      <c r="AD43" s="141"/>
      <c r="AE43" s="19"/>
      <c r="AF43" s="21"/>
      <c r="AG43" s="22" t="str">
        <f t="shared" si="5"/>
        <v>TRUE</v>
      </c>
      <c r="AH43" s="23" t="str">
        <f t="shared" si="6"/>
        <v>کرج جهانشهر بلوار مولانا خیابان ابو علی سینا بین بن بست دوم و چهارم *تحویل بعد از ساعت 12 ظهر* کافه رستوران دونو - حسام زارع رفیع 09939117838</v>
      </c>
    </row>
    <row r="44" spans="1:34" ht="22.35" customHeight="1">
      <c r="A44" s="7"/>
      <c r="B44" s="7"/>
      <c r="C44" s="7"/>
      <c r="D44" s="7"/>
      <c r="E44" s="7"/>
      <c r="F44" s="8"/>
      <c r="G44" s="160"/>
      <c r="H44" s="164"/>
      <c r="I44" s="160"/>
      <c r="J44" s="160"/>
      <c r="K44" s="11" t="str">
        <f t="shared" ca="1" si="0"/>
        <v/>
      </c>
      <c r="L44" s="139"/>
      <c r="M44" s="139"/>
      <c r="N44" s="139"/>
      <c r="O44" s="9">
        <v>5511.1</v>
      </c>
      <c r="P44" s="9">
        <v>1</v>
      </c>
      <c r="Q44" s="13" t="str">
        <f>VLOOKUP(O44, '[1]لیست محصولات اردیبهشت ۱۴۰۳'!B:C,2,0)</f>
        <v>هامبلا | Hambella</v>
      </c>
      <c r="R44" s="9" t="s">
        <v>90</v>
      </c>
      <c r="S44" s="12">
        <f>VLOOKUP(O44, '[1]لیست محصولات اردیبهشت ۱۴۰۳'!B:F,5,0)</f>
        <v>150</v>
      </c>
      <c r="T44" s="14">
        <f>VLOOKUP(O44, '[1]لیست محصولات اردیبهشت ۱۴۰۳'!B:G,6,0)</f>
        <v>2800000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2800000</v>
      </c>
      <c r="Y44" s="17"/>
      <c r="Z44" s="14">
        <f t="shared" si="4"/>
        <v>2800000</v>
      </c>
      <c r="AA44" s="151"/>
      <c r="AB44" s="148"/>
      <c r="AC44" s="145"/>
      <c r="AD44" s="142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61"/>
      <c r="H45" s="163"/>
      <c r="I45" s="161"/>
      <c r="J45" s="161"/>
      <c r="K45" s="11" t="str">
        <f t="shared" ca="1" si="0"/>
        <v/>
      </c>
      <c r="L45" s="140"/>
      <c r="M45" s="140"/>
      <c r="N45" s="140"/>
      <c r="O45" s="9">
        <v>3326.1</v>
      </c>
      <c r="P45" s="9">
        <v>1</v>
      </c>
      <c r="Q45" s="13" t="str">
        <f>VLOOKUP(O45, '[1]لیست محصولات اردیبهشت ۱۴۰۳'!B:C,2,0)</f>
        <v>میاگروس | Milagros</v>
      </c>
      <c r="R45" s="9" t="s">
        <v>90</v>
      </c>
      <c r="S45" s="12">
        <f>VLOOKUP(O45, '[1]لیست محصولات اردیبهشت ۱۴۰۳'!B:F,5,0)</f>
        <v>150</v>
      </c>
      <c r="T45" s="14">
        <f>VLOOKUP(O45, '[1]لیست محصولات اردیبهشت ۱۴۰۳'!B:G,6,0)</f>
        <v>3750000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3750000</v>
      </c>
      <c r="Y45" s="17"/>
      <c r="Z45" s="14">
        <f t="shared" si="4"/>
        <v>3750000</v>
      </c>
      <c r="AA45" s="152"/>
      <c r="AB45" s="149"/>
      <c r="AC45" s="146"/>
      <c r="AD45" s="143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>
        <v>21</v>
      </c>
      <c r="H46" s="10">
        <v>279489557146</v>
      </c>
      <c r="I46" s="9" t="s">
        <v>151</v>
      </c>
      <c r="J46" s="9"/>
      <c r="K46" s="11" t="str">
        <f t="shared" ca="1" si="0"/>
        <v/>
      </c>
      <c r="L46" s="12" t="s">
        <v>179</v>
      </c>
      <c r="M46" s="12" t="s">
        <v>180</v>
      </c>
      <c r="N46" s="12"/>
      <c r="O46" s="9">
        <v>3326.2</v>
      </c>
      <c r="P46" s="9">
        <v>1</v>
      </c>
      <c r="Q46" s="13" t="str">
        <f>VLOOKUP(O46, '[1]لیست محصولات اردیبهشت ۱۴۰۳'!B:C,2,0)</f>
        <v>میاگروس | Milagros</v>
      </c>
      <c r="R46" s="9"/>
      <c r="S46" s="12">
        <f>VLOOKUP(O46, '[1]لیست محصولات اردیبهشت ۱۴۰۳'!B:F,5,0)</f>
        <v>750</v>
      </c>
      <c r="T46" s="14">
        <f>VLOOKUP(O46, '[1]لیست محصولات اردیبهشت ۱۴۰۳'!B:G,6,0)</f>
        <v>18150000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18150000</v>
      </c>
      <c r="Y46" s="17"/>
      <c r="Z46" s="14">
        <f t="shared" si="4"/>
        <v>18150000</v>
      </c>
      <c r="AA46" s="18" t="s">
        <v>79</v>
      </c>
      <c r="AB46" s="13" t="s">
        <v>181</v>
      </c>
      <c r="AC46" s="19" t="s">
        <v>182</v>
      </c>
      <c r="AD46" s="20" t="s">
        <v>104</v>
      </c>
      <c r="AE46" s="19"/>
      <c r="AF46" s="21"/>
      <c r="AG46" s="22" t="str">
        <f t="shared" si="5"/>
        <v>TRUE</v>
      </c>
      <c r="AH46" s="23" t="str">
        <f t="shared" si="6"/>
        <v>تهران پرند - فاز یک بلوار علامه طباطبایی خیابان الوند جنوبی پلاک 39 ساختمان ایلیا طبقه ۱ واحد ۳  - بردیا مقدم 09109889232</v>
      </c>
    </row>
    <row r="47" spans="1:34" ht="22.35" customHeight="1">
      <c r="A47" s="7"/>
      <c r="B47" s="7"/>
      <c r="C47" s="7"/>
      <c r="D47" s="7"/>
      <c r="E47" s="7"/>
      <c r="F47" s="8"/>
      <c r="G47" s="153">
        <v>22</v>
      </c>
      <c r="H47" s="156"/>
      <c r="I47" s="153" t="s">
        <v>151</v>
      </c>
      <c r="J47" s="159" t="s">
        <v>75</v>
      </c>
      <c r="K47" s="11" t="str">
        <f t="shared" ca="1" si="0"/>
        <v/>
      </c>
      <c r="L47" s="138" t="s">
        <v>152</v>
      </c>
      <c r="M47" s="138" t="s">
        <v>183</v>
      </c>
      <c r="N47" s="138" t="s">
        <v>184</v>
      </c>
      <c r="O47" s="9">
        <v>5501.3</v>
      </c>
      <c r="P47" s="9">
        <v>1</v>
      </c>
      <c r="Q47" s="13" t="str">
        <f>VLOOKUP(O47, '[1]لیست محصولات اردیبهشت ۱۴۰۳'!B:C,2,0)</f>
        <v>ورتکس | Vortex</v>
      </c>
      <c r="R47" s="9"/>
      <c r="S47" s="12">
        <f>VLOOKUP(O47, '[1]لیست محصولات اردیبهشت ۱۴۰۳'!B:F,5,0)</f>
        <v>4000</v>
      </c>
      <c r="T47" s="14">
        <f>VLOOKUP(O47, '[1]لیست محصولات اردیبهشت ۱۴۰۳'!B:G,6,0)</f>
        <v>51200000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51200000</v>
      </c>
      <c r="Y47" s="17"/>
      <c r="Z47" s="14">
        <f t="shared" si="4"/>
        <v>51200000</v>
      </c>
      <c r="AA47" s="150" t="s">
        <v>79</v>
      </c>
      <c r="AB47" s="147" t="s">
        <v>70</v>
      </c>
      <c r="AC47" s="144" t="s">
        <v>185</v>
      </c>
      <c r="AD47" s="141"/>
      <c r="AE47" s="19"/>
      <c r="AF47" s="21"/>
      <c r="AG47" s="22" t="str">
        <f t="shared" si="5"/>
        <v>TRUE</v>
      </c>
      <c r="AH47" s="23" t="str">
        <f t="shared" si="6"/>
        <v>تهران - کافه ویوولانژ - مهدی مولایی 09197844409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55"/>
      <c r="H48" s="158"/>
      <c r="I48" s="155"/>
      <c r="J48" s="161"/>
      <c r="K48" s="11" t="str">
        <f t="shared" ca="1" si="0"/>
        <v/>
      </c>
      <c r="L48" s="140"/>
      <c r="M48" s="140"/>
      <c r="N48" s="140"/>
      <c r="O48" s="9">
        <v>5511.3</v>
      </c>
      <c r="P48" s="9">
        <v>1</v>
      </c>
      <c r="Q48" s="13" t="str">
        <f>VLOOKUP(O48, '[1]لیست محصولات اردیبهشت ۱۴۰۳'!B:C,2,0)</f>
        <v>هامبلا | Hambella</v>
      </c>
      <c r="R48" s="9"/>
      <c r="S48" s="12">
        <f>VLOOKUP(O48, '[1]لیست محصولات اردیبهشت ۱۴۰۳'!B:F,5,0)</f>
        <v>4000</v>
      </c>
      <c r="T48" s="14">
        <f>VLOOKUP(O48, '[1]لیست محصولات اردیبهشت ۱۴۰۳'!B:G,6,0)</f>
        <v>69600000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69600000</v>
      </c>
      <c r="Y48" s="17"/>
      <c r="Z48" s="14">
        <f t="shared" si="4"/>
        <v>69600000</v>
      </c>
      <c r="AA48" s="152"/>
      <c r="AB48" s="149"/>
      <c r="AC48" s="146"/>
      <c r="AD48" s="143"/>
      <c r="AE48" s="19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59">
        <v>23</v>
      </c>
      <c r="H49" s="162">
        <v>279492594586</v>
      </c>
      <c r="I49" s="159" t="s">
        <v>151</v>
      </c>
      <c r="J49" s="159"/>
      <c r="K49" s="11" t="str">
        <f t="shared" ca="1" si="0"/>
        <v/>
      </c>
      <c r="L49" s="138" t="s">
        <v>105</v>
      </c>
      <c r="M49" s="138" t="s">
        <v>186</v>
      </c>
      <c r="N49" s="138" t="s">
        <v>187</v>
      </c>
      <c r="O49" s="9">
        <v>5501.3</v>
      </c>
      <c r="P49" s="9">
        <v>2</v>
      </c>
      <c r="Q49" s="13" t="str">
        <f>VLOOKUP(O49, '[1]لیست محصولات اردیبهشت ۱۴۰۳'!B:C,2,0)</f>
        <v>ورتکس | Vortex</v>
      </c>
      <c r="R49" s="9"/>
      <c r="S49" s="12">
        <f>VLOOKUP(O49, '[1]لیست محصولات اردیبهشت ۱۴۰۳'!B:F,5,0)</f>
        <v>4000</v>
      </c>
      <c r="T49" s="14">
        <f>VLOOKUP(O49, '[1]لیست محصولات اردیبهشت ۱۴۰۳'!B:G,6,0)</f>
        <v>51200000</v>
      </c>
      <c r="U49" s="15"/>
      <c r="V49" s="16">
        <f t="shared" si="1"/>
        <v>0</v>
      </c>
      <c r="W49" s="12">
        <f t="shared" si="2"/>
        <v>2</v>
      </c>
      <c r="X49" s="14">
        <f t="shared" si="3"/>
        <v>102400000</v>
      </c>
      <c r="Y49" s="17"/>
      <c r="Z49" s="14">
        <f t="shared" si="4"/>
        <v>102400000</v>
      </c>
      <c r="AA49" s="150" t="s">
        <v>79</v>
      </c>
      <c r="AB49" s="147" t="s">
        <v>188</v>
      </c>
      <c r="AC49" s="144" t="s">
        <v>189</v>
      </c>
      <c r="AD49" s="141"/>
      <c r="AE49" s="19"/>
      <c r="AF49" s="21"/>
      <c r="AG49" s="22" t="str">
        <f t="shared" si="5"/>
        <v>TRUE</v>
      </c>
      <c r="AH49" s="23" t="str">
        <f t="shared" si="6"/>
        <v>تهران بلوار جمهوری بعد از خیابان رضوان داخل کندرو بعد از خیابان صادقیه مجتمع میلاد کافه اُرسی - امیرحسین جهانپوری 09376940883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60"/>
      <c r="H50" s="164"/>
      <c r="I50" s="160"/>
      <c r="J50" s="160"/>
      <c r="K50" s="11" t="str">
        <f t="shared" ca="1" si="0"/>
        <v/>
      </c>
      <c r="L50" s="139"/>
      <c r="M50" s="139"/>
      <c r="N50" s="139"/>
      <c r="O50" s="9">
        <v>5522.2</v>
      </c>
      <c r="P50" s="9">
        <v>1</v>
      </c>
      <c r="Q50" s="13" t="str">
        <f>VLOOKUP(O50, '[1]لیست محصولات اردیبهشت ۱۴۰۳'!B:C,2,0)</f>
        <v>تامارا | Tamara</v>
      </c>
      <c r="R50" s="9"/>
      <c r="S50" s="12">
        <f>VLOOKUP(O50, '[1]لیست محصولات اردیبهشت ۱۴۰۳'!B:F,5,0)</f>
        <v>750</v>
      </c>
      <c r="T50" s="14">
        <f>VLOOKUP(O50, '[1]لیست محصولات اردیبهشت ۱۴۰۳'!B:G,6,0)</f>
        <v>12450000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12450000</v>
      </c>
      <c r="Y50" s="17"/>
      <c r="Z50" s="14">
        <f t="shared" si="4"/>
        <v>12450000</v>
      </c>
      <c r="AA50" s="151"/>
      <c r="AB50" s="148"/>
      <c r="AC50" s="145"/>
      <c r="AD50" s="142"/>
      <c r="AE50" s="19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60"/>
      <c r="H51" s="164"/>
      <c r="I51" s="160"/>
      <c r="J51" s="160"/>
      <c r="K51" s="11" t="str">
        <f t="shared" ca="1" si="0"/>
        <v/>
      </c>
      <c r="L51" s="139"/>
      <c r="M51" s="139"/>
      <c r="N51" s="139"/>
      <c r="O51" s="9">
        <v>5511.1</v>
      </c>
      <c r="P51" s="9">
        <v>1</v>
      </c>
      <c r="Q51" s="13" t="str">
        <f>VLOOKUP(O51, '[1]لیست محصولات اردیبهشت ۱۴۰۳'!B:C,2,0)</f>
        <v>هامبلا | Hambella</v>
      </c>
      <c r="R51" s="9"/>
      <c r="S51" s="12">
        <f>VLOOKUP(O51, '[1]لیست محصولات اردیبهشت ۱۴۰۳'!B:F,5,0)</f>
        <v>150</v>
      </c>
      <c r="T51" s="14">
        <f>VLOOKUP(O51, '[1]لیست محصولات اردیبهشت ۱۴۰۳'!B:G,6,0)</f>
        <v>2800000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2800000</v>
      </c>
      <c r="Y51" s="17"/>
      <c r="Z51" s="14">
        <f t="shared" si="4"/>
        <v>2800000</v>
      </c>
      <c r="AA51" s="151"/>
      <c r="AB51" s="148"/>
      <c r="AC51" s="145"/>
      <c r="AD51" s="142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161"/>
      <c r="H52" s="163"/>
      <c r="I52" s="161"/>
      <c r="J52" s="161"/>
      <c r="K52" s="11" t="str">
        <f t="shared" ca="1" si="0"/>
        <v/>
      </c>
      <c r="L52" s="140"/>
      <c r="M52" s="140"/>
      <c r="N52" s="140"/>
      <c r="O52" s="9">
        <v>3326.2</v>
      </c>
      <c r="P52" s="9">
        <v>1</v>
      </c>
      <c r="Q52" s="13" t="str">
        <f>VLOOKUP(O52, '[1]لیست محصولات اردیبهشت ۱۴۰۳'!B:C,2,0)</f>
        <v>میاگروس | Milagros</v>
      </c>
      <c r="R52" s="9"/>
      <c r="S52" s="12">
        <f>VLOOKUP(O52, '[1]لیست محصولات اردیبهشت ۱۴۰۳'!B:F,5,0)</f>
        <v>750</v>
      </c>
      <c r="T52" s="14">
        <f>VLOOKUP(O52, '[1]لیست محصولات اردیبهشت ۱۴۰۳'!B:G,6,0)</f>
        <v>18150000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18150000</v>
      </c>
      <c r="Y52" s="17"/>
      <c r="Z52" s="14">
        <f t="shared" si="4"/>
        <v>18150000</v>
      </c>
      <c r="AA52" s="152"/>
      <c r="AB52" s="149"/>
      <c r="AC52" s="146"/>
      <c r="AD52" s="143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66">
        <v>24</v>
      </c>
      <c r="H53" s="67" t="s">
        <v>190</v>
      </c>
      <c r="I53" s="66" t="s">
        <v>151</v>
      </c>
      <c r="J53" s="9"/>
      <c r="K53" s="11" t="str">
        <f t="shared" ca="1" si="0"/>
        <v/>
      </c>
      <c r="L53" s="12" t="s">
        <v>191</v>
      </c>
      <c r="M53" s="12" t="s">
        <v>192</v>
      </c>
      <c r="N53" s="12"/>
      <c r="O53" s="9">
        <v>3326.1</v>
      </c>
      <c r="P53" s="9">
        <v>1</v>
      </c>
      <c r="Q53" s="13" t="str">
        <f>VLOOKUP(O53, '[1]لیست محصولات اردیبهشت ۱۴۰۳'!B:C,2,0)</f>
        <v>میاگروس | Milagros</v>
      </c>
      <c r="R53" s="9"/>
      <c r="S53" s="12">
        <f>VLOOKUP(O53, '[1]لیست محصولات اردیبهشت ۱۴۰۳'!B:F,5,0)</f>
        <v>150</v>
      </c>
      <c r="T53" s="14">
        <f>VLOOKUP(O53, '[1]لیست محصولات اردیبهشت ۱۴۰۳'!B:G,6,0)</f>
        <v>3750000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3750000</v>
      </c>
      <c r="Y53" s="17"/>
      <c r="Z53" s="14">
        <f t="shared" si="4"/>
        <v>3750000</v>
      </c>
      <c r="AA53" s="18" t="s">
        <v>193</v>
      </c>
      <c r="AB53" s="13" t="s">
        <v>194</v>
      </c>
      <c r="AC53" s="19" t="s">
        <v>195</v>
      </c>
      <c r="AD53" s="20"/>
      <c r="AE53" s="19"/>
      <c r="AF53" s="21"/>
      <c r="AG53" s="22" t="str">
        <f t="shared" si="5"/>
        <v>TRUE</v>
      </c>
      <c r="AH53" s="23" t="str">
        <f t="shared" si="6"/>
        <v>لاهیجان لیالستان-خیابان غلامعلیپور-پلاک ۱۸۲  - کیارش اله یاری 09193428192</v>
      </c>
    </row>
    <row r="54" spans="1:34" ht="22.35" customHeight="1">
      <c r="A54" s="7"/>
      <c r="B54" s="7"/>
      <c r="C54" s="7"/>
      <c r="D54" s="7"/>
      <c r="E54" s="7"/>
      <c r="F54" s="8"/>
      <c r="G54" s="9">
        <v>25</v>
      </c>
      <c r="H54" s="10">
        <v>279496883306</v>
      </c>
      <c r="I54" s="9" t="s">
        <v>151</v>
      </c>
      <c r="J54" s="9" t="s">
        <v>75</v>
      </c>
      <c r="K54" s="11" t="str">
        <f t="shared" ca="1" si="0"/>
        <v/>
      </c>
      <c r="L54" s="12" t="s">
        <v>196</v>
      </c>
      <c r="M54" s="12" t="s">
        <v>197</v>
      </c>
      <c r="N54" s="12" t="s">
        <v>198</v>
      </c>
      <c r="O54" s="9">
        <v>5501.2</v>
      </c>
      <c r="P54" s="9">
        <v>7</v>
      </c>
      <c r="Q54" s="13" t="str">
        <f>VLOOKUP(O54, '[1]لیست محصولات اردیبهشت ۱۴۰۳'!B:C,2,0)</f>
        <v>ورتکس | Vortex</v>
      </c>
      <c r="R54" s="9"/>
      <c r="S54" s="12">
        <f>VLOOKUP(O54, '[1]لیست محصولات اردیبهشت ۱۴۰۳'!B:F,5,0)</f>
        <v>750</v>
      </c>
      <c r="T54" s="14">
        <f>VLOOKUP(O54, '[1]لیست محصولات اردیبهشت ۱۴۰۳'!B:G,6,0)</f>
        <v>9900000</v>
      </c>
      <c r="U54" s="15"/>
      <c r="V54" s="16">
        <f t="shared" si="1"/>
        <v>0</v>
      </c>
      <c r="W54" s="12">
        <f t="shared" si="2"/>
        <v>7</v>
      </c>
      <c r="X54" s="14">
        <f t="shared" si="3"/>
        <v>69300000</v>
      </c>
      <c r="Y54" s="17"/>
      <c r="Z54" s="14">
        <f t="shared" si="4"/>
        <v>69300000</v>
      </c>
      <c r="AA54" s="18" t="s">
        <v>199</v>
      </c>
      <c r="AB54" s="13" t="s">
        <v>200</v>
      </c>
      <c r="AC54" s="19" t="s">
        <v>201</v>
      </c>
      <c r="AD54" s="20"/>
      <c r="AE54" s="19"/>
      <c r="AF54" s="21"/>
      <c r="AG54" s="22" t="str">
        <f t="shared" si="5"/>
        <v>TRUE</v>
      </c>
      <c r="AH54" s="23" t="str">
        <f t="shared" si="6"/>
        <v>شیراز معالی آباد- خیابان امید نوروزی- روبروی مجتمع aps - مجموعه ورزشی تنیس پارک کافه کستیلو - سید علی حق شناس 09351878800</v>
      </c>
    </row>
    <row r="55" spans="1:34" ht="22.35" customHeight="1">
      <c r="A55" s="7"/>
      <c r="B55" s="7"/>
      <c r="C55" s="7"/>
      <c r="D55" s="7"/>
      <c r="E55" s="7"/>
      <c r="F55" s="8"/>
      <c r="G55" s="159">
        <v>26</v>
      </c>
      <c r="H55" s="162">
        <v>279497938981</v>
      </c>
      <c r="I55" s="159" t="s">
        <v>151</v>
      </c>
      <c r="J55" s="159"/>
      <c r="K55" s="11" t="str">
        <f t="shared" ca="1" si="0"/>
        <v/>
      </c>
      <c r="L55" s="138" t="s">
        <v>191</v>
      </c>
      <c r="M55" s="138" t="s">
        <v>202</v>
      </c>
      <c r="N55" s="138"/>
      <c r="O55" s="9">
        <v>3326.2</v>
      </c>
      <c r="P55" s="9">
        <v>1</v>
      </c>
      <c r="Q55" s="13" t="str">
        <f>VLOOKUP(O55, '[1]لیست محصولات اردیبهشت ۱۴۰۳'!B:C,2,0)</f>
        <v>میاگروس | Milagros</v>
      </c>
      <c r="R55" s="9"/>
      <c r="S55" s="12">
        <f>VLOOKUP(O55, '[1]لیست محصولات اردیبهشت ۱۴۰۳'!B:F,5,0)</f>
        <v>750</v>
      </c>
      <c r="T55" s="14">
        <f>VLOOKUP(O55, '[1]لیست محصولات اردیبهشت ۱۴۰۳'!B:G,6,0)</f>
        <v>18150000</v>
      </c>
      <c r="U55" s="26"/>
      <c r="V55" s="16">
        <f t="shared" si="1"/>
        <v>0</v>
      </c>
      <c r="W55" s="12">
        <f t="shared" si="2"/>
        <v>1</v>
      </c>
      <c r="X55" s="14">
        <f t="shared" si="3"/>
        <v>18150000</v>
      </c>
      <c r="Y55" s="17"/>
      <c r="Z55" s="14">
        <f t="shared" si="4"/>
        <v>18150000</v>
      </c>
      <c r="AA55" s="150" t="s">
        <v>203</v>
      </c>
      <c r="AB55" s="147" t="s">
        <v>204</v>
      </c>
      <c r="AC55" s="144" t="s">
        <v>205</v>
      </c>
      <c r="AD55" s="141"/>
      <c r="AE55" s="19"/>
      <c r="AF55" s="21"/>
      <c r="AG55" s="22" t="str">
        <f t="shared" si="5"/>
        <v>TRUE</v>
      </c>
      <c r="AH55" s="23" t="str">
        <f t="shared" si="6"/>
        <v>رشت بلوار منظریه - خیابان بهرام - کوچه گلایل - پلاک 14 - واحد 2  - کیارش کوچکی پسیخانی 09112488808</v>
      </c>
    </row>
    <row r="56" spans="1:34" ht="22.35" customHeight="1">
      <c r="A56" s="7"/>
      <c r="B56" s="7"/>
      <c r="C56" s="7"/>
      <c r="D56" s="7"/>
      <c r="E56" s="7"/>
      <c r="F56" s="8"/>
      <c r="G56" s="161"/>
      <c r="H56" s="163"/>
      <c r="I56" s="161"/>
      <c r="J56" s="161"/>
      <c r="K56" s="11" t="str">
        <f t="shared" ca="1" si="0"/>
        <v/>
      </c>
      <c r="L56" s="140"/>
      <c r="M56" s="140"/>
      <c r="N56" s="140"/>
      <c r="O56" s="9">
        <v>1130.0999999999999</v>
      </c>
      <c r="P56" s="9">
        <v>1</v>
      </c>
      <c r="Q56" s="13" t="str">
        <f>VLOOKUP(O56, '[1]لیست محصولات اردیبهشت ۱۴۰۳'!B:C,2,0)</f>
        <v>الیدا پلانو | Elida Plano</v>
      </c>
      <c r="R56" s="9"/>
      <c r="S56" s="12">
        <f>VLOOKUP(O56, '[1]لیست محصولات اردیبهشت ۱۴۰۳'!B:F,5,0)</f>
        <v>80</v>
      </c>
      <c r="T56" s="14">
        <f>VLOOKUP(O56, '[1]لیست محصولات اردیبهشت ۱۴۰۳'!B:G,6,0)</f>
        <v>13100000</v>
      </c>
      <c r="U56" s="15"/>
      <c r="V56" s="16">
        <f t="shared" si="1"/>
        <v>0</v>
      </c>
      <c r="W56" s="12">
        <f t="shared" si="2"/>
        <v>1</v>
      </c>
      <c r="X56" s="14">
        <f t="shared" si="3"/>
        <v>13100000</v>
      </c>
      <c r="Y56" s="17"/>
      <c r="Z56" s="14">
        <f t="shared" si="4"/>
        <v>13100000</v>
      </c>
      <c r="AA56" s="152"/>
      <c r="AB56" s="149"/>
      <c r="AC56" s="146"/>
      <c r="AD56" s="143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153">
        <v>27</v>
      </c>
      <c r="H57" s="156"/>
      <c r="I57" s="153" t="s">
        <v>151</v>
      </c>
      <c r="J57" s="159" t="s">
        <v>75</v>
      </c>
      <c r="K57" s="11" t="str">
        <f t="shared" ca="1" si="0"/>
        <v/>
      </c>
      <c r="L57" s="138" t="s">
        <v>206</v>
      </c>
      <c r="M57" s="138" t="s">
        <v>207</v>
      </c>
      <c r="N57" s="138" t="s">
        <v>208</v>
      </c>
      <c r="O57" s="9">
        <v>5523.2</v>
      </c>
      <c r="P57" s="9">
        <v>1</v>
      </c>
      <c r="Q57" s="13" t="str">
        <f>VLOOKUP(O57, '[1]لیست محصولات اردیبهشت ۱۴۰۳'!B:C,2,0)</f>
        <v>کوتوا دانکن | Kotowa Duncan</v>
      </c>
      <c r="R57" s="9"/>
      <c r="S57" s="12">
        <f>VLOOKUP(O57, '[1]لیست محصولات اردیبهشت ۱۴۰۳'!B:F,5,0)</f>
        <v>750</v>
      </c>
      <c r="T57" s="14">
        <f>VLOOKUP(O57, '[1]لیست محصولات اردیبهشت ۱۴۰۳'!B:G,6,0)</f>
        <v>12150000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12150000</v>
      </c>
      <c r="Y57" s="17"/>
      <c r="Z57" s="14">
        <f t="shared" si="4"/>
        <v>12150000</v>
      </c>
      <c r="AA57" s="150" t="s">
        <v>209</v>
      </c>
      <c r="AB57" s="147" t="s">
        <v>210</v>
      </c>
      <c r="AC57" s="144" t="s">
        <v>211</v>
      </c>
      <c r="AD57" s="141"/>
      <c r="AE57" s="19"/>
      <c r="AF57" s="21"/>
      <c r="AG57" s="22" t="str">
        <f t="shared" si="5"/>
        <v>TRUE</v>
      </c>
      <c r="AH57" s="23" t="str">
        <f t="shared" si="6"/>
        <v>مشهد احمد آباد نبش ابوذر غفاری 33 کافه و رستوران نیکافه - مهدیه بهبودی 09399914951</v>
      </c>
    </row>
    <row r="58" spans="1:34" ht="22.35" customHeight="1">
      <c r="A58" s="7"/>
      <c r="B58" s="7"/>
      <c r="C58" s="7"/>
      <c r="D58" s="7"/>
      <c r="E58" s="7"/>
      <c r="F58" s="8"/>
      <c r="G58" s="154"/>
      <c r="H58" s="157"/>
      <c r="I58" s="154"/>
      <c r="J58" s="160"/>
      <c r="K58" s="11" t="str">
        <f t="shared" ca="1" si="0"/>
        <v/>
      </c>
      <c r="L58" s="139"/>
      <c r="M58" s="139"/>
      <c r="N58" s="139"/>
      <c r="O58" s="9">
        <v>3326.2</v>
      </c>
      <c r="P58" s="9">
        <v>1</v>
      </c>
      <c r="Q58" s="13" t="str">
        <f>VLOOKUP(O58, '[1]لیست محصولات اردیبهشت ۱۴۰۳'!B:C,2,0)</f>
        <v>میاگروس | Milagros</v>
      </c>
      <c r="R58" s="9"/>
      <c r="S58" s="12">
        <f>VLOOKUP(O58, '[1]لیست محصولات اردیبهشت ۱۴۰۳'!B:F,5,0)</f>
        <v>750</v>
      </c>
      <c r="T58" s="14">
        <f>VLOOKUP(O58, '[1]لیست محصولات اردیبهشت ۱۴۰۳'!B:G,6,0)</f>
        <v>18150000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18150000</v>
      </c>
      <c r="Y58" s="17"/>
      <c r="Z58" s="14">
        <f t="shared" si="4"/>
        <v>18150000</v>
      </c>
      <c r="AA58" s="151"/>
      <c r="AB58" s="148"/>
      <c r="AC58" s="145"/>
      <c r="AD58" s="142"/>
      <c r="AE58" s="19"/>
      <c r="AF58" s="21"/>
      <c r="AG58" s="22" t="str">
        <f t="shared" si="5"/>
        <v>TRUE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154"/>
      <c r="H59" s="157"/>
      <c r="I59" s="154"/>
      <c r="J59" s="160"/>
      <c r="K59" s="11" t="str">
        <f t="shared" ca="1" si="0"/>
        <v/>
      </c>
      <c r="L59" s="139"/>
      <c r="M59" s="139"/>
      <c r="N59" s="139"/>
      <c r="O59" s="9">
        <v>5501.2</v>
      </c>
      <c r="P59" s="9">
        <v>2</v>
      </c>
      <c r="Q59" s="13" t="str">
        <f>VLOOKUP(O59, '[1]لیست محصولات اردیبهشت ۱۴۰۳'!B:C,2,0)</f>
        <v>ورتکس | Vortex</v>
      </c>
      <c r="R59" s="9"/>
      <c r="S59" s="12">
        <f>VLOOKUP(O59, '[1]لیست محصولات اردیبهشت ۱۴۰۳'!B:F,5,0)</f>
        <v>750</v>
      </c>
      <c r="T59" s="14">
        <f>VLOOKUP(O59, '[1]لیست محصولات اردیبهشت ۱۴۰۳'!B:G,6,0)</f>
        <v>9900000</v>
      </c>
      <c r="U59" s="15"/>
      <c r="V59" s="16">
        <f t="shared" si="1"/>
        <v>0</v>
      </c>
      <c r="W59" s="12">
        <f t="shared" si="2"/>
        <v>2</v>
      </c>
      <c r="X59" s="14">
        <f t="shared" si="3"/>
        <v>19800000</v>
      </c>
      <c r="Y59" s="17"/>
      <c r="Z59" s="14">
        <f t="shared" si="4"/>
        <v>19800000</v>
      </c>
      <c r="AA59" s="151"/>
      <c r="AB59" s="148"/>
      <c r="AC59" s="145"/>
      <c r="AD59" s="142"/>
      <c r="AE59" s="19"/>
      <c r="AF59" s="21"/>
      <c r="AG59" s="22" t="str">
        <f t="shared" si="5"/>
        <v>TRUE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155"/>
      <c r="H60" s="158"/>
      <c r="I60" s="155"/>
      <c r="J60" s="161"/>
      <c r="K60" s="11" t="str">
        <f t="shared" ca="1" si="0"/>
        <v/>
      </c>
      <c r="L60" s="140"/>
      <c r="M60" s="140"/>
      <c r="N60" s="140"/>
      <c r="O60" s="9">
        <v>5522.1</v>
      </c>
      <c r="P60" s="9">
        <v>1</v>
      </c>
      <c r="Q60" s="13" t="str">
        <f>VLOOKUP(O60, '[1]لیست محصولات اردیبهشت ۱۴۰۳'!B:C,2,0)</f>
        <v>تامارا | Tamara</v>
      </c>
      <c r="R60" s="9"/>
      <c r="S60" s="12">
        <f>VLOOKUP(O60, '[1]لیست محصولات اردیبهشت ۱۴۰۳'!B:F,5,0)</f>
        <v>150</v>
      </c>
      <c r="T60" s="14">
        <f>VLOOKUP(O60, '[1]لیست محصولات اردیبهشت ۱۴۰۳'!B:G,6,0)</f>
        <v>2600000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2600000</v>
      </c>
      <c r="Y60" s="17"/>
      <c r="Z60" s="14">
        <f t="shared" si="4"/>
        <v>2600000</v>
      </c>
      <c r="AA60" s="152"/>
      <c r="AB60" s="149"/>
      <c r="AC60" s="146"/>
      <c r="AD60" s="143"/>
      <c r="AE60" s="19"/>
      <c r="AF60" s="21"/>
      <c r="AG60" s="22" t="str">
        <f t="shared" si="5"/>
        <v>TRUE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</v>
      </c>
      <c r="AI240" s="56">
        <f t="shared" si="19"/>
        <v>0</v>
      </c>
      <c r="AJ240" s="57">
        <f>AH240-AI240</f>
        <v>3</v>
      </c>
      <c r="AK240" s="58">
        <f t="shared" si="23"/>
        <v>0.45</v>
      </c>
      <c r="AL240" s="59">
        <f>AO240+AQ240-[2]Sheet1!$AH241</f>
        <v>0</v>
      </c>
      <c r="AM240" s="59">
        <f t="shared" si="25"/>
        <v>-3</v>
      </c>
      <c r="AN240" s="58">
        <f t="shared" si="21"/>
        <v>0</v>
      </c>
      <c r="AO240" s="59"/>
      <c r="AP240" s="58">
        <f t="shared" si="22"/>
        <v>-0.45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11</v>
      </c>
      <c r="AI241" s="56">
        <f t="shared" si="19"/>
        <v>0</v>
      </c>
      <c r="AJ241" s="57">
        <f t="shared" ref="AJ241:AJ264" si="27">AH241-AI241</f>
        <v>11</v>
      </c>
      <c r="AK241" s="58">
        <f>AH241*AG241/1000</f>
        <v>8.25</v>
      </c>
      <c r="AL241" s="59">
        <f>AO241+AQ241-[2]Sheet1!$AH242</f>
        <v>0</v>
      </c>
      <c r="AM241" s="59">
        <f t="shared" si="25"/>
        <v>-11</v>
      </c>
      <c r="AN241" s="58">
        <f t="shared" si="21"/>
        <v>0</v>
      </c>
      <c r="AO241" s="59"/>
      <c r="AP241" s="58">
        <f t="shared" si="22"/>
        <v>-8.25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22</v>
      </c>
      <c r="AI242" s="56">
        <f t="shared" si="19"/>
        <v>0</v>
      </c>
      <c r="AJ242" s="57">
        <f t="shared" si="27"/>
        <v>22</v>
      </c>
      <c r="AK242" s="58">
        <f t="shared" ref="AK242:AK267" si="28">AH242*AG242/1000</f>
        <v>88</v>
      </c>
      <c r="AL242" s="59">
        <f>AO242+AQ242-[2]Sheet1!$AH243</f>
        <v>0</v>
      </c>
      <c r="AM242" s="59">
        <f t="shared" si="25"/>
        <v>-22</v>
      </c>
      <c r="AN242" s="58">
        <f t="shared" si="21"/>
        <v>0</v>
      </c>
      <c r="AO242" s="59"/>
      <c r="AP242" s="58">
        <f t="shared" si="22"/>
        <v>-88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16</v>
      </c>
      <c r="AI251" s="56">
        <f t="shared" si="19"/>
        <v>0</v>
      </c>
      <c r="AJ251" s="57">
        <f t="shared" si="27"/>
        <v>16</v>
      </c>
      <c r="AK251" s="58">
        <f t="shared" si="28"/>
        <v>2.4</v>
      </c>
      <c r="AL251" s="59">
        <f>AO251+AQ251-[2]Sheet1!$AH252</f>
        <v>0</v>
      </c>
      <c r="AM251" s="59">
        <f t="shared" si="25"/>
        <v>-16</v>
      </c>
      <c r="AN251" s="58">
        <f t="shared" si="21"/>
        <v>0</v>
      </c>
      <c r="AO251" s="59"/>
      <c r="AP251" s="58">
        <f t="shared" si="22"/>
        <v>-2.4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5</v>
      </c>
      <c r="AI252" s="56">
        <f t="shared" si="19"/>
        <v>0</v>
      </c>
      <c r="AJ252" s="57">
        <f t="shared" si="27"/>
        <v>5</v>
      </c>
      <c r="AK252" s="58">
        <f t="shared" si="28"/>
        <v>3.75</v>
      </c>
      <c r="AL252" s="59">
        <f>AO252+AQ252-[2]Sheet1!$AH253</f>
        <v>0</v>
      </c>
      <c r="AM252" s="59">
        <f t="shared" si="25"/>
        <v>-5</v>
      </c>
      <c r="AN252" s="58">
        <f t="shared" si="21"/>
        <v>0</v>
      </c>
      <c r="AO252" s="59"/>
      <c r="AP252" s="58">
        <f t="shared" si="22"/>
        <v>-3.75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92">
    <mergeCell ref="AD4:AD5"/>
    <mergeCell ref="AC4:AC5"/>
    <mergeCell ref="AB4:AB5"/>
    <mergeCell ref="AA4:AA5"/>
    <mergeCell ref="G9:G12"/>
    <mergeCell ref="H9:H12"/>
    <mergeCell ref="I9:I12"/>
    <mergeCell ref="J9:J12"/>
    <mergeCell ref="L9:L12"/>
    <mergeCell ref="M9:M12"/>
    <mergeCell ref="N9:N12"/>
    <mergeCell ref="AD9:AD12"/>
    <mergeCell ref="AC9:AC12"/>
    <mergeCell ref="AB9:AB12"/>
    <mergeCell ref="AA9:AA12"/>
    <mergeCell ref="A1:B1"/>
    <mergeCell ref="C1:D1"/>
    <mergeCell ref="E1:F1"/>
    <mergeCell ref="U1:V1"/>
    <mergeCell ref="N4:N5"/>
    <mergeCell ref="M4:M5"/>
    <mergeCell ref="L4:L5"/>
    <mergeCell ref="J4:J5"/>
    <mergeCell ref="I4:I5"/>
    <mergeCell ref="H4:H5"/>
    <mergeCell ref="G4:G5"/>
    <mergeCell ref="M13:M16"/>
    <mergeCell ref="N13:N16"/>
    <mergeCell ref="AD13:AD16"/>
    <mergeCell ref="AC13:AC16"/>
    <mergeCell ref="AB13:AB16"/>
    <mergeCell ref="AA13:AA16"/>
    <mergeCell ref="G13:G16"/>
    <mergeCell ref="H13:H16"/>
    <mergeCell ref="I13:I16"/>
    <mergeCell ref="J13:J16"/>
    <mergeCell ref="L13:L16"/>
    <mergeCell ref="AD18:AD20"/>
    <mergeCell ref="AC18:AC20"/>
    <mergeCell ref="AB18:AB20"/>
    <mergeCell ref="AA18:AA20"/>
    <mergeCell ref="G18:G20"/>
    <mergeCell ref="H18:H20"/>
    <mergeCell ref="I18:I20"/>
    <mergeCell ref="J18:J20"/>
    <mergeCell ref="L18:L20"/>
    <mergeCell ref="M18:M20"/>
    <mergeCell ref="N18:N20"/>
    <mergeCell ref="H21:H22"/>
    <mergeCell ref="G21:G22"/>
    <mergeCell ref="AD21:AD22"/>
    <mergeCell ref="AC21:AC22"/>
    <mergeCell ref="AB21:AB22"/>
    <mergeCell ref="AA21:AA22"/>
    <mergeCell ref="N21:N22"/>
    <mergeCell ref="M21:M22"/>
    <mergeCell ref="L21:L22"/>
    <mergeCell ref="J21:J22"/>
    <mergeCell ref="I21:I22"/>
    <mergeCell ref="AD26:AD27"/>
    <mergeCell ref="AC26:AC27"/>
    <mergeCell ref="AB26:AB27"/>
    <mergeCell ref="AA26:AA27"/>
    <mergeCell ref="AE26:AE27"/>
    <mergeCell ref="G24:G25"/>
    <mergeCell ref="N26:N27"/>
    <mergeCell ref="M26:M27"/>
    <mergeCell ref="L26:L27"/>
    <mergeCell ref="J26:J27"/>
    <mergeCell ref="I26:I27"/>
    <mergeCell ref="H26:H27"/>
    <mergeCell ref="G26:G27"/>
    <mergeCell ref="M24:M25"/>
    <mergeCell ref="L24:L25"/>
    <mergeCell ref="J24:J25"/>
    <mergeCell ref="I24:I25"/>
    <mergeCell ref="H24:H25"/>
    <mergeCell ref="AD24:AD25"/>
    <mergeCell ref="AC24:AC25"/>
    <mergeCell ref="AB24:AB25"/>
    <mergeCell ref="AA24:AA25"/>
    <mergeCell ref="N24:N25"/>
    <mergeCell ref="H29:H30"/>
    <mergeCell ref="G29:G30"/>
    <mergeCell ref="AD29:AD30"/>
    <mergeCell ref="AC29:AC30"/>
    <mergeCell ref="AB29:AB30"/>
    <mergeCell ref="AA29:AA30"/>
    <mergeCell ref="N29:N30"/>
    <mergeCell ref="M29:M30"/>
    <mergeCell ref="L29:L30"/>
    <mergeCell ref="J29:J30"/>
    <mergeCell ref="I29:I30"/>
    <mergeCell ref="H31:H32"/>
    <mergeCell ref="G31:G32"/>
    <mergeCell ref="AD31:AD32"/>
    <mergeCell ref="AC31:AC32"/>
    <mergeCell ref="AB31:AB32"/>
    <mergeCell ref="AA31:AA32"/>
    <mergeCell ref="N31:N32"/>
    <mergeCell ref="M31:M32"/>
    <mergeCell ref="L31:L32"/>
    <mergeCell ref="J31:J32"/>
    <mergeCell ref="I31:I32"/>
    <mergeCell ref="H33:H34"/>
    <mergeCell ref="G33:G34"/>
    <mergeCell ref="AD33:AD34"/>
    <mergeCell ref="AC33:AC34"/>
    <mergeCell ref="AB33:AB34"/>
    <mergeCell ref="AA33:AA34"/>
    <mergeCell ref="N33:N34"/>
    <mergeCell ref="M33:M34"/>
    <mergeCell ref="L33:L34"/>
    <mergeCell ref="J33:J34"/>
    <mergeCell ref="I33:I34"/>
    <mergeCell ref="H35:H36"/>
    <mergeCell ref="G35:G36"/>
    <mergeCell ref="AD35:AD36"/>
    <mergeCell ref="AC35:AC36"/>
    <mergeCell ref="AB35:AB36"/>
    <mergeCell ref="AA35:AA36"/>
    <mergeCell ref="N35:N36"/>
    <mergeCell ref="M35:M36"/>
    <mergeCell ref="L35:L36"/>
    <mergeCell ref="J35:J36"/>
    <mergeCell ref="I35:I36"/>
    <mergeCell ref="AD37:AD41"/>
    <mergeCell ref="AC37:AC41"/>
    <mergeCell ref="AB37:AB41"/>
    <mergeCell ref="AA37:AA41"/>
    <mergeCell ref="G37:G41"/>
    <mergeCell ref="H37:H41"/>
    <mergeCell ref="I37:I41"/>
    <mergeCell ref="J37:J41"/>
    <mergeCell ref="L37:L41"/>
    <mergeCell ref="M37:M41"/>
    <mergeCell ref="N37:N41"/>
    <mergeCell ref="M43:M45"/>
    <mergeCell ref="N43:N45"/>
    <mergeCell ref="AD43:AD45"/>
    <mergeCell ref="AC43:AC45"/>
    <mergeCell ref="AB43:AB45"/>
    <mergeCell ref="AA43:AA45"/>
    <mergeCell ref="G43:G45"/>
    <mergeCell ref="H43:H45"/>
    <mergeCell ref="I43:I45"/>
    <mergeCell ref="J43:J45"/>
    <mergeCell ref="L43:L45"/>
    <mergeCell ref="H47:H48"/>
    <mergeCell ref="G47:G48"/>
    <mergeCell ref="AD47:AD48"/>
    <mergeCell ref="AC47:AC48"/>
    <mergeCell ref="AB47:AB48"/>
    <mergeCell ref="AA47:AA48"/>
    <mergeCell ref="N47:N48"/>
    <mergeCell ref="M47:M48"/>
    <mergeCell ref="L47:L48"/>
    <mergeCell ref="J47:J48"/>
    <mergeCell ref="I47:I48"/>
    <mergeCell ref="AD49:AD52"/>
    <mergeCell ref="AC49:AC52"/>
    <mergeCell ref="AB49:AB52"/>
    <mergeCell ref="AA49:AA52"/>
    <mergeCell ref="G49:G52"/>
    <mergeCell ref="H49:H52"/>
    <mergeCell ref="I49:I52"/>
    <mergeCell ref="J49:J52"/>
    <mergeCell ref="L49:L52"/>
    <mergeCell ref="M49:M52"/>
    <mergeCell ref="N49:N52"/>
    <mergeCell ref="H55:H56"/>
    <mergeCell ref="G55:G56"/>
    <mergeCell ref="AD55:AD56"/>
    <mergeCell ref="AC55:AC56"/>
    <mergeCell ref="AB55:AB56"/>
    <mergeCell ref="AA55:AA56"/>
    <mergeCell ref="N55:N56"/>
    <mergeCell ref="M55:M56"/>
    <mergeCell ref="L55:L56"/>
    <mergeCell ref="J55:J56"/>
    <mergeCell ref="I55:I56"/>
    <mergeCell ref="M57:M60"/>
    <mergeCell ref="N57:N60"/>
    <mergeCell ref="AD57:AD60"/>
    <mergeCell ref="AC57:AC60"/>
    <mergeCell ref="AB57:AB60"/>
    <mergeCell ref="AA57:AA60"/>
    <mergeCell ref="G57:G60"/>
    <mergeCell ref="H57:H60"/>
    <mergeCell ref="I57:I60"/>
    <mergeCell ref="J57:J60"/>
    <mergeCell ref="L57:L60"/>
  </mergeCells>
  <conditionalFormatting sqref="G2:J3 AD2:AD4 Z2:Z200 J4 J6:J9 AD6:AD9 G13:J13 AD13 G17:J18 AD17:AD18 G21:J21 AD21 G23:J24 AD23:AD24 G26:J26 AD26 G28:J29 AD28:AD29 G31:J31 AD31 G33:J33 AD33 G35:J35 AD35 G37:J37 AD37 G42:J43 AD42:AD43 G46:J47 AD46:AD47 G49:J49 AD49 G53:J55 AD53:AD55 G57:J57 AD57 G61:J200 AD61:AD200">
    <cfRule type="expression" dxfId="148" priority="63">
      <formula>$A2</formula>
    </cfRule>
    <cfRule type="expression" dxfId="147" priority="65">
      <formula>$E2</formula>
    </cfRule>
  </conditionalFormatting>
  <conditionalFormatting sqref="K2:Z2 G2:J3 AA2:AF4 Q3:Z200 J4 J6:J9 AA6:AF9 G13:P13 AA13:AF13 G17:P18 AA17:AF18 G21:P21 AA21:AF21 G23:P24 AA23:AF24 G26:P26 AA26:AF26 G28:P29 AA28:AF29 G31:P31 AA31:AF31 G33:P33 AA33:AF33 G35:P35 AA35:AF35 G37:P37 AA37:AF37 G42:P43 AA42:AF43 G46:P47 AA46:AF47 G49:P49 AA49:AF49 G53:P55 AA53:AF55 G57:P57 AA57:AF57 G61:P200 AA61:AF200 K3:P3 H4 K4:K12 O4:P12 AE5:AF5 H6:H9 AE10:AF12 K14:K16 O14:P16 AE14:AF16 K19:K20 O19:P20 AE19:AF20 K22 O22:P22 AE22:AF22 K25 O25:P25 AE25:AF25 K27 O27:P27 AF27 K30 O30:P30 AE30:AF30 K32 O32:P32 AE32:AF32 K34 O34:P34 AE34:AF34 K36 O36:P36 AE36:AF36 K38:K41 O38:P41 AE38:AF41 K44:K45 O44:P45 AE44:AF45 K48 O48:P48 AE48:AF48 K50:K52 O50:P52 AE50:AF52 K56 O56:P56 AE56:AF56 K58:K60 O58:P60 AE58:AF60">
    <cfRule type="expression" dxfId="146" priority="64">
      <formula>$C2</formula>
    </cfRule>
  </conditionalFormatting>
  <conditionalFormatting sqref="W2:W200">
    <cfRule type="expression" dxfId="145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{A863DF72-9006-4C18-9854-9CB9792BCBAB}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{5C5696D9-27F3-40CD-BA73-38469EAA2BB6}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{89624549-F9E1-48A6-81A1-05AE875C0038}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{B28D8FD5-E09B-410E-B651-EF5F8DBF69B7}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{9798B6DE-043E-41C6-AD89-84E5C35733A8}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{D22B4FF8-DECF-4A0F-A36D-282A1D0B1699}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{82270094-8ADD-4CA6-97DF-D7E3D8A9EC98}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{575CDFB7-7F6A-4F69-97C4-D991F94EF782}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{C5D8ABC4-3D31-411C-BED9-C700905F7D58}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{1B674C51-3CA7-40FA-BF0D-02746A1BCD08}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{17391762-ADCE-4BB1-A86E-6A3C70C12AFC}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{A81E0254-218F-41E0-B55D-59039F811DE8}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{AC543F33-3CDE-4FC9-9C6D-B05B9A1CCD8C}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{3A0722E7-8706-42F4-B0C4-0A426C470EB3}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{FE8A7596-5F1B-4984-8388-7B5142AA6D5C}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{2B8C0E14-E059-45A3-909E-44863DD1555C}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{A9477124-63D7-4E33-82BE-6FCA7151A62C}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{2504321C-EDA6-401F-8C15-C79E973C926C}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{EA0F5DED-66FC-4573-9592-02575567CF0F}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{261A13C3-4C2C-4681-A270-347E58C80499}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{9E95DD16-854A-40DA-8E2D-C15EF7A776C3}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{14E60095-A9A0-4B34-A968-827736D9D60D}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{A2A19A76-F292-4CB1-B8F3-DBA5481926CF}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{42430D79-6AF8-4320-8745-6F5857199255}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{20A38DC6-1068-4EE2-B4DD-5FA65E124992}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{51541874-3A53-4B1F-AAD8-18351E76C106}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{3968B68E-88D0-478D-B69E-5DA12DA902C0}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{3EBA7C15-AF02-4998-8EFB-9291F2477D67}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{A651B713-EEFA-40B9-A22B-0BAED9B7F4DA}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{D8F44152-D096-4EF4-ADE8-9BE850B84DCB}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{11BA8D84-8BBC-49A4-BAB3-7D5AFB647B0F}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{CEBFA59E-4E1B-4FF9-BB63-282B932F9554}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{7DF60143-9A4B-474B-BAF7-F3DF5CDF391F}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{E422D00C-2270-447F-9FCA-B3A6A0C8B756}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{4482A7EC-A4A4-4FAD-86A5-FE79F836B703}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{8F0F676F-AB92-4B67-8D1C-6969C6358B0D}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{03F4BAED-3219-4C35-9701-6C7251CF2554}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{174BA81B-33E0-4E19-B28E-2ABCBF63C397}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{E663AAF5-C436-4C54-81DD-27048BA8C4D7}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{05EACC10-57F6-45AA-AEEF-287D43042C10}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{3ECF6B98-7B4C-4599-8085-43BD1ACD81BB}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{0F2BB121-A739-4FE5-8541-0794238F8B5E}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{9CDC49B5-890C-450D-AFAB-6478971AFA14}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{11B4002B-556F-41FE-9E69-6F2D0FA4A213}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{AE986D67-4844-448D-932C-AF2929C0D5AA}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{9CB3FDA5-112E-4CC8-997E-FCCFAD49B41B}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{B174E187-89B2-4CC9-8E7F-E86D6D1CDE81}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{6F999766-14EC-4AB9-8099-315D01B2824B}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{727D54EB-FFAE-4BCE-B58C-64FDC7266D5F}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{34B187BF-1459-4D75-81D8-A30E2494A2F4}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{3B047280-C84A-4018-B340-F708C5E00956}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{E164D39C-E426-4927-9925-B50609C5D765}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{D1AFCB9F-B1B5-4C7D-8BA3-8EE4628D6921}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{BE802961-6ACD-4252-89FA-EB9463E87110}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{FC80E9AE-40F7-4568-AFF4-4A794859A76B}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{4899AE6C-778A-4F10-ACD6-510C9347689A}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{50E4F65D-BA4D-4A67-B9EE-2153976A5F49}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{E4580F06-F4C1-4F5A-B316-B2A73A789BA1}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{F7A4A3D2-DF89-4950-96DD-0F13FC47D22E}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{7EBF34C0-00A3-4736-A016-BC09D7ADC840}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{017D9258-98A5-41B5-B5D4-96BEB95D1AFB}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63DF72-9006-4C18-9854-9CB9792BCBAB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C5696D9-27F3-40CD-BA73-38469EAA2BB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89624549-F9E1-48A6-81A1-05AE875C003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B28D8FD5-E09B-410E-B651-EF5F8DBF69B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9798B6DE-043E-41C6-AD89-84E5C35733A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22B4FF8-DECF-4A0F-A36D-282A1D0B169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2270094-8ADD-4CA6-97DF-D7E3D8A9EC9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75CDFB7-7F6A-4F69-97C4-D991F94EF78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C5D8ABC4-3D31-411C-BED9-C700905F7D5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1B674C51-3CA7-40FA-BF0D-02746A1BCD0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7391762-ADCE-4BB1-A86E-6A3C70C12AF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A81E0254-218F-41E0-B55D-59039F811DE8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C543F33-3CDE-4FC9-9C6D-B05B9A1CCD8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A0722E7-8706-42F4-B0C4-0A426C470EB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FE8A7596-5F1B-4984-8388-7B5142AA6D5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B8C0E14-E059-45A3-909E-44863DD1555C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9477124-63D7-4E33-82BE-6FCA7151A62C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504321C-EDA6-401F-8C15-C79E973C926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A0F5DED-66FC-4573-9592-02575567CF0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261A13C3-4C2C-4681-A270-347E58C80499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E95DD16-854A-40DA-8E2D-C15EF7A776C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4E60095-A9A0-4B34-A968-827736D9D60D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A2A19A76-F292-4CB1-B8F3-DBA5481926C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42430D79-6AF8-4320-8745-6F5857199255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20A38DC6-1068-4EE2-B4DD-5FA65E12499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51541874-3A53-4B1F-AAD8-18351E76C10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3968B68E-88D0-478D-B69E-5DA12DA902C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3EBA7C15-AF02-4998-8EFB-9291F2477D6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651B713-EEFA-40B9-A22B-0BAED9B7F4D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8F44152-D096-4EF4-ADE8-9BE850B84DC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1BA8D84-8BBC-49A4-BAB3-7D5AFB647B0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CEBFA59E-4E1B-4FF9-BB63-282B932F955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DF60143-9A4B-474B-BAF7-F3DF5CDF391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422D00C-2270-447F-9FCA-B3A6A0C8B75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482A7EC-A4A4-4FAD-86A5-FE79F836B703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F0F676F-AB92-4B67-8D1C-6969C6358B0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3F4BAED-3219-4C35-9701-6C7251CF2554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74BA81B-33E0-4E19-B28E-2ABCBF63C397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663AAF5-C436-4C54-81DD-27048BA8C4D7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05EACC10-57F6-45AA-AEEF-287D43042C1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ECF6B98-7B4C-4599-8085-43BD1ACD81BB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F2BB121-A739-4FE5-8541-0794238F8B5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9CDC49B5-890C-450D-AFAB-6478971AFA1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1B4002B-556F-41FE-9E69-6F2D0FA4A21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E986D67-4844-448D-932C-AF2929C0D5AA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CB3FDA5-112E-4CC8-997E-FCCFAD49B41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174E187-89B2-4CC9-8E7F-E86D6D1CDE8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F999766-14EC-4AB9-8099-315D01B2824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727D54EB-FFAE-4BCE-B58C-64FDC7266D5F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4B187BF-1459-4D75-81D8-A30E2494A2F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B047280-C84A-4018-B340-F708C5E0095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164D39C-E426-4927-9925-B50609C5D76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1AFCB9F-B1B5-4C7D-8BA3-8EE4628D692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BE802961-6ACD-4252-89FA-EB9463E8711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FC80E9AE-40F7-4568-AFF4-4A794859A76B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899AE6C-778A-4F10-ACD6-510C9347689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0E4F65D-BA4D-4A67-B9EE-2153976A5F4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4580F06-F4C1-4F5A-B316-B2A73A789BA1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7A4A3D2-DF89-4950-96DD-0F13FC47D22E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7EBF34C0-00A3-4736-A016-BC09D7ADC840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017D9258-98A5-41B5-B5D4-96BEB95D1AFB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BF0F-FB6B-46CF-9170-8240F0AE7109}">
  <dimension ref="A1:AR267"/>
  <sheetViews>
    <sheetView rightToLeft="1" topLeftCell="G33" zoomScale="70" zoomScaleNormal="70" workbookViewId="0">
      <selection activeCell="G49" sqref="G49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8.44140625" style="28" bestFit="1" customWidth="1"/>
    <col min="9" max="9" width="23.8867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3.33203125" style="24" bestFit="1" customWidth="1"/>
    <col min="29" max="29" width="17.109375" style="31" bestFit="1" customWidth="1"/>
    <col min="30" max="30" width="13.6640625" style="32" bestFit="1" customWidth="1"/>
    <col min="31" max="31" width="38.21875" style="24" bestFit="1" customWidth="1"/>
    <col min="32" max="32" width="28.33203125" style="24" bestFit="1" customWidth="1"/>
    <col min="33" max="33" width="13.5546875" style="24" bestFit="1" customWidth="1"/>
    <col min="34" max="34" width="97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279502677393</v>
      </c>
      <c r="I2" s="9" t="s">
        <v>151</v>
      </c>
      <c r="J2" s="9"/>
      <c r="K2" s="11" t="str">
        <f t="shared" ref="K2:K65" ca="1" si="0">IF(C2, TODAY(), "" )</f>
        <v/>
      </c>
      <c r="L2" s="12" t="s">
        <v>212</v>
      </c>
      <c r="M2" s="12" t="s">
        <v>213</v>
      </c>
      <c r="N2" s="12"/>
      <c r="O2" s="9">
        <v>3326.1</v>
      </c>
      <c r="P2" s="9">
        <v>1</v>
      </c>
      <c r="Q2" s="13" t="str">
        <f>VLOOKUP(O2, '[1]لیست محصولات اردیبهشت ۱۴۰۳'!B:C,2,0)</f>
        <v>میاگروس | Milagros</v>
      </c>
      <c r="R2" s="9"/>
      <c r="S2" s="12">
        <f>VLOOKUP(O2, '[1]لیست محصولات اردیبهشت ۱۴۰۳'!B:F,5,0)</f>
        <v>150</v>
      </c>
      <c r="T2" s="14">
        <f>VLOOKUP(O2, '[1]لیست محصولات اردیبهشت ۱۴۰۳'!B:G,6,0)</f>
        <v>3750000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3750000</v>
      </c>
      <c r="Y2" s="17"/>
      <c r="Z2" s="14">
        <f t="shared" ref="Z2:Z65" si="4">X2-Y2</f>
        <v>3750000</v>
      </c>
      <c r="AA2" s="18" t="s">
        <v>79</v>
      </c>
      <c r="AB2" s="13" t="s">
        <v>214</v>
      </c>
      <c r="AC2" s="19" t="s">
        <v>215</v>
      </c>
      <c r="AD2" s="20" t="s">
        <v>104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ری حسن آباد فشافویه شهرک احمدیه گلستان اول پلاک ۱۰۶  - محمد صادق امجدی 09381081265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162">
        <v>279503672997</v>
      </c>
      <c r="I3" s="159" t="s">
        <v>151</v>
      </c>
      <c r="J3" s="159"/>
      <c r="K3" s="11" t="str">
        <f t="shared" ca="1" si="0"/>
        <v/>
      </c>
      <c r="L3" s="138" t="s">
        <v>216</v>
      </c>
      <c r="M3" s="138" t="s">
        <v>217</v>
      </c>
      <c r="N3" s="138" t="s">
        <v>218</v>
      </c>
      <c r="O3" s="9">
        <v>5501.3</v>
      </c>
      <c r="P3" s="9">
        <v>1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51200000</v>
      </c>
      <c r="U3" s="15"/>
      <c r="V3" s="16">
        <f t="shared" si="1"/>
        <v>0</v>
      </c>
      <c r="W3" s="12">
        <f t="shared" si="2"/>
        <v>1</v>
      </c>
      <c r="X3" s="14">
        <f t="shared" si="3"/>
        <v>51200000</v>
      </c>
      <c r="Y3" s="17"/>
      <c r="Z3" s="14">
        <f t="shared" si="4"/>
        <v>51200000</v>
      </c>
      <c r="AA3" s="150" t="s">
        <v>219</v>
      </c>
      <c r="AB3" s="147" t="s">
        <v>220</v>
      </c>
      <c r="AC3" s="144" t="s">
        <v>221</v>
      </c>
      <c r="AD3" s="14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ارومیه فدک، خیابان آب، طبقه همکف برج اوریاد کافه کانتینر - توماسین خانشان 09142056576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0"/>
      <c r="H4" s="164"/>
      <c r="I4" s="160"/>
      <c r="J4" s="160"/>
      <c r="K4" s="11" t="str">
        <f t="shared" ca="1" si="0"/>
        <v/>
      </c>
      <c r="L4" s="139"/>
      <c r="M4" s="139"/>
      <c r="N4" s="139"/>
      <c r="O4" s="9">
        <v>5523.2</v>
      </c>
      <c r="P4" s="9">
        <v>1</v>
      </c>
      <c r="Q4" s="13" t="str">
        <f>VLOOKUP(O4, '[1]لیست محصولات اردیبهشت ۱۴۰۳'!B:C,2,0)</f>
        <v>کوتوا دانکن | Kotowa Duncan</v>
      </c>
      <c r="R4" s="9"/>
      <c r="S4" s="12">
        <f>VLOOKUP(O4, '[1]لیست محصولات اردیبهشت ۱۴۰۳'!B:F,5,0)</f>
        <v>750</v>
      </c>
      <c r="T4" s="14">
        <f>VLOOKUP(O4, '[1]لیست محصولات اردیبهشت ۱۴۰۳'!B:G,6,0)</f>
        <v>12150000</v>
      </c>
      <c r="U4" s="15"/>
      <c r="V4" s="16">
        <f t="shared" si="1"/>
        <v>0</v>
      </c>
      <c r="W4" s="12">
        <f t="shared" si="2"/>
        <v>1</v>
      </c>
      <c r="X4" s="14">
        <f t="shared" si="3"/>
        <v>12150000</v>
      </c>
      <c r="Y4" s="17"/>
      <c r="Z4" s="14">
        <f t="shared" si="4"/>
        <v>12150000</v>
      </c>
      <c r="AA4" s="151"/>
      <c r="AB4" s="148"/>
      <c r="AC4" s="145"/>
      <c r="AD4" s="142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163"/>
      <c r="I5" s="161"/>
      <c r="J5" s="161"/>
      <c r="K5" s="11" t="str">
        <f t="shared" ca="1" si="0"/>
        <v/>
      </c>
      <c r="L5" s="140"/>
      <c r="M5" s="140"/>
      <c r="N5" s="140"/>
      <c r="O5" s="9">
        <v>3326.1</v>
      </c>
      <c r="P5" s="9">
        <v>2</v>
      </c>
      <c r="Q5" s="13" t="str">
        <f>VLOOKUP(O5, '[1]لیست محصولات اردیبهشت ۱۴۰۳'!B:C,2,0)</f>
        <v>میاگروس | Milagros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3750000</v>
      </c>
      <c r="U5" s="15"/>
      <c r="V5" s="16">
        <f t="shared" si="1"/>
        <v>0</v>
      </c>
      <c r="W5" s="12">
        <f t="shared" si="2"/>
        <v>2</v>
      </c>
      <c r="X5" s="14">
        <f t="shared" si="3"/>
        <v>7500000</v>
      </c>
      <c r="Y5" s="17"/>
      <c r="Z5" s="14">
        <f t="shared" si="4"/>
        <v>7500000</v>
      </c>
      <c r="AA5" s="152"/>
      <c r="AB5" s="149"/>
      <c r="AC5" s="146"/>
      <c r="AD5" s="143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279507367381</v>
      </c>
      <c r="I6" s="25" t="s">
        <v>151</v>
      </c>
      <c r="J6" s="9"/>
      <c r="K6" s="11" t="str">
        <f t="shared" ca="1" si="0"/>
        <v/>
      </c>
      <c r="L6" s="12" t="s">
        <v>152</v>
      </c>
      <c r="M6" s="12" t="s">
        <v>222</v>
      </c>
      <c r="N6" s="12" t="s">
        <v>223</v>
      </c>
      <c r="O6" s="9">
        <v>5511.1</v>
      </c>
      <c r="P6" s="9">
        <v>3</v>
      </c>
      <c r="Q6" s="13" t="str">
        <f>VLOOKUP(O6, '[1]لیست محصولات اردیبهشت ۱۴۰۳'!B:C,2,0)</f>
        <v>هامبلا | Hambella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2800000</v>
      </c>
      <c r="U6" s="15"/>
      <c r="V6" s="16">
        <f t="shared" si="1"/>
        <v>0</v>
      </c>
      <c r="W6" s="12">
        <f t="shared" si="2"/>
        <v>3</v>
      </c>
      <c r="X6" s="14">
        <f t="shared" si="3"/>
        <v>8400000</v>
      </c>
      <c r="Y6" s="17"/>
      <c r="Z6" s="14">
        <f t="shared" si="4"/>
        <v>8400000</v>
      </c>
      <c r="AA6" s="18" t="s">
        <v>224</v>
      </c>
      <c r="AB6" s="13" t="s">
        <v>225</v>
      </c>
      <c r="AC6" s="19" t="s">
        <v>226</v>
      </c>
      <c r="AD6" s="20"/>
      <c r="AE6" s="19"/>
      <c r="AF6" s="21"/>
      <c r="AG6" s="22" t="str">
        <f t="shared" si="5"/>
        <v>TRUE</v>
      </c>
      <c r="AH6" s="23" t="str">
        <f t="shared" si="6"/>
        <v>بابل خیابان شهید بهشتی رو به روی استخر ضرابپوری کافه مات - مهدی پذیرش 09359352464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9">
        <v>4</v>
      </c>
      <c r="H7" s="162">
        <v>279509770832</v>
      </c>
      <c r="I7" s="159" t="s">
        <v>151</v>
      </c>
      <c r="J7" s="159"/>
      <c r="K7" s="11" t="str">
        <f t="shared" ca="1" si="0"/>
        <v/>
      </c>
      <c r="L7" s="138" t="s">
        <v>227</v>
      </c>
      <c r="M7" s="138" t="s">
        <v>228</v>
      </c>
      <c r="N7" s="138" t="s">
        <v>229</v>
      </c>
      <c r="O7" s="9">
        <v>5522.1</v>
      </c>
      <c r="P7" s="9">
        <v>1</v>
      </c>
      <c r="Q7" s="13" t="str">
        <f>VLOOKUP(O7, '[1]لیست محصولات اردیبهشت ۱۴۰۳'!B:C,2,0)</f>
        <v>تامارا | Tamara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2600000</v>
      </c>
      <c r="U7" s="26"/>
      <c r="V7" s="16">
        <f t="shared" si="1"/>
        <v>0</v>
      </c>
      <c r="W7" s="12">
        <f t="shared" si="2"/>
        <v>1</v>
      </c>
      <c r="X7" s="14">
        <f t="shared" si="3"/>
        <v>2600000</v>
      </c>
      <c r="Y7" s="17"/>
      <c r="Z7" s="14">
        <f t="shared" si="4"/>
        <v>2600000</v>
      </c>
      <c r="AA7" s="150" t="s">
        <v>203</v>
      </c>
      <c r="AB7" s="147" t="s">
        <v>230</v>
      </c>
      <c r="AC7" s="144" t="s">
        <v>231</v>
      </c>
      <c r="AD7" s="141"/>
      <c r="AE7" s="19"/>
      <c r="AF7" s="21"/>
      <c r="AG7" s="22" t="str">
        <f t="shared" si="5"/>
        <v>TRUE</v>
      </c>
      <c r="AH7" s="23" t="str">
        <f t="shared" si="6"/>
        <v>رشت بلوار دیلمان،نبش کوچه همت، نبش اسنوا کافه پیل - مجتبی قیاثی 09114688769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163"/>
      <c r="I8" s="161"/>
      <c r="J8" s="161"/>
      <c r="K8" s="11" t="str">
        <f t="shared" ca="1" si="0"/>
        <v/>
      </c>
      <c r="L8" s="140"/>
      <c r="M8" s="140"/>
      <c r="N8" s="140"/>
      <c r="O8" s="9">
        <v>3326.1</v>
      </c>
      <c r="P8" s="9">
        <v>1</v>
      </c>
      <c r="Q8" s="13" t="str">
        <f>VLOOKUP(O8, '[1]لیست محصولات اردیبهشت ۱۴۰۳'!B:C,2,0)</f>
        <v>میاگروس | Milagros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3750000</v>
      </c>
      <c r="U8" s="15"/>
      <c r="V8" s="16">
        <f t="shared" si="1"/>
        <v>0</v>
      </c>
      <c r="W8" s="12">
        <f t="shared" si="2"/>
        <v>1</v>
      </c>
      <c r="X8" s="14">
        <f t="shared" si="3"/>
        <v>3750000</v>
      </c>
      <c r="Y8" s="17"/>
      <c r="Z8" s="14">
        <f t="shared" si="4"/>
        <v>3750000</v>
      </c>
      <c r="AA8" s="152"/>
      <c r="AB8" s="149"/>
      <c r="AC8" s="146"/>
      <c r="AD8" s="143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5</v>
      </c>
      <c r="H9" s="10">
        <v>279510011254</v>
      </c>
      <c r="I9" s="25" t="s">
        <v>151</v>
      </c>
      <c r="J9" s="9"/>
      <c r="K9" s="11" t="str">
        <f t="shared" ca="1" si="0"/>
        <v/>
      </c>
      <c r="L9" s="27" t="s">
        <v>232</v>
      </c>
      <c r="M9" s="12" t="s">
        <v>233</v>
      </c>
      <c r="N9" s="12"/>
      <c r="O9" s="9">
        <v>5522.1</v>
      </c>
      <c r="P9" s="9">
        <v>1</v>
      </c>
      <c r="Q9" s="13" t="str">
        <f>VLOOKUP(O9, '[1]لیست محصولات اردیبهشت ۱۴۰۳'!B:C,2,0)</f>
        <v>تامارا | Tamara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2600000</v>
      </c>
      <c r="U9" s="15"/>
      <c r="V9" s="16">
        <f t="shared" si="1"/>
        <v>0</v>
      </c>
      <c r="W9" s="12">
        <f t="shared" si="2"/>
        <v>1</v>
      </c>
      <c r="X9" s="14">
        <f t="shared" si="3"/>
        <v>2600000</v>
      </c>
      <c r="Y9" s="17"/>
      <c r="Z9" s="14">
        <f t="shared" si="4"/>
        <v>2600000</v>
      </c>
      <c r="AA9" s="18" t="s">
        <v>209</v>
      </c>
      <c r="AB9" s="13" t="s">
        <v>234</v>
      </c>
      <c r="AC9" s="19" t="s">
        <v>235</v>
      </c>
      <c r="AD9" s="20"/>
      <c r="AE9" s="19"/>
      <c r="AF9" s="21"/>
      <c r="AG9" s="22" t="str">
        <f t="shared" si="5"/>
        <v>TRUE</v>
      </c>
      <c r="AH9" s="23" t="str">
        <f t="shared" si="6"/>
        <v>مشهد کوی المهدی کوشش ۴۸ پلاک ۳۲ ساختمان بهار واحد ۳  - حسن جاهدی 09158729448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6</v>
      </c>
      <c r="H10" s="162">
        <v>279517337313</v>
      </c>
      <c r="I10" s="159" t="s">
        <v>151</v>
      </c>
      <c r="J10" s="159"/>
      <c r="K10" s="11" t="str">
        <f t="shared" ca="1" si="0"/>
        <v/>
      </c>
      <c r="L10" s="138" t="s">
        <v>236</v>
      </c>
      <c r="M10" s="138" t="s">
        <v>322</v>
      </c>
      <c r="N10" s="138"/>
      <c r="O10" s="9">
        <v>5501.1</v>
      </c>
      <c r="P10" s="9">
        <v>1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2100000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2100000</v>
      </c>
      <c r="Y10" s="17"/>
      <c r="Z10" s="14">
        <f t="shared" si="4"/>
        <v>2100000</v>
      </c>
      <c r="AA10" s="150" t="s">
        <v>79</v>
      </c>
      <c r="AB10" s="147" t="s">
        <v>237</v>
      </c>
      <c r="AC10" s="144" t="s">
        <v>238</v>
      </c>
      <c r="AD10" s="141" t="s">
        <v>104</v>
      </c>
      <c r="AE10" s="19"/>
      <c r="AF10" s="21"/>
      <c r="AG10" s="22" t="str">
        <f t="shared" si="5"/>
        <v>TRUE</v>
      </c>
      <c r="AH10" s="23" t="str">
        <f t="shared" si="6"/>
        <v>تهران شریعتی، زرگنده، خ خاقانی، خ عطاری مقدم جنوبی، قبل از کوچه وکیلی، پلاک ۱۲، واحد ۲  - نیما مالک 09123760108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1"/>
      <c r="H11" s="163"/>
      <c r="I11" s="161"/>
      <c r="J11" s="161"/>
      <c r="K11" s="11" t="str">
        <f t="shared" ca="1" si="0"/>
        <v/>
      </c>
      <c r="L11" s="140"/>
      <c r="M11" s="140"/>
      <c r="N11" s="140"/>
      <c r="O11" s="9">
        <v>3326.1</v>
      </c>
      <c r="P11" s="9">
        <v>1</v>
      </c>
      <c r="Q11" s="13" t="str">
        <f>VLOOKUP(O11, '[1]لیست محصولات اردیبهشت ۱۴۰۳'!B:C,2,0)</f>
        <v>میاگروس | Milagros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3750000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3750000</v>
      </c>
      <c r="Y11" s="17"/>
      <c r="Z11" s="14">
        <f t="shared" si="4"/>
        <v>3750000</v>
      </c>
      <c r="AA11" s="152"/>
      <c r="AB11" s="149"/>
      <c r="AC11" s="146"/>
      <c r="AD11" s="143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7</v>
      </c>
      <c r="H12" s="10">
        <v>279526447433</v>
      </c>
      <c r="I12" s="9" t="s">
        <v>151</v>
      </c>
      <c r="J12" s="9"/>
      <c r="K12" s="11" t="str">
        <f t="shared" ca="1" si="0"/>
        <v/>
      </c>
      <c r="L12" s="12" t="s">
        <v>239</v>
      </c>
      <c r="M12" s="12" t="s">
        <v>240</v>
      </c>
      <c r="N12" s="12"/>
      <c r="O12" s="9">
        <v>5522.2</v>
      </c>
      <c r="P12" s="9">
        <v>1</v>
      </c>
      <c r="Q12" s="13" t="str">
        <f>VLOOKUP(O12, '[1]لیست محصولات اردیبهشت ۱۴۰۳'!B:C,2,0)</f>
        <v>تامارا | Tamara</v>
      </c>
      <c r="R12" s="9" t="s">
        <v>144</v>
      </c>
      <c r="S12" s="12">
        <f>VLOOKUP(O12, '[1]لیست محصولات اردیبهشت ۱۴۰۳'!B:F,5,0)</f>
        <v>750</v>
      </c>
      <c r="T12" s="14">
        <f>VLOOKUP(O12, '[1]لیست محصولات اردیبهشت ۱۴۰۳'!B:G,6,0)</f>
        <v>12450000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12450000</v>
      </c>
      <c r="Y12" s="17"/>
      <c r="Z12" s="14">
        <f t="shared" si="4"/>
        <v>12450000</v>
      </c>
      <c r="AA12" s="18" t="s">
        <v>79</v>
      </c>
      <c r="AB12" s="13" t="s">
        <v>241</v>
      </c>
      <c r="AC12" s="19" t="s">
        <v>242</v>
      </c>
      <c r="AD12" s="20" t="s">
        <v>104</v>
      </c>
      <c r="AE12" s="19"/>
      <c r="AF12" s="21"/>
      <c r="AG12" s="22" t="str">
        <f t="shared" si="5"/>
        <v>TRUE</v>
      </c>
      <c r="AH12" s="23" t="str">
        <f t="shared" si="6"/>
        <v>تهران ورامين بلوار رسالت خيابان زواره بن بست غزال پلاك ٥ طبقه اول تا سوم  - دینا خانی 09351417508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9">
        <v>8</v>
      </c>
      <c r="H13" s="162">
        <v>279539053309</v>
      </c>
      <c r="I13" s="159" t="s">
        <v>151</v>
      </c>
      <c r="J13" s="159"/>
      <c r="K13" s="11" t="str">
        <f t="shared" ca="1" si="0"/>
        <v/>
      </c>
      <c r="L13" s="138" t="s">
        <v>243</v>
      </c>
      <c r="M13" s="138" t="s">
        <v>244</v>
      </c>
      <c r="N13" s="138" t="s">
        <v>245</v>
      </c>
      <c r="O13" s="9">
        <v>5522.1</v>
      </c>
      <c r="P13" s="9">
        <v>1</v>
      </c>
      <c r="Q13" s="13" t="str">
        <f>VLOOKUP(O13, '[1]لیست محصولات اردیبهشت ۱۴۰۳'!B:C,2,0)</f>
        <v>تامارا | Tamara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2600000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2600000</v>
      </c>
      <c r="Y13" s="17"/>
      <c r="Z13" s="14">
        <f t="shared" si="4"/>
        <v>2600000</v>
      </c>
      <c r="AA13" s="150" t="s">
        <v>246</v>
      </c>
      <c r="AB13" s="147" t="s">
        <v>247</v>
      </c>
      <c r="AC13" s="144" t="s">
        <v>248</v>
      </c>
      <c r="AD13" s="141"/>
      <c r="AE13" s="19"/>
      <c r="AF13" s="21"/>
      <c r="AG13" s="22" t="str">
        <f t="shared" si="5"/>
        <v>TRUE</v>
      </c>
      <c r="AH13" s="23" t="str">
        <f t="shared" si="6"/>
        <v>سنندج خیابان فردوسی.روبروی سینما بهمن قهوه گش - هاوار آذریان 09396975066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0"/>
      <c r="H14" s="164"/>
      <c r="I14" s="160"/>
      <c r="J14" s="160"/>
      <c r="K14" s="11" t="str">
        <f t="shared" ca="1" si="0"/>
        <v/>
      </c>
      <c r="L14" s="139"/>
      <c r="M14" s="139"/>
      <c r="N14" s="139"/>
      <c r="O14" s="9">
        <v>5511.1</v>
      </c>
      <c r="P14" s="9">
        <v>1</v>
      </c>
      <c r="Q14" s="13" t="str">
        <f>VLOOKUP(O14, '[1]لیست محصولات اردیبهشت ۱۴۰۳'!B:C,2,0)</f>
        <v>هامبلا | Hambella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2800000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2800000</v>
      </c>
      <c r="Y14" s="17"/>
      <c r="Z14" s="14">
        <f t="shared" si="4"/>
        <v>2800000</v>
      </c>
      <c r="AA14" s="151"/>
      <c r="AB14" s="148"/>
      <c r="AC14" s="145"/>
      <c r="AD14" s="142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0"/>
      <c r="H15" s="164"/>
      <c r="I15" s="160"/>
      <c r="J15" s="160"/>
      <c r="K15" s="11" t="str">
        <f t="shared" ca="1" si="0"/>
        <v/>
      </c>
      <c r="L15" s="139"/>
      <c r="M15" s="139"/>
      <c r="N15" s="139"/>
      <c r="O15" s="9">
        <v>5501.1</v>
      </c>
      <c r="P15" s="9">
        <v>1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2100000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2100000</v>
      </c>
      <c r="Y15" s="17"/>
      <c r="Z15" s="14">
        <f t="shared" si="4"/>
        <v>2100000</v>
      </c>
      <c r="AA15" s="151"/>
      <c r="AB15" s="148"/>
      <c r="AC15" s="145"/>
      <c r="AD15" s="142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163"/>
      <c r="I16" s="161"/>
      <c r="J16" s="161"/>
      <c r="K16" s="11" t="str">
        <f t="shared" ca="1" si="0"/>
        <v/>
      </c>
      <c r="L16" s="140"/>
      <c r="M16" s="140"/>
      <c r="N16" s="140"/>
      <c r="O16" s="9">
        <v>3326.1</v>
      </c>
      <c r="P16" s="9">
        <v>1</v>
      </c>
      <c r="Q16" s="13" t="str">
        <f>VLOOKUP(O16, '[1]لیست محصولات اردیبهشت ۱۴۰۳'!B:C,2,0)</f>
        <v>میاگروس | Milagros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3750000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3750000</v>
      </c>
      <c r="Y16" s="17"/>
      <c r="Z16" s="14">
        <f t="shared" si="4"/>
        <v>3750000</v>
      </c>
      <c r="AA16" s="152"/>
      <c r="AB16" s="149"/>
      <c r="AC16" s="146"/>
      <c r="AD16" s="14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59">
        <v>9</v>
      </c>
      <c r="H17" s="162">
        <v>279551687340</v>
      </c>
      <c r="I17" s="159" t="s">
        <v>151</v>
      </c>
      <c r="J17" s="159"/>
      <c r="K17" s="11" t="str">
        <f t="shared" ca="1" si="0"/>
        <v/>
      </c>
      <c r="L17" s="138" t="s">
        <v>87</v>
      </c>
      <c r="M17" s="138" t="s">
        <v>249</v>
      </c>
      <c r="N17" s="138" t="s">
        <v>250</v>
      </c>
      <c r="O17" s="9">
        <v>3326.2</v>
      </c>
      <c r="P17" s="9">
        <v>1</v>
      </c>
      <c r="Q17" s="13" t="str">
        <f>VLOOKUP(O17, '[1]لیست محصولات اردیبهشت ۱۴۰۳'!B:C,2,0)</f>
        <v>میاگروس | Milagros</v>
      </c>
      <c r="R17" s="9"/>
      <c r="S17" s="12">
        <f>VLOOKUP(O17, '[1]لیست محصولات اردیبهشت ۱۴۰۳'!B:F,5,0)</f>
        <v>750</v>
      </c>
      <c r="T17" s="14">
        <f>VLOOKUP(O17, '[1]لیست محصولات اردیبهشت ۱۴۰۳'!B:G,6,0)</f>
        <v>18150000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18150000</v>
      </c>
      <c r="Y17" s="17"/>
      <c r="Z17" s="14">
        <f t="shared" si="4"/>
        <v>18150000</v>
      </c>
      <c r="AA17" s="150" t="s">
        <v>251</v>
      </c>
      <c r="AB17" s="147" t="s">
        <v>252</v>
      </c>
      <c r="AC17" s="144" t="s">
        <v>253</v>
      </c>
      <c r="AD17" s="141"/>
      <c r="AE17" s="19"/>
      <c r="AF17" s="21"/>
      <c r="AG17" s="22" t="str">
        <f t="shared" si="5"/>
        <v>TRUE</v>
      </c>
      <c r="AH17" s="23" t="str">
        <f t="shared" si="6"/>
        <v>آمل خیابان امام خمینی آفتاب 46 کافه 42 - علی آویژگان 09116271101</v>
      </c>
    </row>
    <row r="18" spans="1:34" ht="22.35" customHeight="1">
      <c r="A18" s="7"/>
      <c r="B18" s="7"/>
      <c r="C18" s="7"/>
      <c r="D18" s="7"/>
      <c r="E18" s="7"/>
      <c r="F18" s="8"/>
      <c r="G18" s="161"/>
      <c r="H18" s="163"/>
      <c r="I18" s="161"/>
      <c r="J18" s="161"/>
      <c r="K18" s="11" t="str">
        <f t="shared" ca="1" si="0"/>
        <v/>
      </c>
      <c r="L18" s="140"/>
      <c r="M18" s="140"/>
      <c r="N18" s="140"/>
      <c r="O18" s="9">
        <v>5511.2</v>
      </c>
      <c r="P18" s="9">
        <v>1</v>
      </c>
      <c r="Q18" s="13" t="str">
        <f>VLOOKUP(O18, '[1]لیست محصولات اردیبهشت ۱۴۰۳'!B:C,2,0)</f>
        <v>هامبلا | Hambella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13350000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13350000</v>
      </c>
      <c r="Y18" s="17"/>
      <c r="Z18" s="14">
        <f t="shared" si="4"/>
        <v>13350000</v>
      </c>
      <c r="AA18" s="152"/>
      <c r="AB18" s="149"/>
      <c r="AC18" s="146"/>
      <c r="AD18" s="143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66">
        <v>10</v>
      </c>
      <c r="H19" s="67"/>
      <c r="I19" s="66" t="s">
        <v>254</v>
      </c>
      <c r="J19" s="9" t="s">
        <v>75</v>
      </c>
      <c r="K19" s="11" t="str">
        <f t="shared" ca="1" si="0"/>
        <v/>
      </c>
      <c r="L19" s="12"/>
      <c r="M19" s="12" t="s">
        <v>256</v>
      </c>
      <c r="N19" s="12" t="s">
        <v>255</v>
      </c>
      <c r="O19" s="9">
        <v>5501.2</v>
      </c>
      <c r="P19" s="9">
        <v>6</v>
      </c>
      <c r="Q19" s="13" t="str">
        <f>VLOOKUP(O19, '[1]لیست محصولات اردیبهشت ۱۴۰۳'!B:C,2,0)</f>
        <v>ورتکس | Vortex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9900000</v>
      </c>
      <c r="U19" s="15"/>
      <c r="V19" s="16">
        <f t="shared" si="1"/>
        <v>0</v>
      </c>
      <c r="W19" s="12">
        <f t="shared" si="2"/>
        <v>6</v>
      </c>
      <c r="X19" s="14">
        <f t="shared" si="3"/>
        <v>59400000</v>
      </c>
      <c r="Y19" s="17"/>
      <c r="Z19" s="14">
        <f t="shared" si="4"/>
        <v>59400000</v>
      </c>
      <c r="AA19" s="18" t="s">
        <v>79</v>
      </c>
      <c r="AB19" s="13" t="s">
        <v>70</v>
      </c>
      <c r="AC19" s="19" t="s">
        <v>257</v>
      </c>
      <c r="AD19" s="20"/>
      <c r="AE19" s="77" t="s">
        <v>258</v>
      </c>
      <c r="AF19" s="21"/>
      <c r="AG19" s="22" t="str">
        <f t="shared" si="5"/>
        <v>TRUE</v>
      </c>
      <c r="AH19" s="23" t="str">
        <f t="shared" si="6"/>
        <v>تهران - شرکت سامسونگ گلف الکترونیکس -  قفل گری 09123504435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11</v>
      </c>
      <c r="H20" s="10">
        <v>279570005262</v>
      </c>
      <c r="I20" s="9" t="s">
        <v>254</v>
      </c>
      <c r="J20" s="9"/>
      <c r="K20" s="11" t="str">
        <f t="shared" ca="1" si="0"/>
        <v/>
      </c>
      <c r="L20" s="12" t="s">
        <v>87</v>
      </c>
      <c r="M20" s="12" t="s">
        <v>259</v>
      </c>
      <c r="N20" s="12"/>
      <c r="O20" s="9">
        <v>5511.2</v>
      </c>
      <c r="P20" s="9">
        <v>1</v>
      </c>
      <c r="Q20" s="13" t="str">
        <f>VLOOKUP(O20, '[1]لیست محصولات اردیبهشت ۱۴۰۳'!B:C,2,0)</f>
        <v>هامبلا | Hambella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13350000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13350000</v>
      </c>
      <c r="Y20" s="17"/>
      <c r="Z20" s="14">
        <f t="shared" si="4"/>
        <v>13350000</v>
      </c>
      <c r="AA20" s="18" t="s">
        <v>260</v>
      </c>
      <c r="AB20" s="13" t="s">
        <v>261</v>
      </c>
      <c r="AC20" s="19" t="s">
        <v>262</v>
      </c>
      <c r="AD20" s="20"/>
      <c r="AE20" s="19"/>
      <c r="AF20" s="21"/>
      <c r="AG20" s="22" t="str">
        <f t="shared" si="5"/>
        <v>TRUE</v>
      </c>
      <c r="AH20" s="23" t="str">
        <f t="shared" si="6"/>
        <v>کردستان قروه - خیابان شریعتی- کوچه مهدیه قدیم - بالای داروخانه فریدونیان- طبقه دوم واحد هشت  - علی بهاری 09113456916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12</v>
      </c>
      <c r="H21" s="10">
        <v>279573558693</v>
      </c>
      <c r="I21" s="9" t="s">
        <v>254</v>
      </c>
      <c r="J21" s="9"/>
      <c r="K21" s="11" t="str">
        <f t="shared" ca="1" si="0"/>
        <v/>
      </c>
      <c r="L21" s="12" t="s">
        <v>263</v>
      </c>
      <c r="M21" s="12" t="s">
        <v>264</v>
      </c>
      <c r="N21" s="12" t="s">
        <v>265</v>
      </c>
      <c r="O21" s="9">
        <v>5511.2</v>
      </c>
      <c r="P21" s="9">
        <v>1</v>
      </c>
      <c r="Q21" s="13" t="str">
        <f>VLOOKUP(O21, '[1]لیست محصولات اردیبهشت ۱۴۰۳'!B:C,2,0)</f>
        <v>هامبلا | Hambella</v>
      </c>
      <c r="R21" s="9"/>
      <c r="S21" s="12">
        <f>VLOOKUP(O21, '[1]لیست محصولات اردیبهشت ۱۴۰۳'!B:F,5,0)</f>
        <v>750</v>
      </c>
      <c r="T21" s="14">
        <f>VLOOKUP(O21, '[1]لیست محصولات اردیبهشت ۱۴۰۳'!B:G,6,0)</f>
        <v>13350000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13350000</v>
      </c>
      <c r="Y21" s="17"/>
      <c r="Z21" s="14">
        <f t="shared" si="4"/>
        <v>13350000</v>
      </c>
      <c r="AA21" s="18" t="s">
        <v>96</v>
      </c>
      <c r="AB21" s="13" t="s">
        <v>266</v>
      </c>
      <c r="AC21" s="19" t="s">
        <v>267</v>
      </c>
      <c r="AD21" s="20"/>
      <c r="AE21" s="19"/>
      <c r="AF21" s="21"/>
      <c r="AG21" s="22" t="str">
        <f t="shared" si="5"/>
        <v>TRUE</v>
      </c>
      <c r="AH21" s="23" t="str">
        <f t="shared" si="6"/>
        <v>اصفهان خیابان چهارباغ بالا-متجمع تجاری متروپل-پلاک ۱۰۸ کافه کاراکو - امید آشوری 09037082575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66">
        <v>13</v>
      </c>
      <c r="H22" s="67"/>
      <c r="I22" s="66" t="s">
        <v>254</v>
      </c>
      <c r="J22" s="9" t="s">
        <v>75</v>
      </c>
      <c r="K22" s="11" t="str">
        <f t="shared" ca="1" si="0"/>
        <v/>
      </c>
      <c r="L22" s="12"/>
      <c r="M22" s="12" t="s">
        <v>268</v>
      </c>
      <c r="N22" s="12" t="s">
        <v>269</v>
      </c>
      <c r="O22" s="9">
        <v>5501.3</v>
      </c>
      <c r="P22" s="9">
        <v>1</v>
      </c>
      <c r="Q22" s="13" t="str">
        <f>VLOOKUP(O22, '[1]لیست محصولات اردیبهشت ۱۴۰۳'!B:C,2,0)</f>
        <v>ورتکس | Vortex</v>
      </c>
      <c r="R22" s="9"/>
      <c r="S22" s="12">
        <f>VLOOKUP(O22, '[1]لیست محصولات اردیبهشت ۱۴۰۳'!B:F,5,0)</f>
        <v>4000</v>
      </c>
      <c r="T22" s="14">
        <f>VLOOKUP(O22, '[1]لیست محصولات اردیبهشت ۱۴۰۳'!B:G,6,0)</f>
        <v>51200000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51200000</v>
      </c>
      <c r="Y22" s="17"/>
      <c r="Z22" s="14">
        <f t="shared" si="4"/>
        <v>51200000</v>
      </c>
      <c r="AA22" s="18" t="s">
        <v>79</v>
      </c>
      <c r="AB22" s="13" t="s">
        <v>285</v>
      </c>
      <c r="AC22" s="19" t="s">
        <v>271</v>
      </c>
      <c r="AD22" s="20" t="s">
        <v>104</v>
      </c>
      <c r="AE22" s="77" t="s">
        <v>270</v>
      </c>
      <c r="AF22" s="21"/>
      <c r="AG22" s="22" t="str">
        <f t="shared" si="5"/>
        <v>TRUE</v>
      </c>
      <c r="AH22" s="23" t="str">
        <f t="shared" si="6"/>
        <v>تهران صادقیه اشرفی اصفهانی خیابان عرب حسینی خیابان حائری پلاک ۲۶ کلینیک دامپزشکی دکتر مهرداد کریمی -  عسگری 09380977784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59">
        <v>14</v>
      </c>
      <c r="H23" s="162">
        <v>279586120102</v>
      </c>
      <c r="I23" s="159" t="s">
        <v>254</v>
      </c>
      <c r="J23" s="159"/>
      <c r="K23" s="11" t="str">
        <f t="shared" ca="1" si="0"/>
        <v/>
      </c>
      <c r="L23" s="138" t="s">
        <v>272</v>
      </c>
      <c r="M23" s="138" t="s">
        <v>273</v>
      </c>
      <c r="N23" s="138"/>
      <c r="O23" s="9">
        <v>1130.0999999999999</v>
      </c>
      <c r="P23" s="9">
        <v>2</v>
      </c>
      <c r="Q23" s="13" t="str">
        <f>VLOOKUP(O23, '[1]لیست محصولات اردیبهشت ۱۴۰۳'!B:C,2,0)</f>
        <v>الیدا پلانو | Elida Plano</v>
      </c>
      <c r="R23" s="9"/>
      <c r="S23" s="12">
        <f>VLOOKUP(O23, '[1]لیست محصولات اردیبهشت ۱۴۰۳'!B:F,5,0)</f>
        <v>80</v>
      </c>
      <c r="T23" s="14">
        <f>VLOOKUP(O23, '[1]لیست محصولات اردیبهشت ۱۴۰۳'!B:G,6,0)</f>
        <v>13100000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26200000</v>
      </c>
      <c r="Y23" s="17"/>
      <c r="Z23" s="14">
        <f t="shared" si="4"/>
        <v>26200000</v>
      </c>
      <c r="AA23" s="150" t="s">
        <v>79</v>
      </c>
      <c r="AB23" s="147" t="s">
        <v>274</v>
      </c>
      <c r="AC23" s="144" t="s">
        <v>275</v>
      </c>
      <c r="AD23" s="141" t="s">
        <v>104</v>
      </c>
      <c r="AE23" s="19"/>
      <c r="AF23" s="21"/>
      <c r="AG23" s="22" t="str">
        <f t="shared" si="5"/>
        <v>TRUE</v>
      </c>
      <c r="AH23" s="23" t="str">
        <f t="shared" si="6"/>
        <v>تهران خیابان امیرکبیر-خیابان ملت-کوچه ملت-پاساژ ملت-طبقه همکف - پلاک4  - محمدحسین سقائیان 09121229391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1"/>
      <c r="H24" s="163"/>
      <c r="I24" s="161"/>
      <c r="J24" s="161"/>
      <c r="K24" s="11" t="str">
        <f t="shared" ca="1" si="0"/>
        <v/>
      </c>
      <c r="L24" s="140"/>
      <c r="M24" s="140"/>
      <c r="N24" s="140"/>
      <c r="O24" s="9">
        <v>5511.2</v>
      </c>
      <c r="P24" s="9">
        <v>1</v>
      </c>
      <c r="Q24" s="13" t="str">
        <f>VLOOKUP(O24, '[1]لیست محصولات اردیبهشت ۱۴۰۳'!B:C,2,0)</f>
        <v>هامبلا | Hambella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13350000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13350000</v>
      </c>
      <c r="Y24" s="17"/>
      <c r="Z24" s="14">
        <f t="shared" si="4"/>
        <v>13350000</v>
      </c>
      <c r="AA24" s="152"/>
      <c r="AB24" s="149"/>
      <c r="AC24" s="146"/>
      <c r="AD24" s="143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15</v>
      </c>
      <c r="H25" s="10">
        <v>279587663901</v>
      </c>
      <c r="I25" s="9" t="s">
        <v>254</v>
      </c>
      <c r="J25" s="9"/>
      <c r="K25" s="11" t="str">
        <f t="shared" ca="1" si="0"/>
        <v/>
      </c>
      <c r="L25" s="12" t="s">
        <v>276</v>
      </c>
      <c r="M25" s="12" t="s">
        <v>277</v>
      </c>
      <c r="N25" s="12"/>
      <c r="O25" s="9">
        <v>5511.2</v>
      </c>
      <c r="P25" s="9">
        <v>1</v>
      </c>
      <c r="Q25" s="13" t="str">
        <f>VLOOKUP(O25, '[1]لیست محصولات اردیبهشت ۱۴۰۳'!B:C,2,0)</f>
        <v>هامبلا | Hambella</v>
      </c>
      <c r="R25" s="9" t="s">
        <v>278</v>
      </c>
      <c r="S25" s="12">
        <f>VLOOKUP(O25, '[1]لیست محصولات اردیبهشت ۱۴۰۳'!B:F,5,0)</f>
        <v>750</v>
      </c>
      <c r="T25" s="14">
        <f>VLOOKUP(O25, '[1]لیست محصولات اردیبهشت ۱۴۰۳'!B:G,6,0)</f>
        <v>13350000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13350000</v>
      </c>
      <c r="Y25" s="17"/>
      <c r="Z25" s="14">
        <f t="shared" si="4"/>
        <v>13350000</v>
      </c>
      <c r="AA25" s="18" t="s">
        <v>79</v>
      </c>
      <c r="AB25" s="13" t="s">
        <v>279</v>
      </c>
      <c r="AC25" s="19" t="s">
        <v>280</v>
      </c>
      <c r="AD25" s="20" t="s">
        <v>104</v>
      </c>
      <c r="AE25" s="19"/>
      <c r="AF25" s="21"/>
      <c r="AG25" s="22" t="str">
        <f t="shared" si="5"/>
        <v>TRUE</v>
      </c>
      <c r="AH25" s="23" t="str">
        <f t="shared" si="6"/>
        <v>تهران اقدسیه، بزرگراه ارتش، نبش خیابان خسرو، مجتمع تجاری اداری شمیران سنتر، طبقه هشتم، واحد 809  - فرانک فرهنگی 09123992976</v>
      </c>
    </row>
    <row r="26" spans="1:34" ht="22.35" customHeight="1">
      <c r="A26" s="7"/>
      <c r="B26" s="7"/>
      <c r="C26" s="7"/>
      <c r="D26" s="7"/>
      <c r="E26" s="7"/>
      <c r="F26" s="8"/>
      <c r="G26" s="153">
        <v>16</v>
      </c>
      <c r="H26" s="156"/>
      <c r="I26" s="153" t="s">
        <v>254</v>
      </c>
      <c r="J26" s="159"/>
      <c r="K26" s="11" t="str">
        <f t="shared" ca="1" si="0"/>
        <v/>
      </c>
      <c r="L26" s="138" t="s">
        <v>281</v>
      </c>
      <c r="M26" s="138" t="s">
        <v>282</v>
      </c>
      <c r="N26" s="138" t="s">
        <v>283</v>
      </c>
      <c r="O26" s="9">
        <v>5501.3</v>
      </c>
      <c r="P26" s="9">
        <v>4</v>
      </c>
      <c r="Q26" s="13" t="str">
        <f>VLOOKUP(O26, '[1]لیست محصولات اردیبهشت ۱۴۰۳'!B:C,2,0)</f>
        <v>ورتکس | Vortex</v>
      </c>
      <c r="R26" s="9"/>
      <c r="S26" s="12">
        <f>VLOOKUP(O26, '[1]لیست محصولات اردیبهشت ۱۴۰۳'!B:F,5,0)</f>
        <v>4000</v>
      </c>
      <c r="T26" s="14">
        <f>VLOOKUP(O26, '[1]لیست محصولات اردیبهشت ۱۴۰۳'!B:G,6,0)</f>
        <v>51200000</v>
      </c>
      <c r="U26" s="15"/>
      <c r="V26" s="16">
        <f t="shared" si="1"/>
        <v>0</v>
      </c>
      <c r="W26" s="12">
        <f t="shared" si="2"/>
        <v>4</v>
      </c>
      <c r="X26" s="14">
        <f t="shared" si="3"/>
        <v>204800000</v>
      </c>
      <c r="Y26" s="17"/>
      <c r="Z26" s="14">
        <f t="shared" si="4"/>
        <v>204800000</v>
      </c>
      <c r="AA26" s="150" t="s">
        <v>79</v>
      </c>
      <c r="AB26" s="147" t="s">
        <v>70</v>
      </c>
      <c r="AC26" s="144" t="s">
        <v>284</v>
      </c>
      <c r="AD26" s="141"/>
      <c r="AE26" s="19"/>
      <c r="AF26" s="21"/>
      <c r="AG26" s="22" t="str">
        <f t="shared" si="5"/>
        <v>TRUE</v>
      </c>
      <c r="AH26" s="23" t="str">
        <f t="shared" si="6"/>
        <v>تهران - کافه نولان پونک - آرین بیکدلی 09125690775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55"/>
      <c r="H27" s="158"/>
      <c r="I27" s="155"/>
      <c r="J27" s="161"/>
      <c r="K27" s="11" t="str">
        <f t="shared" ca="1" si="0"/>
        <v/>
      </c>
      <c r="L27" s="140"/>
      <c r="M27" s="140"/>
      <c r="N27" s="140"/>
      <c r="O27" s="9">
        <v>3326.2</v>
      </c>
      <c r="P27" s="9">
        <v>2</v>
      </c>
      <c r="Q27" s="13" t="str">
        <f>VLOOKUP(O27, '[1]لیست محصولات اردیبهشت ۱۴۰۳'!B:C,2,0)</f>
        <v>میاگروس | Milagros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18150000</v>
      </c>
      <c r="U27" s="15"/>
      <c r="V27" s="16">
        <f t="shared" si="1"/>
        <v>0</v>
      </c>
      <c r="W27" s="12">
        <f t="shared" si="2"/>
        <v>2</v>
      </c>
      <c r="X27" s="14">
        <f t="shared" si="3"/>
        <v>36300000</v>
      </c>
      <c r="Y27" s="17"/>
      <c r="Z27" s="14">
        <f t="shared" si="4"/>
        <v>36300000</v>
      </c>
      <c r="AA27" s="152"/>
      <c r="AB27" s="149"/>
      <c r="AC27" s="146"/>
      <c r="AD27" s="143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59">
        <v>17</v>
      </c>
      <c r="H28" s="162">
        <v>279591608641</v>
      </c>
      <c r="I28" s="159" t="s">
        <v>254</v>
      </c>
      <c r="J28" s="159"/>
      <c r="K28" s="11" t="str">
        <f t="shared" ca="1" si="0"/>
        <v/>
      </c>
      <c r="L28" s="138" t="s">
        <v>286</v>
      </c>
      <c r="M28" s="138" t="s">
        <v>287</v>
      </c>
      <c r="N28" s="138" t="s">
        <v>288</v>
      </c>
      <c r="O28" s="9">
        <v>3326.1</v>
      </c>
      <c r="P28" s="9">
        <v>1</v>
      </c>
      <c r="Q28" s="13" t="str">
        <f>VLOOKUP(O28, '[1]لیست محصولات اردیبهشت ۱۴۰۳'!B:C,2,0)</f>
        <v>میاگروس | Milagros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3750000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3750000</v>
      </c>
      <c r="Y28" s="17"/>
      <c r="Z28" s="14">
        <f t="shared" si="4"/>
        <v>3750000</v>
      </c>
      <c r="AA28" s="150" t="s">
        <v>160</v>
      </c>
      <c r="AB28" s="147" t="s">
        <v>289</v>
      </c>
      <c r="AC28" s="144" t="s">
        <v>290</v>
      </c>
      <c r="AD28" s="141"/>
      <c r="AE28" s="19"/>
      <c r="AF28" s="21"/>
      <c r="AG28" s="22" t="str">
        <f t="shared" si="5"/>
        <v>TRUE</v>
      </c>
      <c r="AH28" s="23" t="str">
        <f t="shared" si="6"/>
        <v>زنجان ابهر - طالقانی شمالی،روبروی بانک صنعت و معدن کافه فلو - فرزاد مرسلی 09120542713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1"/>
      <c r="H29" s="163"/>
      <c r="I29" s="161"/>
      <c r="J29" s="161"/>
      <c r="K29" s="11" t="str">
        <f t="shared" ca="1" si="0"/>
        <v/>
      </c>
      <c r="L29" s="140"/>
      <c r="M29" s="140"/>
      <c r="N29" s="140"/>
      <c r="O29" s="9">
        <v>5522.1</v>
      </c>
      <c r="P29" s="9">
        <v>1</v>
      </c>
      <c r="Q29" s="13" t="str">
        <f>VLOOKUP(O29, '[1]لیست محصولات اردیبهشت ۱۴۰۳'!B:C,2,0)</f>
        <v>تامارا | Tamara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2600000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2600000</v>
      </c>
      <c r="Y29" s="17"/>
      <c r="Z29" s="14">
        <f t="shared" si="4"/>
        <v>2600000</v>
      </c>
      <c r="AA29" s="152"/>
      <c r="AB29" s="149"/>
      <c r="AC29" s="146"/>
      <c r="AD29" s="143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9">
        <v>18</v>
      </c>
      <c r="H30" s="162">
        <v>279595491244</v>
      </c>
      <c r="I30" s="159" t="s">
        <v>254</v>
      </c>
      <c r="J30" s="159"/>
      <c r="K30" s="11" t="str">
        <f t="shared" ca="1" si="0"/>
        <v/>
      </c>
      <c r="L30" s="138" t="s">
        <v>196</v>
      </c>
      <c r="M30" s="138" t="s">
        <v>291</v>
      </c>
      <c r="N30" s="138"/>
      <c r="O30" s="9">
        <v>3326.1</v>
      </c>
      <c r="P30" s="9">
        <v>1</v>
      </c>
      <c r="Q30" s="13" t="str">
        <f>VLOOKUP(O30, '[1]لیست محصولات اردیبهشت ۱۴۰۳'!B:C,2,0)</f>
        <v>میاگروس | Milagros</v>
      </c>
      <c r="R30" s="9" t="s">
        <v>144</v>
      </c>
      <c r="S30" s="12">
        <f>VLOOKUP(O30, '[1]لیست محصولات اردیبهشت ۱۴۰۳'!B:F,5,0)</f>
        <v>150</v>
      </c>
      <c r="T30" s="14">
        <f>VLOOKUP(O30, '[1]لیست محصولات اردیبهشت ۱۴۰۳'!B:G,6,0)</f>
        <v>3750000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3750000</v>
      </c>
      <c r="Y30" s="17"/>
      <c r="Z30" s="14">
        <f t="shared" si="4"/>
        <v>3750000</v>
      </c>
      <c r="AA30" s="150" t="s">
        <v>79</v>
      </c>
      <c r="AB30" s="147" t="s">
        <v>292</v>
      </c>
      <c r="AC30" s="144" t="s">
        <v>293</v>
      </c>
      <c r="AD30" s="141" t="s">
        <v>104</v>
      </c>
      <c r="AE30" s="19"/>
      <c r="AF30" s="21"/>
      <c r="AG30" s="22" t="str">
        <f t="shared" si="5"/>
        <v>TRUE</v>
      </c>
      <c r="AH30" s="23" t="str">
        <f t="shared" si="6"/>
        <v>تهران خیابان قیطریه شمالی، خیابان خراسانی، پلاک5 (شرکت ناموران)، داخلی 1454  - سید علی جزایری 09120766288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1"/>
      <c r="H31" s="163"/>
      <c r="I31" s="161"/>
      <c r="J31" s="161"/>
      <c r="K31" s="11" t="str">
        <f t="shared" ca="1" si="0"/>
        <v/>
      </c>
      <c r="L31" s="140"/>
      <c r="M31" s="140"/>
      <c r="N31" s="140"/>
      <c r="O31" s="9">
        <v>5501.1</v>
      </c>
      <c r="P31" s="9">
        <v>1</v>
      </c>
      <c r="Q31" s="13" t="str">
        <f>VLOOKUP(O31, '[1]لیست محصولات اردیبهشت ۱۴۰۳'!B:C,2,0)</f>
        <v>ورتکس | Vortex</v>
      </c>
      <c r="R31" s="9" t="s">
        <v>144</v>
      </c>
      <c r="S31" s="12">
        <f>VLOOKUP(O31, '[1]لیست محصولات اردیبهشت ۱۴۰۳'!B:F,5,0)</f>
        <v>150</v>
      </c>
      <c r="T31" s="14">
        <f>VLOOKUP(O31, '[1]لیست محصولات اردیبهشت ۱۴۰۳'!B:G,6,0)</f>
        <v>2100000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2100000</v>
      </c>
      <c r="Y31" s="17"/>
      <c r="Z31" s="14">
        <f t="shared" si="4"/>
        <v>2100000</v>
      </c>
      <c r="AA31" s="152"/>
      <c r="AB31" s="149"/>
      <c r="AC31" s="146"/>
      <c r="AD31" s="143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53">
        <v>19</v>
      </c>
      <c r="H32" s="156"/>
      <c r="I32" s="153" t="s">
        <v>254</v>
      </c>
      <c r="J32" s="159" t="s">
        <v>75</v>
      </c>
      <c r="K32" s="11" t="str">
        <f t="shared" ca="1" si="0"/>
        <v/>
      </c>
      <c r="L32" s="138" t="s">
        <v>163</v>
      </c>
      <c r="M32" s="138" t="s">
        <v>294</v>
      </c>
      <c r="N32" s="138" t="s">
        <v>295</v>
      </c>
      <c r="O32" s="9">
        <v>5501.3</v>
      </c>
      <c r="P32" s="9">
        <v>4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1"/>
        <v>0</v>
      </c>
      <c r="W32" s="12">
        <f t="shared" si="2"/>
        <v>4</v>
      </c>
      <c r="X32" s="14">
        <f t="shared" si="3"/>
        <v>204800000</v>
      </c>
      <c r="Y32" s="17"/>
      <c r="Z32" s="14">
        <f t="shared" si="4"/>
        <v>204800000</v>
      </c>
      <c r="AA32" s="150" t="s">
        <v>296</v>
      </c>
      <c r="AB32" s="147" t="s">
        <v>297</v>
      </c>
      <c r="AC32" s="144" t="s">
        <v>298</v>
      </c>
      <c r="AD32" s="141"/>
      <c r="AE32" s="19"/>
      <c r="AF32" s="21"/>
      <c r="AG32" s="22" t="str">
        <f t="shared" si="5"/>
        <v>TRUE</v>
      </c>
      <c r="AH32" s="23" t="str">
        <f t="shared" si="6"/>
        <v>قم خیابان اقاقیا - نبش سجاد شرقی کافه الموت - احسان روح افزا 09124520454</v>
      </c>
    </row>
    <row r="33" spans="1:34" ht="22.35" customHeight="1">
      <c r="A33" s="7"/>
      <c r="B33" s="7"/>
      <c r="C33" s="7"/>
      <c r="D33" s="7"/>
      <c r="E33" s="7"/>
      <c r="F33" s="8"/>
      <c r="G33" s="155"/>
      <c r="H33" s="158"/>
      <c r="I33" s="155"/>
      <c r="J33" s="161"/>
      <c r="K33" s="11" t="str">
        <f t="shared" ca="1" si="0"/>
        <v/>
      </c>
      <c r="L33" s="140"/>
      <c r="M33" s="140"/>
      <c r="N33" s="140"/>
      <c r="O33" s="9">
        <v>5522.2</v>
      </c>
      <c r="P33" s="9">
        <v>1</v>
      </c>
      <c r="Q33" s="13" t="str">
        <f>VLOOKUP(O33, '[1]لیست محصولات اردیبهشت ۱۴۰۳'!B:C,2,0)</f>
        <v>تامارا | Tamara</v>
      </c>
      <c r="R33" s="9"/>
      <c r="S33" s="12">
        <f>VLOOKUP(O33, '[1]لیست محصولات اردیبهشت ۱۴۰۳'!B:F,5,0)</f>
        <v>750</v>
      </c>
      <c r="T33" s="14">
        <f>VLOOKUP(O33, '[1]لیست محصولات اردیبهشت ۱۴۰۳'!B:G,6,0)</f>
        <v>12450000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12450000</v>
      </c>
      <c r="Y33" s="17"/>
      <c r="Z33" s="14">
        <f t="shared" si="4"/>
        <v>12450000</v>
      </c>
      <c r="AA33" s="152"/>
      <c r="AB33" s="149"/>
      <c r="AC33" s="146"/>
      <c r="AD33" s="143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153">
        <v>20</v>
      </c>
      <c r="H34" s="156"/>
      <c r="I34" s="153" t="s">
        <v>254</v>
      </c>
      <c r="J34" s="159" t="s">
        <v>75</v>
      </c>
      <c r="K34" s="11" t="str">
        <f t="shared" ca="1" si="0"/>
        <v/>
      </c>
      <c r="L34" s="138" t="s">
        <v>87</v>
      </c>
      <c r="M34" s="138" t="s">
        <v>299</v>
      </c>
      <c r="N34" s="138" t="s">
        <v>300</v>
      </c>
      <c r="O34" s="9">
        <v>5501.3</v>
      </c>
      <c r="P34" s="9">
        <v>8</v>
      </c>
      <c r="Q34" s="13" t="str">
        <f>VLOOKUP(O34, '[1]لیست محصولات اردیبهشت ۱۴۰۳'!B:C,2,0)</f>
        <v>ورتکس | Vortex</v>
      </c>
      <c r="R34" s="9"/>
      <c r="S34" s="12">
        <f>VLOOKUP(O34, '[1]لیست محصولات اردیبهشت ۱۴۰۳'!B:F,5,0)</f>
        <v>4000</v>
      </c>
      <c r="T34" s="14">
        <f>VLOOKUP(O34, '[1]لیست محصولات اردیبهشت ۱۴۰۳'!B:G,6,0)</f>
        <v>51200000</v>
      </c>
      <c r="U34" s="15"/>
      <c r="V34" s="16">
        <f t="shared" si="1"/>
        <v>0</v>
      </c>
      <c r="W34" s="12">
        <f t="shared" si="2"/>
        <v>8</v>
      </c>
      <c r="X34" s="14">
        <f t="shared" si="3"/>
        <v>409600000</v>
      </c>
      <c r="Y34" s="17"/>
      <c r="Z34" s="14">
        <f t="shared" si="4"/>
        <v>409600000</v>
      </c>
      <c r="AA34" s="150" t="s">
        <v>296</v>
      </c>
      <c r="AB34" s="147" t="s">
        <v>302</v>
      </c>
      <c r="AC34" s="144" t="s">
        <v>303</v>
      </c>
      <c r="AD34" s="141"/>
      <c r="AE34" s="183" t="s">
        <v>301</v>
      </c>
      <c r="AF34" s="21"/>
      <c r="AG34" s="22" t="str">
        <f t="shared" si="5"/>
        <v>TRUE</v>
      </c>
      <c r="AH34" s="23" t="str">
        <f t="shared" si="6"/>
        <v>قم خیابان شهید صدوقی - میدان مفتح - خیابان مفتح - نبش کوچه 8 کافه کی آر بی - علی کرباسچی 09191954192</v>
      </c>
    </row>
    <row r="35" spans="1:34" ht="22.35" customHeight="1">
      <c r="A35" s="7"/>
      <c r="B35" s="7"/>
      <c r="C35" s="7"/>
      <c r="D35" s="7"/>
      <c r="E35" s="7"/>
      <c r="F35" s="8"/>
      <c r="G35" s="155"/>
      <c r="H35" s="158"/>
      <c r="I35" s="155"/>
      <c r="J35" s="161"/>
      <c r="K35" s="11" t="str">
        <f t="shared" ca="1" si="0"/>
        <v/>
      </c>
      <c r="L35" s="140"/>
      <c r="M35" s="140"/>
      <c r="N35" s="140"/>
      <c r="O35" s="9">
        <v>5511.2</v>
      </c>
      <c r="P35" s="9">
        <v>4</v>
      </c>
      <c r="Q35" s="13" t="str">
        <f>VLOOKUP(O35, '[1]لیست محصولات اردیبهشت ۱۴۰۳'!B:C,2,0)</f>
        <v>هامبلا | Hambella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13350000</v>
      </c>
      <c r="U35" s="15"/>
      <c r="V35" s="16">
        <f t="shared" si="1"/>
        <v>0</v>
      </c>
      <c r="W35" s="12">
        <f t="shared" si="2"/>
        <v>4</v>
      </c>
      <c r="X35" s="14">
        <f t="shared" si="3"/>
        <v>53400000</v>
      </c>
      <c r="Y35" s="17"/>
      <c r="Z35" s="14">
        <f t="shared" si="4"/>
        <v>53400000</v>
      </c>
      <c r="AA35" s="152"/>
      <c r="AB35" s="149"/>
      <c r="AC35" s="146"/>
      <c r="AD35" s="143"/>
      <c r="AE35" s="184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159">
        <v>21</v>
      </c>
      <c r="H36" s="162">
        <v>279602503837</v>
      </c>
      <c r="I36" s="159" t="s">
        <v>254</v>
      </c>
      <c r="J36" s="159"/>
      <c r="K36" s="11" t="str">
        <f t="shared" ca="1" si="0"/>
        <v/>
      </c>
      <c r="L36" s="138" t="s">
        <v>304</v>
      </c>
      <c r="M36" s="138" t="s">
        <v>305</v>
      </c>
      <c r="N36" s="138"/>
      <c r="O36" s="9">
        <v>5522.1</v>
      </c>
      <c r="P36" s="9">
        <v>1</v>
      </c>
      <c r="Q36" s="13" t="str">
        <f>VLOOKUP(O36, '[1]لیست محصولات اردیبهشت ۱۴۰۳'!B:C,2,0)</f>
        <v>تامارا | Tamara</v>
      </c>
      <c r="R36" s="9" t="s">
        <v>144</v>
      </c>
      <c r="S36" s="12">
        <f>VLOOKUP(O36, '[1]لیست محصولات اردیبهشت ۱۴۰۳'!B:F,5,0)</f>
        <v>150</v>
      </c>
      <c r="T36" s="14">
        <f>VLOOKUP(O36, '[1]لیست محصولات اردیبهشت ۱۴۰۳'!B:G,6,0)</f>
        <v>2600000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2600000</v>
      </c>
      <c r="Y36" s="17"/>
      <c r="Z36" s="14">
        <f t="shared" si="4"/>
        <v>2600000</v>
      </c>
      <c r="AA36" s="150" t="s">
        <v>79</v>
      </c>
      <c r="AB36" s="147" t="s">
        <v>306</v>
      </c>
      <c r="AC36" s="144" t="s">
        <v>307</v>
      </c>
      <c r="AD36" s="141" t="s">
        <v>104</v>
      </c>
      <c r="AE36" s="19"/>
      <c r="AF36" s="21"/>
      <c r="AG36" s="22" t="str">
        <f t="shared" si="5"/>
        <v>TRUE</v>
      </c>
      <c r="AH36" s="23" t="str">
        <f t="shared" si="6"/>
        <v>تهران خ ملاصدرا خ شیخ بهایی شمالی کوچه لادن پلاک10 واحد504 طیقه 5  - ای تای ستاری 09123485138</v>
      </c>
    </row>
    <row r="37" spans="1:34" ht="22.35" customHeight="1">
      <c r="A37" s="7"/>
      <c r="B37" s="7"/>
      <c r="C37" s="7"/>
      <c r="D37" s="7"/>
      <c r="E37" s="7"/>
      <c r="F37" s="8"/>
      <c r="G37" s="161"/>
      <c r="H37" s="163"/>
      <c r="I37" s="161"/>
      <c r="J37" s="161"/>
      <c r="K37" s="11" t="str">
        <f t="shared" ca="1" si="0"/>
        <v/>
      </c>
      <c r="L37" s="140"/>
      <c r="M37" s="140"/>
      <c r="N37" s="140"/>
      <c r="O37" s="9">
        <v>5511.1</v>
      </c>
      <c r="P37" s="9">
        <v>1</v>
      </c>
      <c r="Q37" s="13" t="str">
        <f>VLOOKUP(O37, '[1]لیست محصولات اردیبهشت ۱۴۰۳'!B:C,2,0)</f>
        <v>هامبلا | Hambella</v>
      </c>
      <c r="R37" s="9" t="s">
        <v>144</v>
      </c>
      <c r="S37" s="12">
        <f>VLOOKUP(O37, '[1]لیست محصولات اردیبهشت ۱۴۰۳'!B:F,5,0)</f>
        <v>150</v>
      </c>
      <c r="T37" s="14">
        <f>VLOOKUP(O37, '[1]لیست محصولات اردیبهشت ۱۴۰۳'!B:G,6,0)</f>
        <v>2800000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2800000</v>
      </c>
      <c r="Y37" s="17"/>
      <c r="Z37" s="14">
        <f t="shared" si="4"/>
        <v>2800000</v>
      </c>
      <c r="AA37" s="152"/>
      <c r="AB37" s="149"/>
      <c r="AC37" s="146"/>
      <c r="AD37" s="143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59">
        <v>22</v>
      </c>
      <c r="H38" s="162">
        <v>279603627015</v>
      </c>
      <c r="I38" s="159" t="s">
        <v>254</v>
      </c>
      <c r="J38" s="159"/>
      <c r="K38" s="11" t="str">
        <f t="shared" ca="1" si="0"/>
        <v/>
      </c>
      <c r="L38" s="138" t="s">
        <v>308</v>
      </c>
      <c r="M38" s="138" t="s">
        <v>309</v>
      </c>
      <c r="N38" s="138" t="s">
        <v>310</v>
      </c>
      <c r="O38" s="9">
        <v>5511.2</v>
      </c>
      <c r="P38" s="9">
        <v>1</v>
      </c>
      <c r="Q38" s="13" t="str">
        <f>VLOOKUP(O38, '[1]لیست محصولات اردیبهشت ۱۴۰۳'!B:C,2,0)</f>
        <v>هامبلا | Hambella</v>
      </c>
      <c r="R38" s="9"/>
      <c r="S38" s="12">
        <f>VLOOKUP(O38, '[1]لیست محصولات اردیبهشت ۱۴۰۳'!B:F,5,0)</f>
        <v>750</v>
      </c>
      <c r="T38" s="14">
        <f>VLOOKUP(O38, '[1]لیست محصولات اردیبهشت ۱۴۰۳'!B:G,6,0)</f>
        <v>13350000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13350000</v>
      </c>
      <c r="Y38" s="17"/>
      <c r="Z38" s="14">
        <f t="shared" si="4"/>
        <v>13350000</v>
      </c>
      <c r="AA38" s="150" t="s">
        <v>139</v>
      </c>
      <c r="AB38" s="147" t="s">
        <v>311</v>
      </c>
      <c r="AC38" s="144" t="s">
        <v>312</v>
      </c>
      <c r="AD38" s="141"/>
      <c r="AE38" s="19"/>
      <c r="AF38" s="21"/>
      <c r="AG38" s="22" t="str">
        <f t="shared" si="5"/>
        <v>TRUE</v>
      </c>
      <c r="AH38" s="23" t="str">
        <f t="shared" si="6"/>
        <v>بندرعباس بلوار مصطفي خميني - خيابان داروپخش - رو به روي داروخانه بيمارستان كودكان - ساختمان پدر کافه رترو - محمد امینی 09190431243</v>
      </c>
    </row>
    <row r="39" spans="1:34" ht="22.35" customHeight="1">
      <c r="A39" s="7"/>
      <c r="B39" s="7"/>
      <c r="C39" s="7"/>
      <c r="D39" s="7"/>
      <c r="E39" s="7"/>
      <c r="F39" s="8"/>
      <c r="G39" s="160"/>
      <c r="H39" s="164"/>
      <c r="I39" s="160"/>
      <c r="J39" s="160"/>
      <c r="K39" s="11" t="str">
        <f t="shared" ca="1" si="0"/>
        <v/>
      </c>
      <c r="L39" s="139"/>
      <c r="M39" s="139"/>
      <c r="N39" s="139"/>
      <c r="O39" s="9">
        <v>5523.2</v>
      </c>
      <c r="P39" s="9">
        <v>1</v>
      </c>
      <c r="Q39" s="13" t="str">
        <f>VLOOKUP(O39, '[1]لیست محصولات اردیبهشت ۱۴۰۳'!B:C,2,0)</f>
        <v>کوتوا دانکن | Kotowa Duncan</v>
      </c>
      <c r="R39" s="9"/>
      <c r="S39" s="12">
        <f>VLOOKUP(O39, '[1]لیست محصولات اردیبهشت ۱۴۰۳'!B:F,5,0)</f>
        <v>750</v>
      </c>
      <c r="T39" s="14">
        <f>VLOOKUP(O39, '[1]لیست محصولات اردیبهشت ۱۴۰۳'!B:G,6,0)</f>
        <v>12150000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12150000</v>
      </c>
      <c r="Y39" s="17"/>
      <c r="Z39" s="14">
        <f t="shared" si="4"/>
        <v>12150000</v>
      </c>
      <c r="AA39" s="151"/>
      <c r="AB39" s="148"/>
      <c r="AC39" s="145"/>
      <c r="AD39" s="142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1"/>
      <c r="H40" s="163"/>
      <c r="I40" s="161"/>
      <c r="J40" s="161"/>
      <c r="K40" s="11" t="str">
        <f t="shared" ca="1" si="0"/>
        <v/>
      </c>
      <c r="L40" s="140"/>
      <c r="M40" s="140"/>
      <c r="N40" s="140"/>
      <c r="O40" s="9">
        <v>3326.2</v>
      </c>
      <c r="P40" s="9">
        <v>1</v>
      </c>
      <c r="Q40" s="13" t="str">
        <f>VLOOKUP(O40, '[1]لیست محصولات اردیبهشت ۱۴۰۳'!B:C,2,0)</f>
        <v>میاگروس | Milagros</v>
      </c>
      <c r="R40" s="9"/>
      <c r="S40" s="12">
        <f>VLOOKUP(O40, '[1]لیست محصولات اردیبهشت ۱۴۰۳'!B:F,5,0)</f>
        <v>750</v>
      </c>
      <c r="T40" s="14">
        <f>VLOOKUP(O40, '[1]لیست محصولات اردیبهشت ۱۴۰۳'!B:G,6,0)</f>
        <v>18150000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18150000</v>
      </c>
      <c r="Y40" s="17"/>
      <c r="Z40" s="14">
        <f t="shared" si="4"/>
        <v>18150000</v>
      </c>
      <c r="AA40" s="152"/>
      <c r="AB40" s="149"/>
      <c r="AC40" s="146"/>
      <c r="AD40" s="143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53">
        <v>23</v>
      </c>
      <c r="H41" s="156" t="s">
        <v>313</v>
      </c>
      <c r="I41" s="153" t="s">
        <v>254</v>
      </c>
      <c r="J41" s="159"/>
      <c r="K41" s="11" t="str">
        <f t="shared" ca="1" si="0"/>
        <v/>
      </c>
      <c r="L41" s="138" t="s">
        <v>314</v>
      </c>
      <c r="M41" s="138" t="s">
        <v>315</v>
      </c>
      <c r="N41" s="138"/>
      <c r="O41" s="9">
        <v>5501.1</v>
      </c>
      <c r="P41" s="9">
        <v>1</v>
      </c>
      <c r="Q41" s="13" t="str">
        <f>VLOOKUP(O41, '[1]لیست محصولات اردیبهشت ۱۴۰۳'!B:C,2,0)</f>
        <v>ورتکس | Vortex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2100000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2100000</v>
      </c>
      <c r="Y41" s="17"/>
      <c r="Z41" s="14">
        <f t="shared" si="4"/>
        <v>2100000</v>
      </c>
      <c r="AA41" s="150" t="s">
        <v>79</v>
      </c>
      <c r="AB41" s="147" t="s">
        <v>316</v>
      </c>
      <c r="AC41" s="144" t="s">
        <v>317</v>
      </c>
      <c r="AD41" s="141" t="s">
        <v>104</v>
      </c>
      <c r="AE41" s="183" t="s">
        <v>318</v>
      </c>
      <c r="AF41" s="21"/>
      <c r="AG41" s="22" t="str">
        <f t="shared" si="5"/>
        <v>TRUE</v>
      </c>
      <c r="AH41" s="23" t="str">
        <f t="shared" si="6"/>
        <v>تهران شهرک آپادانا، کوی رز ، بلوک ۸ ، ورودی ۲ ، واحد ۸   - ویدا خدابخشی 09124246023</v>
      </c>
    </row>
    <row r="42" spans="1:34" ht="22.35" customHeight="1">
      <c r="A42" s="7"/>
      <c r="B42" s="7"/>
      <c r="C42" s="7"/>
      <c r="D42" s="7"/>
      <c r="E42" s="7"/>
      <c r="F42" s="8"/>
      <c r="G42" s="154"/>
      <c r="H42" s="157"/>
      <c r="I42" s="154"/>
      <c r="J42" s="160"/>
      <c r="K42" s="11" t="str">
        <f t="shared" ca="1" si="0"/>
        <v/>
      </c>
      <c r="L42" s="139"/>
      <c r="M42" s="139"/>
      <c r="N42" s="139"/>
      <c r="O42" s="9">
        <v>5522.1</v>
      </c>
      <c r="P42" s="9">
        <v>1</v>
      </c>
      <c r="Q42" s="13" t="str">
        <f>VLOOKUP(O42, '[1]لیست محصولات اردیبهشت ۱۴۰۳'!B:C,2,0)</f>
        <v>تامارا | Tamara</v>
      </c>
      <c r="R42" s="9"/>
      <c r="S42" s="12">
        <f>VLOOKUP(O42, '[1]لیست محصولات اردیبهشت ۱۴۰۳'!B:F,5,0)</f>
        <v>150</v>
      </c>
      <c r="T42" s="14">
        <f>VLOOKUP(O42, '[1]لیست محصولات اردیبهشت ۱۴۰۳'!B:G,6,0)</f>
        <v>2600000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2600000</v>
      </c>
      <c r="Y42" s="17"/>
      <c r="Z42" s="14">
        <f t="shared" si="4"/>
        <v>2600000</v>
      </c>
      <c r="AA42" s="151"/>
      <c r="AB42" s="148"/>
      <c r="AC42" s="145"/>
      <c r="AD42" s="142"/>
      <c r="AE42" s="185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54"/>
      <c r="H43" s="157"/>
      <c r="I43" s="154"/>
      <c r="J43" s="160"/>
      <c r="K43" s="11" t="str">
        <f t="shared" ca="1" si="0"/>
        <v/>
      </c>
      <c r="L43" s="139"/>
      <c r="M43" s="139"/>
      <c r="N43" s="139"/>
      <c r="O43" s="9">
        <v>5511.1</v>
      </c>
      <c r="P43" s="9">
        <v>1</v>
      </c>
      <c r="Q43" s="13" t="str">
        <f>VLOOKUP(O43, '[1]لیست محصولات اردیبهشت ۱۴۰۳'!B:C,2,0)</f>
        <v>هامبلا | Hambella</v>
      </c>
      <c r="R43" s="9"/>
      <c r="S43" s="12">
        <f>VLOOKUP(O43, '[1]لیست محصولات اردیبهشت ۱۴۰۳'!B:F,5,0)</f>
        <v>150</v>
      </c>
      <c r="T43" s="14">
        <f>VLOOKUP(O43, '[1]لیست محصولات اردیبهشت ۱۴۰۳'!B:G,6,0)</f>
        <v>2800000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2800000</v>
      </c>
      <c r="Y43" s="17"/>
      <c r="Z43" s="14">
        <f t="shared" si="4"/>
        <v>2800000</v>
      </c>
      <c r="AA43" s="151"/>
      <c r="AB43" s="148"/>
      <c r="AC43" s="145"/>
      <c r="AD43" s="142"/>
      <c r="AE43" s="185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155"/>
      <c r="H44" s="158"/>
      <c r="I44" s="155"/>
      <c r="J44" s="161"/>
      <c r="K44" s="11" t="str">
        <f t="shared" ca="1" si="0"/>
        <v/>
      </c>
      <c r="L44" s="140"/>
      <c r="M44" s="140"/>
      <c r="N44" s="140"/>
      <c r="O44" s="9">
        <v>3326.1</v>
      </c>
      <c r="P44" s="9">
        <v>1</v>
      </c>
      <c r="Q44" s="13" t="str">
        <f>VLOOKUP(O44, '[1]لیست محصولات اردیبهشت ۱۴۰۳'!B:C,2,0)</f>
        <v>میاگروس | Milagros</v>
      </c>
      <c r="R44" s="9"/>
      <c r="S44" s="12">
        <f>VLOOKUP(O44, '[1]لیست محصولات اردیبهشت ۱۴۰۳'!B:F,5,0)</f>
        <v>150</v>
      </c>
      <c r="T44" s="14">
        <f>VLOOKUP(O44, '[1]لیست محصولات اردیبهشت ۱۴۰۳'!B:G,6,0)</f>
        <v>3750000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3750000</v>
      </c>
      <c r="Y44" s="17"/>
      <c r="Z44" s="14">
        <f t="shared" si="4"/>
        <v>3750000</v>
      </c>
      <c r="AA44" s="152"/>
      <c r="AB44" s="149"/>
      <c r="AC44" s="146"/>
      <c r="AD44" s="143"/>
      <c r="AE44" s="184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59">
        <v>24</v>
      </c>
      <c r="H45" s="162">
        <v>279608467479</v>
      </c>
      <c r="I45" s="159" t="s">
        <v>254</v>
      </c>
      <c r="J45" s="159"/>
      <c r="K45" s="11" t="str">
        <f t="shared" ca="1" si="0"/>
        <v/>
      </c>
      <c r="L45" s="138" t="s">
        <v>157</v>
      </c>
      <c r="M45" s="138" t="s">
        <v>319</v>
      </c>
      <c r="N45" s="138"/>
      <c r="O45" s="9">
        <v>5522.1</v>
      </c>
      <c r="P45" s="9">
        <v>1</v>
      </c>
      <c r="Q45" s="13" t="str">
        <f>VLOOKUP(O45, '[1]لیست محصولات اردیبهشت ۱۴۰۳'!B:C,2,0)</f>
        <v>تامارا | Tamara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2600000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2600000</v>
      </c>
      <c r="Y45" s="17"/>
      <c r="Z45" s="14">
        <f t="shared" si="4"/>
        <v>2600000</v>
      </c>
      <c r="AA45" s="150" t="s">
        <v>199</v>
      </c>
      <c r="AB45" s="147" t="s">
        <v>320</v>
      </c>
      <c r="AC45" s="144" t="s">
        <v>321</v>
      </c>
      <c r="AD45" s="141"/>
      <c r="AE45" s="19"/>
      <c r="AF45" s="21"/>
      <c r="AG45" s="22" t="str">
        <f t="shared" si="5"/>
        <v>TRUE</v>
      </c>
      <c r="AH45" s="23" t="str">
        <f t="shared" si="6"/>
        <v>شیراز خیابان ارم ، کوچه ۱۷ ، فرعی ۱۷/۴ پلاک ۴۰ زنگ ۱  - محمدرضا بامد 09173209290</v>
      </c>
    </row>
    <row r="46" spans="1:34" ht="22.35" customHeight="1">
      <c r="A46" s="7"/>
      <c r="B46" s="7"/>
      <c r="C46" s="7"/>
      <c r="D46" s="7"/>
      <c r="E46" s="7"/>
      <c r="F46" s="8"/>
      <c r="G46" s="161"/>
      <c r="H46" s="163"/>
      <c r="I46" s="161"/>
      <c r="J46" s="161"/>
      <c r="K46" s="11" t="str">
        <f t="shared" ca="1" si="0"/>
        <v/>
      </c>
      <c r="L46" s="140"/>
      <c r="M46" s="140"/>
      <c r="N46" s="140"/>
      <c r="O46" s="9">
        <v>5511.1</v>
      </c>
      <c r="P46" s="9">
        <v>1</v>
      </c>
      <c r="Q46" s="13" t="str">
        <f>VLOOKUP(O46, '[1]لیست محصولات اردیبهشت ۱۴۰۳'!B:C,2,0)</f>
        <v>هامبلا | Hambella</v>
      </c>
      <c r="R46" s="9"/>
      <c r="S46" s="12">
        <f>VLOOKUP(O46, '[1]لیست محصولات اردیبهشت ۱۴۰۳'!B:F,5,0)</f>
        <v>150</v>
      </c>
      <c r="T46" s="14">
        <f>VLOOKUP(O46, '[1]لیست محصولات اردیبهشت ۱۴۰۳'!B:G,6,0)</f>
        <v>2800000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2800000</v>
      </c>
      <c r="Y46" s="17"/>
      <c r="Z46" s="14">
        <f t="shared" si="4"/>
        <v>2800000</v>
      </c>
      <c r="AA46" s="152"/>
      <c r="AB46" s="149"/>
      <c r="AC46" s="146"/>
      <c r="AD46" s="143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181">
        <v>25</v>
      </c>
      <c r="H47" s="156"/>
      <c r="I47" s="153" t="s">
        <v>333</v>
      </c>
      <c r="J47" s="159"/>
      <c r="K47" s="11" t="str">
        <f t="shared" ca="1" si="0"/>
        <v/>
      </c>
      <c r="L47" s="138" t="s">
        <v>330</v>
      </c>
      <c r="M47" s="138" t="s">
        <v>331</v>
      </c>
      <c r="N47" s="138" t="s">
        <v>332</v>
      </c>
      <c r="O47" s="9">
        <v>3326.1</v>
      </c>
      <c r="P47" s="9">
        <v>1</v>
      </c>
      <c r="Q47" s="13" t="str">
        <f>VLOOKUP(O47, '[1]لیست محصولات اردیبهشت ۱۴۰۳'!B:C,2,0)</f>
        <v>میاگروس | Milagros</v>
      </c>
      <c r="R47" s="9" t="s">
        <v>335</v>
      </c>
      <c r="S47" s="12">
        <f>VLOOKUP(O47, '[1]لیست محصولات اردیبهشت ۱۴۰۳'!B:F,5,0)</f>
        <v>150</v>
      </c>
      <c r="T47" s="14">
        <f>VLOOKUP(O47, '[1]لیست محصولات اردیبهشت ۱۴۰۳'!B:G,6,0)</f>
        <v>3750000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3750000</v>
      </c>
      <c r="Y47" s="17"/>
      <c r="Z47" s="14">
        <f t="shared" si="4"/>
        <v>3750000</v>
      </c>
      <c r="AA47" s="18"/>
      <c r="AB47" s="13"/>
      <c r="AC47" s="19"/>
      <c r="AD47" s="20"/>
      <c r="AE47" s="144" t="s">
        <v>334</v>
      </c>
      <c r="AF47" s="21"/>
      <c r="AG47" s="22" t="str">
        <f t="shared" si="5"/>
        <v>TRUE</v>
      </c>
      <c r="AH47" s="23" t="str">
        <f t="shared" si="6"/>
        <v xml:space="preserve">  (پرسنل) - سعید شیخ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82"/>
      <c r="H48" s="158"/>
      <c r="I48" s="155"/>
      <c r="J48" s="161"/>
      <c r="K48" s="11" t="str">
        <f t="shared" ca="1" si="0"/>
        <v/>
      </c>
      <c r="L48" s="140"/>
      <c r="M48" s="140"/>
      <c r="N48" s="140"/>
      <c r="O48" s="9">
        <v>5522.1</v>
      </c>
      <c r="P48" s="9">
        <v>1</v>
      </c>
      <c r="Q48" s="13" t="str">
        <f>VLOOKUP(O48, '[1]لیست محصولات اردیبهشت ۱۴۰۳'!B:C,2,0)</f>
        <v>تامارا | Tamara</v>
      </c>
      <c r="R48" s="9"/>
      <c r="S48" s="12">
        <f>VLOOKUP(O48, '[1]لیست محصولات اردیبهشت ۱۴۰۳'!B:F,5,0)</f>
        <v>150</v>
      </c>
      <c r="T48" s="14">
        <f>VLOOKUP(O48, '[1]لیست محصولات اردیبهشت ۱۴۰۳'!B:G,6,0)</f>
        <v>2600000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2600000</v>
      </c>
      <c r="Y48" s="17"/>
      <c r="Z48" s="14">
        <f t="shared" si="4"/>
        <v>2600000</v>
      </c>
      <c r="AA48" s="18"/>
      <c r="AB48" s="13"/>
      <c r="AC48" s="19"/>
      <c r="AD48" s="20"/>
      <c r="AE48" s="146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4</v>
      </c>
      <c r="AI240" s="56">
        <f t="shared" si="19"/>
        <v>0</v>
      </c>
      <c r="AJ240" s="57">
        <f>AH240-AI240</f>
        <v>4</v>
      </c>
      <c r="AK240" s="58">
        <f t="shared" si="23"/>
        <v>0.6</v>
      </c>
      <c r="AL240" s="59">
        <f>AO240+AQ240-[2]Sheet1!$AH241</f>
        <v>0</v>
      </c>
      <c r="AM240" s="59">
        <f t="shared" si="25"/>
        <v>-4</v>
      </c>
      <c r="AN240" s="58">
        <f t="shared" si="21"/>
        <v>0</v>
      </c>
      <c r="AO240" s="59"/>
      <c r="AP240" s="58">
        <f t="shared" si="22"/>
        <v>-0.6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6</v>
      </c>
      <c r="AI241" s="56">
        <f t="shared" si="19"/>
        <v>0</v>
      </c>
      <c r="AJ241" s="57">
        <f t="shared" ref="AJ241:AJ264" si="27">AH241-AI241</f>
        <v>6</v>
      </c>
      <c r="AK241" s="58">
        <f>AH241*AG241/1000</f>
        <v>4.5</v>
      </c>
      <c r="AL241" s="59">
        <f>AO241+AQ241-[2]Sheet1!$AH242</f>
        <v>0</v>
      </c>
      <c r="AM241" s="59">
        <f t="shared" si="25"/>
        <v>-6</v>
      </c>
      <c r="AN241" s="58">
        <f t="shared" si="21"/>
        <v>0</v>
      </c>
      <c r="AO241" s="59"/>
      <c r="AP241" s="58">
        <f t="shared" si="22"/>
        <v>-4.5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18</v>
      </c>
      <c r="AI242" s="56">
        <f t="shared" si="19"/>
        <v>0</v>
      </c>
      <c r="AJ242" s="57">
        <f t="shared" si="27"/>
        <v>18</v>
      </c>
      <c r="AK242" s="58">
        <f t="shared" ref="AK242:AK267" si="28">AH242*AG242/1000</f>
        <v>72</v>
      </c>
      <c r="AL242" s="59">
        <f>AO242+AQ242-[2]Sheet1!$AH243</f>
        <v>0</v>
      </c>
      <c r="AM242" s="59">
        <f t="shared" si="25"/>
        <v>-18</v>
      </c>
      <c r="AN242" s="58">
        <f t="shared" si="21"/>
        <v>0</v>
      </c>
      <c r="AO242" s="59"/>
      <c r="AP242" s="58">
        <f t="shared" si="22"/>
        <v>-72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7</v>
      </c>
      <c r="AI251" s="56">
        <f t="shared" si="19"/>
        <v>0</v>
      </c>
      <c r="AJ251" s="57">
        <f t="shared" si="27"/>
        <v>7</v>
      </c>
      <c r="AK251" s="58">
        <f t="shared" si="28"/>
        <v>1.05</v>
      </c>
      <c r="AL251" s="59">
        <f>AO251+AQ251-[2]Sheet1!$AH252</f>
        <v>0</v>
      </c>
      <c r="AM251" s="59">
        <f t="shared" si="25"/>
        <v>-7</v>
      </c>
      <c r="AN251" s="58">
        <f t="shared" si="21"/>
        <v>0</v>
      </c>
      <c r="AO251" s="59"/>
      <c r="AP251" s="58">
        <f t="shared" si="22"/>
        <v>-1.05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10</v>
      </c>
      <c r="AI252" s="56">
        <f t="shared" si="19"/>
        <v>0</v>
      </c>
      <c r="AJ252" s="57">
        <f t="shared" si="27"/>
        <v>10</v>
      </c>
      <c r="AK252" s="58">
        <f t="shared" si="28"/>
        <v>7.5</v>
      </c>
      <c r="AL252" s="59">
        <f>AO252+AQ252-[2]Sheet1!$AH253</f>
        <v>0</v>
      </c>
      <c r="AM252" s="59">
        <f t="shared" si="25"/>
        <v>-10</v>
      </c>
      <c r="AN252" s="58">
        <f t="shared" si="21"/>
        <v>0</v>
      </c>
      <c r="AO252" s="59"/>
      <c r="AP252" s="58">
        <f t="shared" si="22"/>
        <v>-7.5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79">
    <mergeCell ref="H45:H46"/>
    <mergeCell ref="G45:G46"/>
    <mergeCell ref="AD45:AD46"/>
    <mergeCell ref="AC45:AC46"/>
    <mergeCell ref="AB45:AB46"/>
    <mergeCell ref="AA45:AA46"/>
    <mergeCell ref="N45:N46"/>
    <mergeCell ref="M45:M46"/>
    <mergeCell ref="L45:L46"/>
    <mergeCell ref="J45:J46"/>
    <mergeCell ref="I45:I46"/>
    <mergeCell ref="AE41:AE44"/>
    <mergeCell ref="G41:G44"/>
    <mergeCell ref="H41:H44"/>
    <mergeCell ref="I41:I44"/>
    <mergeCell ref="J41:J44"/>
    <mergeCell ref="L41:L44"/>
    <mergeCell ref="M41:M44"/>
    <mergeCell ref="N41:N44"/>
    <mergeCell ref="AD41:AD44"/>
    <mergeCell ref="AC41:AC44"/>
    <mergeCell ref="AB41:AB44"/>
    <mergeCell ref="AA41:AA44"/>
    <mergeCell ref="M38:M40"/>
    <mergeCell ref="N38:N40"/>
    <mergeCell ref="AD38:AD40"/>
    <mergeCell ref="AC38:AC40"/>
    <mergeCell ref="AB38:AB40"/>
    <mergeCell ref="AA38:AA40"/>
    <mergeCell ref="G38:G40"/>
    <mergeCell ref="H38:H40"/>
    <mergeCell ref="I38:I40"/>
    <mergeCell ref="J38:J40"/>
    <mergeCell ref="L38:L40"/>
    <mergeCell ref="I36:I37"/>
    <mergeCell ref="H36:H37"/>
    <mergeCell ref="G36:G37"/>
    <mergeCell ref="AD36:AD37"/>
    <mergeCell ref="AC36:AC37"/>
    <mergeCell ref="AB36:AB37"/>
    <mergeCell ref="AA36:AA37"/>
    <mergeCell ref="AE34:AE35"/>
    <mergeCell ref="N36:N37"/>
    <mergeCell ref="M36:M37"/>
    <mergeCell ref="L36:L37"/>
    <mergeCell ref="J36:J37"/>
    <mergeCell ref="H34:H35"/>
    <mergeCell ref="G34:G35"/>
    <mergeCell ref="AD34:AD35"/>
    <mergeCell ref="AC34:AC35"/>
    <mergeCell ref="AB34:AB35"/>
    <mergeCell ref="AA34:AA35"/>
    <mergeCell ref="N34:N35"/>
    <mergeCell ref="M34:M35"/>
    <mergeCell ref="L34:L35"/>
    <mergeCell ref="J34:J35"/>
    <mergeCell ref="I34:I35"/>
    <mergeCell ref="H32:H33"/>
    <mergeCell ref="G32:G33"/>
    <mergeCell ref="AD32:AD33"/>
    <mergeCell ref="AC32:AC33"/>
    <mergeCell ref="AB32:AB33"/>
    <mergeCell ref="AA32:AA33"/>
    <mergeCell ref="N32:N33"/>
    <mergeCell ref="M32:M33"/>
    <mergeCell ref="L32:L33"/>
    <mergeCell ref="J32:J33"/>
    <mergeCell ref="I32:I33"/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H28:H29"/>
    <mergeCell ref="G28:G29"/>
    <mergeCell ref="AD28:AD29"/>
    <mergeCell ref="AC28:AC29"/>
    <mergeCell ref="AB28:AB29"/>
    <mergeCell ref="AA28:AA29"/>
    <mergeCell ref="N28:N29"/>
    <mergeCell ref="M28:M29"/>
    <mergeCell ref="L28:L29"/>
    <mergeCell ref="J28:J29"/>
    <mergeCell ref="I28:I29"/>
    <mergeCell ref="H26:H27"/>
    <mergeCell ref="G26:G27"/>
    <mergeCell ref="AD26:AD27"/>
    <mergeCell ref="AC26:AC27"/>
    <mergeCell ref="AB26:AB27"/>
    <mergeCell ref="AA26:AA27"/>
    <mergeCell ref="N26:N27"/>
    <mergeCell ref="M26:M27"/>
    <mergeCell ref="L26:L27"/>
    <mergeCell ref="J26:J27"/>
    <mergeCell ref="I26:I27"/>
    <mergeCell ref="H23:H24"/>
    <mergeCell ref="G23:G24"/>
    <mergeCell ref="AD23:AD24"/>
    <mergeCell ref="AC23:AC24"/>
    <mergeCell ref="AB23:AB24"/>
    <mergeCell ref="AA23:AA24"/>
    <mergeCell ref="N23:N24"/>
    <mergeCell ref="M23:M24"/>
    <mergeCell ref="L23:L24"/>
    <mergeCell ref="J23:J24"/>
    <mergeCell ref="I23:I24"/>
    <mergeCell ref="H17:H18"/>
    <mergeCell ref="G17:G18"/>
    <mergeCell ref="AD17:AD18"/>
    <mergeCell ref="AC17:AC18"/>
    <mergeCell ref="AB17:AB18"/>
    <mergeCell ref="AA17:AA18"/>
    <mergeCell ref="N17:N18"/>
    <mergeCell ref="M17:M18"/>
    <mergeCell ref="L17:L18"/>
    <mergeCell ref="J17:J18"/>
    <mergeCell ref="I17:I18"/>
    <mergeCell ref="AD13:AD16"/>
    <mergeCell ref="AC13:AC16"/>
    <mergeCell ref="AB13:AB16"/>
    <mergeCell ref="AA13:AA16"/>
    <mergeCell ref="G13:G16"/>
    <mergeCell ref="H13:H16"/>
    <mergeCell ref="I13:I16"/>
    <mergeCell ref="J13:J16"/>
    <mergeCell ref="L13:L16"/>
    <mergeCell ref="M13:M16"/>
    <mergeCell ref="N13:N16"/>
    <mergeCell ref="G10:G11"/>
    <mergeCell ref="AD10:AD11"/>
    <mergeCell ref="AC10:AC11"/>
    <mergeCell ref="AB10:AB11"/>
    <mergeCell ref="AA10:AA11"/>
    <mergeCell ref="N10:N11"/>
    <mergeCell ref="M10:M11"/>
    <mergeCell ref="L10:L11"/>
    <mergeCell ref="J10:J11"/>
    <mergeCell ref="I10:I11"/>
    <mergeCell ref="A1:B1"/>
    <mergeCell ref="C1:D1"/>
    <mergeCell ref="E1:F1"/>
    <mergeCell ref="U1:V1"/>
    <mergeCell ref="G3:G5"/>
    <mergeCell ref="H3:H5"/>
    <mergeCell ref="I3:I5"/>
    <mergeCell ref="J3:J5"/>
    <mergeCell ref="L3:L5"/>
    <mergeCell ref="M3:M5"/>
    <mergeCell ref="N3:N5"/>
    <mergeCell ref="N47:N48"/>
    <mergeCell ref="M47:M48"/>
    <mergeCell ref="L47:L48"/>
    <mergeCell ref="J47:J48"/>
    <mergeCell ref="I47:I48"/>
    <mergeCell ref="H47:H48"/>
    <mergeCell ref="G47:G48"/>
    <mergeCell ref="AE47:AE48"/>
    <mergeCell ref="AD3:AD5"/>
    <mergeCell ref="AC3:AC5"/>
    <mergeCell ref="AB3:AB5"/>
    <mergeCell ref="AA3:AA5"/>
    <mergeCell ref="H7:H8"/>
    <mergeCell ref="G7:G8"/>
    <mergeCell ref="AD7:AD8"/>
    <mergeCell ref="AC7:AC8"/>
    <mergeCell ref="AB7:AB8"/>
    <mergeCell ref="AA7:AA8"/>
    <mergeCell ref="N7:N8"/>
    <mergeCell ref="M7:M8"/>
    <mergeCell ref="L7:L8"/>
    <mergeCell ref="J7:J8"/>
    <mergeCell ref="I7:I8"/>
    <mergeCell ref="H10:H11"/>
  </mergeCells>
  <conditionalFormatting sqref="G2:J3 AD2:AD3 Z2:Z200 J6:J7 AD6:AD7 J9:J10 AD9:AD10 G12:J13 AD12:AD13 G17:J17 AD17 G19:J23 AD19:AD23 G25:J26 AD25:AD26 G28:J28 AD28 G30:J30 AD30 G32:J32 AD32 G34:J34 AD34 G36:J36 AD36 G38:J38 AD38 G41:J41 AD41 G45:J45 AD45 G47:J47 AD47:AD200 G49:J200">
    <cfRule type="expression" dxfId="144" priority="63">
      <formula>$A2</formula>
    </cfRule>
    <cfRule type="expression" dxfId="143" priority="65">
      <formula>$E2</formula>
    </cfRule>
  </conditionalFormatting>
  <conditionalFormatting sqref="K2:Z2 G2:J3 AA2:AF3 Q3:Z200 J6:J7 AA6:AF7 J9:J10 AA9:AF10 G12:P13 AA12:AF13 G17:P17 AA17:AF17 G19:P23 AA19:AF23 G25:P26 AA25:AF26 G28:P28 AA28:AF28 G30:P30 AA30:AF30 G32:P32 AA32:AF32 G34:P34 AA34:AF34 G36:P36 AA36:AF36 G38:P38 AA38:AF38 G41:P41 AA41:AF41 G45:P45 AA45:AF45 G47:P47 AA47:AF47 AA48:AD48 G49:P200 AA49:AF200 K3:P3 AE4:AF5 K4:K11 O4:P11 H6:H7 AE8:AF8 H9:H10 AE11:AF11 K14:K16 O14:P16 AE14:AF16 K18 O18:P18 AE18:AF18 K24 O24:P24 AE24:AF24 K27 O27:P27 AE27:AF27 K29 O29:P29 AE29:AF29 K31 O31:P31 AE31:AF31 K33 O33:P33 AE33:AF33 K35 O35:P35 AF35 K37 O37:P37 AE37:AF37 K39:K40 O39:P40 AE39:AF40 K42:K44 O42:P44 AF42:AF44 K46 O46:P46 AE46:AF46 K48 O48:P48 AF48">
    <cfRule type="expression" dxfId="142" priority="64">
      <formula>$C2</formula>
    </cfRule>
  </conditionalFormatting>
  <conditionalFormatting sqref="W2:W200">
    <cfRule type="expression" dxfId="14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{F5F9ABCE-41AD-449A-BF99-43A2F2E068B3}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{7761B85C-3B95-4A5F-A91E-EBA32FA072FF}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{2D08DC51-2EB0-448A-8092-D87988CCE538}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{A9844111-2EB1-4CEB-887E-0D8707E3F6D8}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{007E0789-A987-44CA-A704-65BCD17A7378}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{14084693-B4CF-43B3-A98E-A7FD35791454}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{08AB0486-DE23-4C57-900C-58B95A7E04DA}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{FC9D6E80-DA7B-40AA-9A6C-4B51038C0D6A}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{2360FB89-CCA0-4B84-B151-764EAE9BDEC8}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{EA3538F5-D063-47DC-B9E1-E934D0FD8F72}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{76E22276-2DBF-49E7-8319-7B594E87F37F}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{081D2C30-26FE-439B-8FB1-927C02A10DBA}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{B160099E-3D2C-493E-AEBC-0A8887F9FBE3}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{022F12C9-D68A-488F-81C0-D2AE250D4D51}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{5B4D6E73-C881-4E62-BAEA-892F0DF6D365}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{606D4B8E-1C52-4171-8B24-66F65BE01509}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{8E1C7B02-F16C-4CEE-91A4-640B9CC474AB}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{517034DA-5371-451C-8861-0397B066FC12}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{90AC2EC9-2470-4186-904E-FC6703293689}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{D9220ECD-13A3-4790-AE23-027AEF6C61FF}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{9F517946-83D2-4A4E-822A-9BCCE81BCC74}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{2BB7D4FE-EE78-481A-A6C8-0817260CBCFF}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{000F7CFF-CFFA-4A65-A466-F2D64F7DF91C}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{FB9772D7-B0D0-4801-9E03-47688E2DBAE3}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{E6335C70-AB41-4E93-A8D7-12282B811567}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{8D59954C-1BCA-4886-A3B4-2433B21037A7}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{27CD57C4-3B2C-45AB-8BF9-760A92869570}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{42814309-2E18-4818-8A65-BAF19305C031}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{6DEFD186-540D-449E-B270-D9F70A02910F}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{AAB06E2A-F570-4469-88BD-E117945248F9}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{87D901FE-FA26-40BF-BD5D-8408FFEEA99D}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{409EA611-096B-42B6-AA45-E4A33E9FF5AC}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{BE833DAD-EDA3-4692-B28F-CEC0807D1681}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{CFF921C0-578F-43D1-A181-3244370CF74D}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{077A49E1-57D1-4619-AE3E-16F74EF46F71}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{A5A5360B-2B3B-418A-9636-FA6EEF0FF106}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{D113BAB9-F7C5-4DD9-AA5D-14908110F122}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{A3BB8DCF-294F-4206-88D6-D06C5F97201F}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{A8B804C6-7883-4DC4-A9B1-89B5C3296942}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{F8748797-57D8-4352-A044-B36062BAF0A9}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{9B234CE3-B19B-402A-B6E5-F9FB88F05939}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{F26D4D2B-272B-4EBE-8B41-3AE3A9EDA65A}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{8C7B830A-F60A-4EB7-8199-DB962B2A31E9}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{142FFCEB-DA8E-489E-ABC4-D152EBD4CFF1}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{B2BC2CA4-D55D-460E-9151-032DC936C213}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{7B39C966-89CF-4EF4-AC64-7B2878B86320}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{CD801124-B969-4FCE-AECD-9BC4E3FA078D}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{3C6C6D48-826C-4159-882F-250A167D665C}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{E2E5DFBF-037F-45E3-9BBE-2F9704EF70F1}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{9AC69374-DEF7-410A-BA4C-E0CAF07E4399}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{E65A5001-53A0-4407-B0A2-F1C8827FDBAD}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{A5321E6F-93D0-4F50-8A40-80BF18FEFD71}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{221D3C21-76A7-4F49-A6A0-F7E90A3614A8}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{1E2F3E07-A8A6-485C-8606-43ACEE41E46E}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{22B2FE42-C352-40A0-A2EA-E89F96AAEB1D}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{BAE3025C-DB0A-46F3-A627-57EE5E5D1951}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{EB483FBB-1AA8-468E-9537-976A966D8B7F}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{D88600FE-A4ED-4367-A282-A58C80AB5B90}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{40EE1B40-783B-47E4-92A8-6B502B53C8AF}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{5FFC7840-796C-479E-9E2F-9E57CA8AF026}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{D3B22E0F-57D5-4FAE-BC0A-ACEA1D04915F}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F9ABCE-41AD-449A-BF99-43A2F2E068B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7761B85C-3B95-4A5F-A91E-EBA32FA072FF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D08DC51-2EB0-448A-8092-D87988CCE53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9844111-2EB1-4CEB-887E-0D8707E3F6D8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07E0789-A987-44CA-A704-65BCD17A737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4084693-B4CF-43B3-A98E-A7FD3579145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08AB0486-DE23-4C57-900C-58B95A7E04D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C9D6E80-DA7B-40AA-9A6C-4B51038C0D6A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2360FB89-CCA0-4B84-B151-764EAE9BDEC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EA3538F5-D063-47DC-B9E1-E934D0FD8F7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76E22276-2DBF-49E7-8319-7B594E87F37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81D2C30-26FE-439B-8FB1-927C02A10DBA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160099E-3D2C-493E-AEBC-0A8887F9FBE3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22F12C9-D68A-488F-81C0-D2AE250D4D51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B4D6E73-C881-4E62-BAEA-892F0DF6D36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06D4B8E-1C52-4171-8B24-66F65BE0150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E1C7B02-F16C-4CEE-91A4-640B9CC474A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517034DA-5371-451C-8861-0397B066FC1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0AC2EC9-2470-4186-904E-FC670329368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9220ECD-13A3-4790-AE23-027AEF6C61FF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F517946-83D2-4A4E-822A-9BCCE81BCC7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BB7D4FE-EE78-481A-A6C8-0817260CBCF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00F7CFF-CFFA-4A65-A466-F2D64F7DF91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B9772D7-B0D0-4801-9E03-47688E2DBAE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E6335C70-AB41-4E93-A8D7-12282B81156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8D59954C-1BCA-4886-A3B4-2433B21037A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7CD57C4-3B2C-45AB-8BF9-760A9286957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2814309-2E18-4818-8A65-BAF19305C03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6DEFD186-540D-449E-B270-D9F70A02910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AB06E2A-F570-4469-88BD-E117945248F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87D901FE-FA26-40BF-BD5D-8408FFEEA99D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409EA611-096B-42B6-AA45-E4A33E9FF5A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BE833DAD-EDA3-4692-B28F-CEC0807D168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CFF921C0-578F-43D1-A181-3244370CF74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77A49E1-57D1-4619-AE3E-16F74EF46F7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5A5360B-2B3B-418A-9636-FA6EEF0FF10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113BAB9-F7C5-4DD9-AA5D-14908110F122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A3BB8DCF-294F-4206-88D6-D06C5F97201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8B804C6-7883-4DC4-A9B1-89B5C3296942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F8748797-57D8-4352-A044-B36062BAF0A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B234CE3-B19B-402A-B6E5-F9FB88F05939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26D4D2B-272B-4EBE-8B41-3AE3A9EDA65A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8C7B830A-F60A-4EB7-8199-DB962B2A31E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42FFCEB-DA8E-489E-ABC4-D152EBD4CFF1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2BC2CA4-D55D-460E-9151-032DC936C21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7B39C966-89CF-4EF4-AC64-7B2878B8632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D801124-B969-4FCE-AECD-9BC4E3FA078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C6C6D48-826C-4159-882F-250A167D665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2E5DFBF-037F-45E3-9BBE-2F9704EF70F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AC69374-DEF7-410A-BA4C-E0CAF07E4399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65A5001-53A0-4407-B0A2-F1C8827FDBA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5321E6F-93D0-4F50-8A40-80BF18FEFD71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21D3C21-76A7-4F49-A6A0-F7E90A3614A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1E2F3E07-A8A6-485C-8606-43ACEE41E46E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22B2FE42-C352-40A0-A2EA-E89F96AAEB1D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BAE3025C-DB0A-46F3-A627-57EE5E5D195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B483FBB-1AA8-468E-9537-976A966D8B7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D88600FE-A4ED-4367-A282-A58C80AB5B9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40EE1B40-783B-47E4-92A8-6B502B53C8A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FFC7840-796C-479E-9E2F-9E57CA8AF02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3B22E0F-57D5-4FAE-BC0A-ACEA1D04915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211D-729D-4CFE-8DA5-454B35E1046D}">
  <dimension ref="A1:AR267"/>
  <sheetViews>
    <sheetView rightToLeft="1" topLeftCell="G1" zoomScale="56" workbookViewId="0">
      <selection activeCell="M35" sqref="M35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8.44140625" style="28" bestFit="1" customWidth="1"/>
    <col min="9" max="9" width="23.88671875" style="24" bestFit="1" customWidth="1"/>
    <col min="10" max="10" width="20.77734375" style="24" bestFit="1" customWidth="1"/>
    <col min="11" max="11" width="21" style="24" hidden="1" customWidth="1"/>
    <col min="12" max="12" width="20.77734375" style="24" customWidth="1"/>
    <col min="13" max="13" width="22.77734375" style="24" bestFit="1" customWidth="1"/>
    <col min="14" max="14" width="20.77734375" style="24" customWidth="1"/>
    <col min="15" max="15" width="19.109375" style="24" bestFit="1" customWidth="1"/>
    <col min="16" max="16" width="9.109375" style="24" bestFit="1" customWidth="1"/>
    <col min="17" max="17" width="67.44140625" style="24" customWidth="1"/>
    <col min="18" max="18" width="19.5546875" style="24" bestFit="1" customWidth="1"/>
    <col min="19" max="19" width="20.1093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5.441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88.5546875" style="24" bestFit="1" customWidth="1"/>
    <col min="29" max="29" width="16.77734375" style="31" customWidth="1"/>
    <col min="30" max="30" width="19.33203125" style="32" bestFit="1" customWidth="1"/>
    <col min="31" max="31" width="50.5546875" style="24" bestFit="1" customWidth="1"/>
    <col min="32" max="32" width="42.2187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279624538900</v>
      </c>
      <c r="I2" s="9" t="s">
        <v>323</v>
      </c>
      <c r="J2" s="9"/>
      <c r="K2" s="11" t="str">
        <f t="shared" ref="K2:K33" ca="1" si="0">IF(C2, TODAY(), "" )</f>
        <v/>
      </c>
      <c r="L2" s="12" t="s">
        <v>324</v>
      </c>
      <c r="M2" s="12" t="s">
        <v>325</v>
      </c>
      <c r="N2" s="12" t="s">
        <v>327</v>
      </c>
      <c r="O2" s="9">
        <v>5511.1</v>
      </c>
      <c r="P2" s="9">
        <v>1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150</v>
      </c>
      <c r="T2" s="14">
        <f>VLOOKUP(O2, '[1]لیست محصولات اردیبهشت ۱۴۰۳'!B:G,6,0)</f>
        <v>2800000</v>
      </c>
      <c r="U2" s="15"/>
      <c r="V2" s="16">
        <f t="shared" ref="V2:V33" si="1">IF(C2, P2, U2 )</f>
        <v>0</v>
      </c>
      <c r="W2" s="12">
        <f t="shared" ref="W2:W65" si="2">P2-V2</f>
        <v>1</v>
      </c>
      <c r="X2" s="14">
        <f t="shared" ref="X2:X65" si="3">P2*T2</f>
        <v>2800000</v>
      </c>
      <c r="Y2" s="17"/>
      <c r="Z2" s="14">
        <f t="shared" ref="Z2:Z65" si="4">X2-Y2</f>
        <v>2800000</v>
      </c>
      <c r="AA2" s="18" t="s">
        <v>79</v>
      </c>
      <c r="AB2" s="13" t="s">
        <v>326</v>
      </c>
      <c r="AC2" s="19" t="s">
        <v>328</v>
      </c>
      <c r="AD2" s="20" t="s">
        <v>104</v>
      </c>
      <c r="AE2" s="19" t="s">
        <v>329</v>
      </c>
      <c r="AF2" s="21"/>
      <c r="AG2" s="22" t="str">
        <f t="shared" ref="AG2:AG33" si="5">IF(V2=P2, "FALSE", "TRUE" )</f>
        <v>TRUE</v>
      </c>
      <c r="AH2" s="23" t="str">
        <f t="shared" ref="AH2:AH33" si="6">AA2&amp;" "&amp;AB2&amp;" "&amp;N2&amp;" - "&amp;L2&amp;" "&amp;M2&amp;" "&amp;AC2</f>
        <v>تهران عفرانیه، بلوار بهزادی، پلاک ۳۲، طبقه ۵، کافه رستوران امپایر کافه رستوران امپایر - آرمین نقی نژاد 09308186192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191">
        <v>279628304495</v>
      </c>
      <c r="I3" s="159" t="s">
        <v>323</v>
      </c>
      <c r="J3" s="159"/>
      <c r="K3" s="11" t="str">
        <f t="shared" ca="1" si="0"/>
        <v/>
      </c>
      <c r="L3" s="138" t="s">
        <v>308</v>
      </c>
      <c r="M3" s="138" t="s">
        <v>336</v>
      </c>
      <c r="N3" s="138" t="s">
        <v>337</v>
      </c>
      <c r="O3" s="9">
        <v>5522.1</v>
      </c>
      <c r="P3" s="9">
        <v>2</v>
      </c>
      <c r="Q3" s="13" t="str">
        <f>VLOOKUP(O3, '[1]لیست محصولات اردیبهشت ۱۴۰۳'!B:C,2,0)</f>
        <v>تامارا | Tamara</v>
      </c>
      <c r="R3" s="9"/>
      <c r="S3" s="12">
        <f>VLOOKUP(O3, '[1]لیست محصولات اردیبهشت ۱۴۰۳'!B:F,5,0)</f>
        <v>150</v>
      </c>
      <c r="T3" s="14">
        <f>VLOOKUP(O3, '[1]لیست محصولات اردیبهشت ۱۴۰۳'!B:G,6,0)</f>
        <v>2600000</v>
      </c>
      <c r="U3" s="15"/>
      <c r="V3" s="16">
        <f t="shared" si="1"/>
        <v>0</v>
      </c>
      <c r="W3" s="12">
        <f t="shared" si="2"/>
        <v>2</v>
      </c>
      <c r="X3" s="14">
        <f t="shared" si="3"/>
        <v>5200000</v>
      </c>
      <c r="Y3" s="17"/>
      <c r="Z3" s="14">
        <f t="shared" si="4"/>
        <v>5200000</v>
      </c>
      <c r="AA3" s="150" t="s">
        <v>338</v>
      </c>
      <c r="AB3" s="147" t="s">
        <v>339</v>
      </c>
      <c r="AC3" s="144" t="s">
        <v>340</v>
      </c>
      <c r="AD3" s="141"/>
      <c r="AE3" s="144"/>
      <c r="AF3" s="188"/>
      <c r="AG3" s="22" t="str">
        <f t="shared" si="5"/>
        <v>TRUE</v>
      </c>
      <c r="AH3" s="23" t="str">
        <f t="shared" si="6"/>
        <v>خراسان رضوی تایباد
بلوار امام حسین، بین امام حسین 4 و 6، کافه میم کافه میم - محمد حکیمی 09158112993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0"/>
      <c r="H4" s="192"/>
      <c r="I4" s="160"/>
      <c r="J4" s="160"/>
      <c r="K4" s="11" t="str">
        <f t="shared" ca="1" si="0"/>
        <v/>
      </c>
      <c r="L4" s="139"/>
      <c r="M4" s="139"/>
      <c r="N4" s="139"/>
      <c r="O4" s="9">
        <v>5511.1</v>
      </c>
      <c r="P4" s="9">
        <v>1</v>
      </c>
      <c r="Q4" s="13" t="str">
        <f>VLOOKUP(O4, '[1]لیست محصولات اردیبهشت ۱۴۰۳'!B:C,2,0)</f>
        <v>هامبلا | Hambella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2800000</v>
      </c>
      <c r="U4" s="15"/>
      <c r="V4" s="16">
        <f t="shared" si="1"/>
        <v>0</v>
      </c>
      <c r="W4" s="12">
        <f t="shared" si="2"/>
        <v>1</v>
      </c>
      <c r="X4" s="14">
        <f t="shared" si="3"/>
        <v>2800000</v>
      </c>
      <c r="Y4" s="17"/>
      <c r="Z4" s="14">
        <f t="shared" si="4"/>
        <v>2800000</v>
      </c>
      <c r="AA4" s="151"/>
      <c r="AB4" s="148"/>
      <c r="AC4" s="145"/>
      <c r="AD4" s="142"/>
      <c r="AE4" s="145"/>
      <c r="AF4" s="189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193"/>
      <c r="I5" s="161"/>
      <c r="J5" s="161"/>
      <c r="K5" s="11" t="str">
        <f t="shared" ca="1" si="0"/>
        <v/>
      </c>
      <c r="L5" s="140"/>
      <c r="M5" s="140"/>
      <c r="N5" s="140"/>
      <c r="O5" s="9">
        <v>3326.1</v>
      </c>
      <c r="P5" s="9">
        <v>1</v>
      </c>
      <c r="Q5" s="13" t="str">
        <f>VLOOKUP(O5, '[1]لیست محصولات اردیبهشت ۱۴۰۳'!B:C,2,0)</f>
        <v>میاگروس | Milagros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3750000</v>
      </c>
      <c r="U5" s="15"/>
      <c r="V5" s="16">
        <f t="shared" si="1"/>
        <v>0</v>
      </c>
      <c r="W5" s="12">
        <f t="shared" si="2"/>
        <v>1</v>
      </c>
      <c r="X5" s="14">
        <f t="shared" si="3"/>
        <v>3750000</v>
      </c>
      <c r="Y5" s="17"/>
      <c r="Z5" s="14">
        <f t="shared" si="4"/>
        <v>3750000</v>
      </c>
      <c r="AA5" s="152"/>
      <c r="AB5" s="149"/>
      <c r="AC5" s="146"/>
      <c r="AD5" s="143"/>
      <c r="AE5" s="146"/>
      <c r="AF5" s="190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279633082745</v>
      </c>
      <c r="I6" s="9" t="s">
        <v>323</v>
      </c>
      <c r="J6" s="9"/>
      <c r="K6" s="11" t="str">
        <f t="shared" ca="1" si="0"/>
        <v/>
      </c>
      <c r="L6" s="12" t="s">
        <v>341</v>
      </c>
      <c r="M6" s="12" t="s">
        <v>342</v>
      </c>
      <c r="N6" s="12" t="s">
        <v>343</v>
      </c>
      <c r="O6" s="9">
        <v>5511.3</v>
      </c>
      <c r="P6" s="9">
        <v>1</v>
      </c>
      <c r="Q6" s="13" t="str">
        <f>VLOOKUP(O6, '[1]لیست محصولات اردیبهشت ۱۴۰۳'!B:C,2,0)</f>
        <v>هامبلا | Hambella</v>
      </c>
      <c r="R6" s="9"/>
      <c r="S6" s="12">
        <f>VLOOKUP(O6, '[1]لیست محصولات اردیبهشت ۱۴۰۳'!B:F,5,0)</f>
        <v>4000</v>
      </c>
      <c r="T6" s="14">
        <f>VLOOKUP(O6, '[1]لیست محصولات اردیبهشت ۱۴۰۳'!B:G,6,0)</f>
        <v>69600000</v>
      </c>
      <c r="U6" s="15"/>
      <c r="V6" s="16">
        <f t="shared" si="1"/>
        <v>0</v>
      </c>
      <c r="W6" s="12">
        <f t="shared" si="2"/>
        <v>1</v>
      </c>
      <c r="X6" s="14">
        <f t="shared" si="3"/>
        <v>69600000</v>
      </c>
      <c r="Y6" s="17"/>
      <c r="Z6" s="14">
        <f t="shared" si="4"/>
        <v>69600000</v>
      </c>
      <c r="AA6" s="18" t="s">
        <v>125</v>
      </c>
      <c r="AB6" s="13" t="s">
        <v>344</v>
      </c>
      <c r="AC6" s="19" t="s">
        <v>345</v>
      </c>
      <c r="AD6" s="20"/>
      <c r="AE6" s="19"/>
      <c r="AF6" s="21"/>
      <c r="AG6" s="22" t="str">
        <f t="shared" si="5"/>
        <v>TRUE</v>
      </c>
      <c r="AH6" s="23" t="str">
        <f t="shared" si="6"/>
        <v>اردبیل اردبیل/چهارراه حافظ به سمت خیابان دانش/جنب گل آرامیس کافه هما - ساسان  صمدی خوشخو 09224986859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9">
        <v>4</v>
      </c>
      <c r="H7" s="162">
        <v>279634469128</v>
      </c>
      <c r="I7" s="159" t="s">
        <v>323</v>
      </c>
      <c r="J7" s="159"/>
      <c r="K7" s="11" t="str">
        <f t="shared" ca="1" si="0"/>
        <v/>
      </c>
      <c r="L7" s="138" t="s">
        <v>346</v>
      </c>
      <c r="M7" s="138" t="s">
        <v>347</v>
      </c>
      <c r="N7" s="138" t="s">
        <v>348</v>
      </c>
      <c r="O7" s="9">
        <v>5501.2</v>
      </c>
      <c r="P7" s="9">
        <v>1</v>
      </c>
      <c r="Q7" s="13" t="str">
        <f>VLOOKUP(O7, '[1]لیست محصولات اردیبهشت ۱۴۰۳'!B:C,2,0)</f>
        <v>ورتکس | Vortex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9900000</v>
      </c>
      <c r="U7" s="26"/>
      <c r="V7" s="16">
        <f t="shared" si="1"/>
        <v>0</v>
      </c>
      <c r="W7" s="12">
        <f t="shared" si="2"/>
        <v>1</v>
      </c>
      <c r="X7" s="14">
        <f t="shared" si="3"/>
        <v>9900000</v>
      </c>
      <c r="Y7" s="17"/>
      <c r="Z7" s="14">
        <f t="shared" si="4"/>
        <v>9900000</v>
      </c>
      <c r="AA7" s="150" t="s">
        <v>349</v>
      </c>
      <c r="AB7" s="147" t="s">
        <v>350</v>
      </c>
      <c r="AC7" s="144" t="s">
        <v>351</v>
      </c>
      <c r="AD7" s="20"/>
      <c r="AE7" s="19"/>
      <c r="AF7" s="21"/>
      <c r="AG7" s="22" t="str">
        <f t="shared" si="5"/>
        <v>TRUE</v>
      </c>
      <c r="AH7" s="23" t="str">
        <f t="shared" si="6"/>
        <v>ساری فرهنگ ، خ سعدی ، بین کوچه میخک و نیلوفر ، کافه ریبار کافه ریبار - علی  امیرآقایی 09112511103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163"/>
      <c r="I8" s="161"/>
      <c r="J8" s="161"/>
      <c r="K8" s="11" t="str">
        <f t="shared" ca="1" si="0"/>
        <v/>
      </c>
      <c r="L8" s="140"/>
      <c r="M8" s="140"/>
      <c r="N8" s="140"/>
      <c r="O8" s="9">
        <v>3326.2</v>
      </c>
      <c r="P8" s="9">
        <v>1</v>
      </c>
      <c r="Q8" s="13" t="str">
        <f>VLOOKUP(O8, '[1]لیست محصولات اردیبهشت ۱۴۰۳'!B:C,2,0)</f>
        <v>میاگروس | Milagros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18150000</v>
      </c>
      <c r="U8" s="15"/>
      <c r="V8" s="16">
        <f t="shared" si="1"/>
        <v>0</v>
      </c>
      <c r="W8" s="12">
        <f t="shared" si="2"/>
        <v>1</v>
      </c>
      <c r="X8" s="14">
        <f t="shared" si="3"/>
        <v>18150000</v>
      </c>
      <c r="Y8" s="17"/>
      <c r="Z8" s="14">
        <f t="shared" si="4"/>
        <v>18150000</v>
      </c>
      <c r="AA8" s="152"/>
      <c r="AB8" s="149"/>
      <c r="AC8" s="146"/>
      <c r="AD8" s="20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5</v>
      </c>
      <c r="H9" s="162">
        <v>279642142620</v>
      </c>
      <c r="I9" s="159" t="s">
        <v>323</v>
      </c>
      <c r="J9" s="159"/>
      <c r="K9" s="11" t="str">
        <f t="shared" ca="1" si="0"/>
        <v/>
      </c>
      <c r="L9" s="138" t="s">
        <v>346</v>
      </c>
      <c r="M9" s="138" t="s">
        <v>352</v>
      </c>
      <c r="N9" s="138"/>
      <c r="O9" s="9">
        <v>5522.1</v>
      </c>
      <c r="P9" s="9">
        <v>1</v>
      </c>
      <c r="Q9" s="13" t="str">
        <f>VLOOKUP(O9, '[1]لیست محصولات اردیبهشت ۱۴۰۳'!B:C,2,0)</f>
        <v>تامارا | Tamara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2600000</v>
      </c>
      <c r="U9" s="15"/>
      <c r="V9" s="16">
        <f t="shared" si="1"/>
        <v>0</v>
      </c>
      <c r="W9" s="12">
        <f t="shared" si="2"/>
        <v>1</v>
      </c>
      <c r="X9" s="14">
        <f t="shared" si="3"/>
        <v>2600000</v>
      </c>
      <c r="Y9" s="17"/>
      <c r="Z9" s="14">
        <f t="shared" si="4"/>
        <v>2600000</v>
      </c>
      <c r="AA9" s="150" t="s">
        <v>219</v>
      </c>
      <c r="AB9" s="147" t="s">
        <v>353</v>
      </c>
      <c r="AC9" s="144" t="s">
        <v>354</v>
      </c>
      <c r="AD9" s="20"/>
      <c r="AE9" s="19"/>
      <c r="AF9" s="21"/>
      <c r="AG9" s="22" t="str">
        <f t="shared" si="5"/>
        <v>TRUE</v>
      </c>
      <c r="AH9" s="23" t="str">
        <f t="shared" si="6"/>
        <v>ارومیه خیابان بعثت ۲ - روبروی پارکینگ طبقاتی حمزه زاده - فروشگاه خانه الجی  - علی  برادران صفا 09141886042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0"/>
      <c r="H10" s="164"/>
      <c r="I10" s="160"/>
      <c r="J10" s="160"/>
      <c r="K10" s="11" t="str">
        <f t="shared" ca="1" si="0"/>
        <v/>
      </c>
      <c r="L10" s="139"/>
      <c r="M10" s="139"/>
      <c r="N10" s="139"/>
      <c r="O10" s="9">
        <v>5501.1</v>
      </c>
      <c r="P10" s="9">
        <v>1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2100000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2100000</v>
      </c>
      <c r="Y10" s="17"/>
      <c r="Z10" s="14">
        <f t="shared" si="4"/>
        <v>2100000</v>
      </c>
      <c r="AA10" s="151"/>
      <c r="AB10" s="148"/>
      <c r="AC10" s="145"/>
      <c r="AD10" s="20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1"/>
      <c r="H11" s="163"/>
      <c r="I11" s="161"/>
      <c r="J11" s="161"/>
      <c r="K11" s="11" t="str">
        <f t="shared" ca="1" si="0"/>
        <v/>
      </c>
      <c r="L11" s="140"/>
      <c r="M11" s="140"/>
      <c r="N11" s="140"/>
      <c r="O11" s="9">
        <v>3326.1</v>
      </c>
      <c r="P11" s="9">
        <v>1</v>
      </c>
      <c r="Q11" s="13" t="str">
        <f>VLOOKUP(O11, '[1]لیست محصولات اردیبهشت ۱۴۰۳'!B:C,2,0)</f>
        <v>میاگروس | Milagros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3750000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3750000</v>
      </c>
      <c r="Y11" s="17"/>
      <c r="Z11" s="14">
        <f t="shared" si="4"/>
        <v>3750000</v>
      </c>
      <c r="AA11" s="152"/>
      <c r="AB11" s="149"/>
      <c r="AC11" s="146"/>
      <c r="AD11" s="20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9">
        <v>6</v>
      </c>
      <c r="H12" s="162">
        <v>279662108892</v>
      </c>
      <c r="I12" s="159" t="s">
        <v>355</v>
      </c>
      <c r="J12" s="159"/>
      <c r="K12" s="11" t="str">
        <f t="shared" ca="1" si="0"/>
        <v/>
      </c>
      <c r="L12" s="138" t="s">
        <v>356</v>
      </c>
      <c r="M12" s="138" t="s">
        <v>357</v>
      </c>
      <c r="N12" s="138" t="s">
        <v>358</v>
      </c>
      <c r="O12" s="9">
        <v>5522.1</v>
      </c>
      <c r="P12" s="9">
        <v>1</v>
      </c>
      <c r="Q12" s="13" t="str">
        <f>VLOOKUP(O12, '[1]لیست محصولات اردیبهشت ۱۴۰۳'!B:C,2,0)</f>
        <v>تامارا | Tamara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2600000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2600000</v>
      </c>
      <c r="Y12" s="17"/>
      <c r="Z12" s="14">
        <f t="shared" si="4"/>
        <v>2600000</v>
      </c>
      <c r="AA12" s="150" t="s">
        <v>79</v>
      </c>
      <c r="AB12" s="147" t="s">
        <v>359</v>
      </c>
      <c r="AC12" s="144" t="s">
        <v>360</v>
      </c>
      <c r="AD12" s="141" t="s">
        <v>104</v>
      </c>
      <c r="AE12" s="19"/>
      <c r="AF12" s="21"/>
      <c r="AG12" s="22" t="str">
        <f t="shared" si="5"/>
        <v>TRUE</v>
      </c>
      <c r="AH12" s="23" t="str">
        <f t="shared" si="6"/>
        <v>تهران بلوار ستاری شمال، خ پیامبرمرکزی، خ صبح دوست، کوچه کاملیا، کنار برج کاملیا، کافه کلبه فندق کافه کلبه فندق - بهرام شفیعی 09223702232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0"/>
      <c r="H13" s="164"/>
      <c r="I13" s="160"/>
      <c r="J13" s="160"/>
      <c r="K13" s="11" t="str">
        <f t="shared" ca="1" si="0"/>
        <v/>
      </c>
      <c r="L13" s="139"/>
      <c r="M13" s="139"/>
      <c r="N13" s="139"/>
      <c r="O13" s="9">
        <v>5511.1</v>
      </c>
      <c r="P13" s="9">
        <v>1</v>
      </c>
      <c r="Q13" s="13" t="str">
        <f>VLOOKUP(O13, '[1]لیست محصولات اردیبهشت ۱۴۰۳'!B:C,2,0)</f>
        <v>هامبلا | Hambella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2800000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2800000</v>
      </c>
      <c r="Y13" s="17"/>
      <c r="Z13" s="14">
        <f t="shared" si="4"/>
        <v>2800000</v>
      </c>
      <c r="AA13" s="151"/>
      <c r="AB13" s="148"/>
      <c r="AC13" s="145"/>
      <c r="AD13" s="142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1"/>
      <c r="H14" s="163"/>
      <c r="I14" s="161"/>
      <c r="J14" s="161"/>
      <c r="K14" s="11" t="str">
        <f t="shared" ca="1" si="0"/>
        <v/>
      </c>
      <c r="L14" s="140"/>
      <c r="M14" s="140"/>
      <c r="N14" s="140"/>
      <c r="O14" s="9">
        <v>3326.1</v>
      </c>
      <c r="P14" s="9">
        <v>1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3750000</v>
      </c>
      <c r="Y14" s="17"/>
      <c r="Z14" s="14">
        <f t="shared" si="4"/>
        <v>3750000</v>
      </c>
      <c r="AA14" s="152"/>
      <c r="AB14" s="149"/>
      <c r="AC14" s="146"/>
      <c r="AD14" s="143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7</v>
      </c>
      <c r="H15" s="10">
        <v>279667518388</v>
      </c>
      <c r="I15" s="9" t="s">
        <v>355</v>
      </c>
      <c r="J15" s="9"/>
      <c r="K15" s="11" t="str">
        <f t="shared" ca="1" si="0"/>
        <v/>
      </c>
      <c r="L15" s="12" t="s">
        <v>152</v>
      </c>
      <c r="M15" s="12" t="s">
        <v>361</v>
      </c>
      <c r="N15" s="12"/>
      <c r="O15" s="9">
        <v>5501.2</v>
      </c>
      <c r="P15" s="9">
        <v>2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9900000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19800000</v>
      </c>
      <c r="Y15" s="17"/>
      <c r="Z15" s="14">
        <f t="shared" si="4"/>
        <v>19800000</v>
      </c>
      <c r="AA15" s="18" t="s">
        <v>219</v>
      </c>
      <c r="AB15" s="13" t="s">
        <v>362</v>
      </c>
      <c r="AC15" s="19" t="s">
        <v>363</v>
      </c>
      <c r="AD15" s="20"/>
      <c r="AE15" s="19" t="s">
        <v>364</v>
      </c>
      <c r="AF15" s="21"/>
      <c r="AG15" s="22" t="str">
        <f t="shared" si="5"/>
        <v>TRUE</v>
      </c>
      <c r="AH15" s="23" t="str">
        <f t="shared" si="6"/>
        <v>ارومیه پل قویون. خیابان باقری.خیابان ذوالفقار زاده. نبش کوچه دوم. آپارتمان اسپیر. طبقه ۵. واحد ۵  - مهدی علیرضالو 09360003875</v>
      </c>
    </row>
    <row r="16" spans="1:34" ht="22.35" customHeight="1">
      <c r="A16" s="7"/>
      <c r="B16" s="7"/>
      <c r="C16" s="7"/>
      <c r="D16" s="7"/>
      <c r="E16" s="7"/>
      <c r="F16" s="8"/>
      <c r="G16" s="159">
        <v>8</v>
      </c>
      <c r="H16" s="162">
        <v>279674335418</v>
      </c>
      <c r="I16" s="159" t="s">
        <v>355</v>
      </c>
      <c r="J16" s="159"/>
      <c r="K16" s="11" t="str">
        <f t="shared" ca="1" si="0"/>
        <v/>
      </c>
      <c r="L16" s="138" t="s">
        <v>365</v>
      </c>
      <c r="M16" s="138" t="s">
        <v>366</v>
      </c>
      <c r="N16" s="138"/>
      <c r="O16" s="9">
        <v>5501.1</v>
      </c>
      <c r="P16" s="9">
        <v>1</v>
      </c>
      <c r="Q16" s="13" t="str">
        <f>VLOOKUP(O16, '[1]لیست محصولات اردیبهشت ۱۴۰۳'!B:C,2,0)</f>
        <v>ورتکس | Vortex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2100000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2100000</v>
      </c>
      <c r="Y16" s="17"/>
      <c r="Z16" s="14">
        <f t="shared" si="4"/>
        <v>2100000</v>
      </c>
      <c r="AA16" s="150" t="s">
        <v>79</v>
      </c>
      <c r="AB16" s="147" t="s">
        <v>367</v>
      </c>
      <c r="AC16" s="144" t="s">
        <v>368</v>
      </c>
      <c r="AD16" s="141" t="s">
        <v>104</v>
      </c>
      <c r="AE16" s="144" t="s">
        <v>369</v>
      </c>
      <c r="AF16" s="21"/>
      <c r="AG16" s="22" t="str">
        <f t="shared" si="5"/>
        <v>TRUE</v>
      </c>
      <c r="AH16" s="23" t="str">
        <f t="shared" si="6"/>
        <v>تهران پارک وی، خیابان محمودیه،خیابان اردیبهشت، نبش بن بست زهره، پلاک ۱۴  - امین  اخلاص 09124371017</v>
      </c>
    </row>
    <row r="17" spans="1:34" ht="22.35" customHeight="1">
      <c r="A17" s="7"/>
      <c r="B17" s="7"/>
      <c r="C17" s="7"/>
      <c r="D17" s="7"/>
      <c r="E17" s="7"/>
      <c r="F17" s="8"/>
      <c r="G17" s="160"/>
      <c r="H17" s="164"/>
      <c r="I17" s="160"/>
      <c r="J17" s="160"/>
      <c r="K17" s="11" t="str">
        <f t="shared" ca="1" si="0"/>
        <v/>
      </c>
      <c r="L17" s="139"/>
      <c r="M17" s="139"/>
      <c r="N17" s="139"/>
      <c r="O17" s="9">
        <v>5522.1</v>
      </c>
      <c r="P17" s="9">
        <v>1</v>
      </c>
      <c r="Q17" s="13" t="str">
        <f>VLOOKUP(O17, '[1]لیست محصولات اردیبهشت ۱۴۰۳'!B:C,2,0)</f>
        <v>تامارا | Tamara</v>
      </c>
      <c r="R17" s="9" t="s">
        <v>144</v>
      </c>
      <c r="S17" s="12">
        <f>VLOOKUP(O17, '[1]لیست محصولات اردیبهشت ۱۴۰۳'!B:F,5,0)</f>
        <v>150</v>
      </c>
      <c r="T17" s="14">
        <f>VLOOKUP(O17, '[1]لیست محصولات اردیبهشت ۱۴۰۳'!B:G,6,0)</f>
        <v>2600000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2600000</v>
      </c>
      <c r="Y17" s="17"/>
      <c r="Z17" s="14">
        <f t="shared" si="4"/>
        <v>2600000</v>
      </c>
      <c r="AA17" s="151"/>
      <c r="AB17" s="148"/>
      <c r="AC17" s="145"/>
      <c r="AD17" s="142"/>
      <c r="AE17" s="145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61"/>
      <c r="H18" s="163"/>
      <c r="I18" s="161"/>
      <c r="J18" s="161"/>
      <c r="K18" s="11" t="str">
        <f t="shared" ca="1" si="0"/>
        <v/>
      </c>
      <c r="L18" s="140"/>
      <c r="M18" s="140"/>
      <c r="N18" s="140"/>
      <c r="O18" s="9">
        <v>5522.1</v>
      </c>
      <c r="P18" s="9">
        <v>1</v>
      </c>
      <c r="Q18" s="13" t="str">
        <f>VLOOKUP(O18, '[1]لیست محصولات اردیبهشت ۱۴۰۳'!B:C,2,0)</f>
        <v>تامارا | Tamara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2600000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2600000</v>
      </c>
      <c r="Y18" s="17"/>
      <c r="Z18" s="14">
        <f t="shared" si="4"/>
        <v>2600000</v>
      </c>
      <c r="AA18" s="152"/>
      <c r="AB18" s="149"/>
      <c r="AC18" s="146"/>
      <c r="AD18" s="143"/>
      <c r="AE18" s="146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>
        <v>9</v>
      </c>
      <c r="H19" s="10">
        <v>312485</v>
      </c>
      <c r="I19" s="9" t="s">
        <v>355</v>
      </c>
      <c r="J19" s="9"/>
      <c r="K19" s="11" t="str">
        <f t="shared" ca="1" si="0"/>
        <v/>
      </c>
      <c r="L19" s="12" t="s">
        <v>370</v>
      </c>
      <c r="M19" s="12" t="s">
        <v>371</v>
      </c>
      <c r="N19" s="12"/>
      <c r="O19" s="9">
        <v>5522.2</v>
      </c>
      <c r="P19" s="9">
        <v>2</v>
      </c>
      <c r="Q19" s="13" t="str">
        <f>VLOOKUP(O19, '[1]لیست محصولات اردیبهشت ۱۴۰۳'!B:C,2,0)</f>
        <v>تامارا | Tamara</v>
      </c>
      <c r="R19" s="9" t="s">
        <v>335</v>
      </c>
      <c r="S19" s="12">
        <f>VLOOKUP(O19, '[1]لیست محصولات اردیبهشت ۱۴۰۳'!B:F,5,0)</f>
        <v>750</v>
      </c>
      <c r="T19" s="14">
        <f>VLOOKUP(O19, '[1]لیست محصولات اردیبهشت ۱۴۰۳'!B:G,6,0)</f>
        <v>12450000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24900000</v>
      </c>
      <c r="Y19" s="17"/>
      <c r="Z19" s="14">
        <f t="shared" si="4"/>
        <v>24900000</v>
      </c>
      <c r="AA19" s="18" t="s">
        <v>79</v>
      </c>
      <c r="AB19" s="13" t="s">
        <v>372</v>
      </c>
      <c r="AC19" s="19" t="s">
        <v>373</v>
      </c>
      <c r="AD19" s="20" t="s">
        <v>104</v>
      </c>
      <c r="AE19" s="19"/>
      <c r="AF19" s="21"/>
      <c r="AG19" s="22" t="str">
        <f t="shared" si="5"/>
        <v>TRUE</v>
      </c>
      <c r="AH19" s="23" t="str">
        <f t="shared" si="6"/>
        <v>تهران خیابان فاطمی، خیابان شیخلر، کوچه بنفشه، پلاک هشت  - گلنار فیاضی 09128435589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10</v>
      </c>
      <c r="H20" s="10">
        <v>279677577866</v>
      </c>
      <c r="I20" s="9" t="s">
        <v>355</v>
      </c>
      <c r="J20" s="9"/>
      <c r="K20" s="11" t="str">
        <f t="shared" ca="1" si="0"/>
        <v/>
      </c>
      <c r="L20" s="12" t="s">
        <v>374</v>
      </c>
      <c r="M20" s="12" t="s">
        <v>375</v>
      </c>
      <c r="N20" s="12"/>
      <c r="O20" s="9">
        <v>5501.1</v>
      </c>
      <c r="P20" s="9">
        <v>1</v>
      </c>
      <c r="Q20" s="13" t="str">
        <f>VLOOKUP(O20, '[1]لیست محصولات اردیبهشت ۱۴۰۳'!B:C,2,0)</f>
        <v>ورتکس | Vortex</v>
      </c>
      <c r="R20" s="9" t="s">
        <v>144</v>
      </c>
      <c r="S20" s="12">
        <f>VLOOKUP(O20, '[1]لیست محصولات اردیبهشت ۱۴۰۳'!B:F,5,0)</f>
        <v>150</v>
      </c>
      <c r="T20" s="14">
        <f>VLOOKUP(O20, '[1]لیست محصولات اردیبهشت ۱۴۰۳'!B:G,6,0)</f>
        <v>2100000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2100000</v>
      </c>
      <c r="Y20" s="17"/>
      <c r="Z20" s="14">
        <f t="shared" si="4"/>
        <v>2100000</v>
      </c>
      <c r="AA20" s="18" t="s">
        <v>96</v>
      </c>
      <c r="AB20" s="13" t="s">
        <v>376</v>
      </c>
      <c r="AC20" s="19" t="s">
        <v>377</v>
      </c>
      <c r="AD20" s="20"/>
      <c r="AE20" s="19"/>
      <c r="AF20" s="21"/>
      <c r="AG20" s="22" t="str">
        <f t="shared" si="5"/>
        <v>TRUE</v>
      </c>
      <c r="AH20" s="23" t="str">
        <f t="shared" si="6"/>
        <v>اصفهان اصفهان-خیابان حکیم فرزانه-صنعتگران 23-سوله سوم سمت چپ  - آرام صادقی 09134107636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11</v>
      </c>
      <c r="H21" s="10">
        <v>279683920500</v>
      </c>
      <c r="I21" s="9" t="s">
        <v>355</v>
      </c>
      <c r="J21" s="9"/>
      <c r="K21" s="11" t="str">
        <f t="shared" ca="1" si="0"/>
        <v/>
      </c>
      <c r="L21" s="12" t="s">
        <v>378</v>
      </c>
      <c r="M21" s="12" t="s">
        <v>375</v>
      </c>
      <c r="N21" s="12"/>
      <c r="O21" s="9">
        <v>5511.1</v>
      </c>
      <c r="P21" s="9">
        <v>2</v>
      </c>
      <c r="Q21" s="13" t="str">
        <f>VLOOKUP(O21, '[1]لیست محصولات اردیبهشت ۱۴۰۳'!B:C,2,0)</f>
        <v>هامبلا | Hambella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2800000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5600000</v>
      </c>
      <c r="Y21" s="17"/>
      <c r="Z21" s="14">
        <f t="shared" si="4"/>
        <v>5600000</v>
      </c>
      <c r="AA21" s="18" t="s">
        <v>379</v>
      </c>
      <c r="AB21" s="13" t="s">
        <v>380</v>
      </c>
      <c r="AC21" s="19" t="s">
        <v>426</v>
      </c>
      <c r="AD21" s="20"/>
      <c r="AE21" s="19" t="s">
        <v>381</v>
      </c>
      <c r="AF21" s="21"/>
      <c r="AG21" s="22" t="str">
        <f t="shared" si="5"/>
        <v>TRUE</v>
      </c>
      <c r="AH21" s="23" t="str">
        <f t="shared" si="6"/>
        <v>مرکزی دلیجان
اداره پست شهرستان دلیجان صندوق پستی 131
3791766922  - سید محسن صادقی 09183697020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12</v>
      </c>
      <c r="H22" s="10">
        <v>518336</v>
      </c>
      <c r="I22" s="9" t="s">
        <v>355</v>
      </c>
      <c r="J22" s="9"/>
      <c r="K22" s="11" t="str">
        <f t="shared" ca="1" si="0"/>
        <v/>
      </c>
      <c r="L22" s="12" t="s">
        <v>382</v>
      </c>
      <c r="M22" s="12" t="s">
        <v>383</v>
      </c>
      <c r="N22" s="12"/>
      <c r="O22" s="9">
        <v>5511.2</v>
      </c>
      <c r="P22" s="9">
        <v>1</v>
      </c>
      <c r="Q22" s="13" t="str">
        <f>VLOOKUP(O22, '[1]لیست محصولات اردیبهشت ۱۴۰۳'!B:C,2,0)</f>
        <v>هامبلا | Hambella</v>
      </c>
      <c r="R22" s="9" t="s">
        <v>384</v>
      </c>
      <c r="S22" s="12">
        <f>VLOOKUP(O22, '[1]لیست محصولات اردیبهشت ۱۴۰۳'!B:F,5,0)</f>
        <v>750</v>
      </c>
      <c r="T22" s="14">
        <f>VLOOKUP(O22, '[1]لیست محصولات اردیبهشت ۱۴۰۳'!B:G,6,0)</f>
        <v>13350000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13350000</v>
      </c>
      <c r="Y22" s="17"/>
      <c r="Z22" s="14">
        <f t="shared" si="4"/>
        <v>13350000</v>
      </c>
      <c r="AA22" s="18" t="s">
        <v>79</v>
      </c>
      <c r="AB22" s="13" t="s">
        <v>385</v>
      </c>
      <c r="AC22" s="19" t="s">
        <v>386</v>
      </c>
      <c r="AD22" s="20" t="s">
        <v>104</v>
      </c>
      <c r="AE22" s="19"/>
      <c r="AF22" s="21"/>
      <c r="AG22" s="22" t="str">
        <f t="shared" si="5"/>
        <v>TRUE</v>
      </c>
      <c r="AH22" s="23" t="str">
        <f t="shared" si="6"/>
        <v>تهران زعفرانیه خ اعجازی (آصف) میدان آصف خ بهزادی خ ماکویی پور شمالی پلاک ۶۶ برج مرواری ط۱  - تینا  پروانه 09121382944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13</v>
      </c>
      <c r="H23" s="10">
        <v>683775</v>
      </c>
      <c r="I23" s="9" t="s">
        <v>355</v>
      </c>
      <c r="J23" s="9"/>
      <c r="K23" s="11" t="str">
        <f t="shared" ca="1" si="0"/>
        <v/>
      </c>
      <c r="L23" s="12" t="s">
        <v>387</v>
      </c>
      <c r="M23" s="12" t="s">
        <v>388</v>
      </c>
      <c r="N23" s="12"/>
      <c r="O23" s="9">
        <v>3326.2</v>
      </c>
      <c r="P23" s="9">
        <v>1</v>
      </c>
      <c r="Q23" s="13" t="str">
        <f>VLOOKUP(O23, '[1]لیست محصولات اردیبهشت ۱۴۰۳'!B:C,2,0)</f>
        <v>میاگروس | Milagros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18150000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18150000</v>
      </c>
      <c r="Y23" s="17"/>
      <c r="Z23" s="14">
        <f t="shared" si="4"/>
        <v>18150000</v>
      </c>
      <c r="AA23" s="18" t="s">
        <v>79</v>
      </c>
      <c r="AB23" s="13" t="s">
        <v>389</v>
      </c>
      <c r="AC23" s="19" t="s">
        <v>390</v>
      </c>
      <c r="AD23" s="20" t="s">
        <v>104</v>
      </c>
      <c r="AE23" s="19"/>
      <c r="AF23" s="21"/>
      <c r="AG23" s="22" t="str">
        <f t="shared" si="5"/>
        <v>TRUE</v>
      </c>
      <c r="AH23" s="23" t="str">
        <f t="shared" si="6"/>
        <v>تهران بهارستان سه راه امین حضور خیابان دیالمه بن بست امیر پلاک ۱ واحد ۱۸  - آرش رحمتی 09927888133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14</v>
      </c>
      <c r="H24" s="10">
        <v>690580</v>
      </c>
      <c r="I24" s="9" t="s">
        <v>355</v>
      </c>
      <c r="J24" s="9"/>
      <c r="K24" s="11" t="str">
        <f t="shared" ca="1" si="0"/>
        <v/>
      </c>
      <c r="L24" s="12" t="s">
        <v>391</v>
      </c>
      <c r="M24" s="12" t="s">
        <v>392</v>
      </c>
      <c r="N24" s="12"/>
      <c r="O24" s="9">
        <v>5523.2</v>
      </c>
      <c r="P24" s="9">
        <v>1</v>
      </c>
      <c r="Q24" s="13" t="str">
        <f>VLOOKUP(O24, '[1]لیست محصولات اردیبهشت ۱۴۰۳'!B:C,2,0)</f>
        <v>کوتوا دانکن | Kotowa Duncan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12150000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12150000</v>
      </c>
      <c r="Y24" s="17"/>
      <c r="Z24" s="14">
        <f t="shared" si="4"/>
        <v>12150000</v>
      </c>
      <c r="AA24" s="18" t="s">
        <v>79</v>
      </c>
      <c r="AB24" s="13" t="s">
        <v>393</v>
      </c>
      <c r="AC24" s="19" t="s">
        <v>394</v>
      </c>
      <c r="AD24" s="20" t="s">
        <v>104</v>
      </c>
      <c r="AE24" s="19"/>
      <c r="AF24" s="21"/>
      <c r="AG24" s="22" t="str">
        <f t="shared" si="5"/>
        <v>TRUE</v>
      </c>
      <c r="AH24" s="23" t="str">
        <f t="shared" si="6"/>
        <v>تهران بلوار قیطریه-خیابان سلیمانی شرقی-کوچه مینو-پلاک ۱۳-واحد ۱  - پرهام رجبی مهر 09127362617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15</v>
      </c>
      <c r="H25" s="10">
        <v>279700629954</v>
      </c>
      <c r="I25" s="9" t="s">
        <v>355</v>
      </c>
      <c r="J25" s="9"/>
      <c r="K25" s="11" t="str">
        <f t="shared" ca="1" si="0"/>
        <v/>
      </c>
      <c r="L25" s="12" t="s">
        <v>395</v>
      </c>
      <c r="M25" s="12" t="s">
        <v>396</v>
      </c>
      <c r="N25" s="12"/>
      <c r="O25" s="9">
        <v>5511.1</v>
      </c>
      <c r="P25" s="9">
        <v>2</v>
      </c>
      <c r="Q25" s="13" t="str">
        <f>VLOOKUP(O25, '[1]لیست محصولات اردیبهشت ۱۴۰۳'!B:C,2,0)</f>
        <v>هامبلا | Hambella</v>
      </c>
      <c r="R25" s="9" t="s">
        <v>144</v>
      </c>
      <c r="S25" s="12">
        <f>VLOOKUP(O25, '[1]لیست محصولات اردیبهشت ۱۴۰۳'!B:F,5,0)</f>
        <v>150</v>
      </c>
      <c r="T25" s="14">
        <f>VLOOKUP(O25, '[1]لیست محصولات اردیبهشت ۱۴۰۳'!B:G,6,0)</f>
        <v>2800000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5600000</v>
      </c>
      <c r="Y25" s="17"/>
      <c r="Z25" s="14">
        <f t="shared" si="4"/>
        <v>5600000</v>
      </c>
      <c r="AA25" s="18" t="s">
        <v>79</v>
      </c>
      <c r="AB25" s="13" t="s">
        <v>397</v>
      </c>
      <c r="AC25" s="19" t="s">
        <v>398</v>
      </c>
      <c r="AD25" s="20" t="s">
        <v>104</v>
      </c>
      <c r="AE25" s="19"/>
      <c r="AF25" s="21"/>
      <c r="AG25" s="22" t="str">
        <f t="shared" si="5"/>
        <v>TRUE</v>
      </c>
      <c r="AH25" s="23" t="str">
        <f t="shared" si="6"/>
        <v>تهران دیباجی شمالی، کوچه ارغوان غربی، پلاک ۳۹  - ساینا مجتهد زاده 09122953951</v>
      </c>
    </row>
    <row r="26" spans="1:34" ht="22.35" customHeight="1">
      <c r="A26" s="7"/>
      <c r="B26" s="7"/>
      <c r="C26" s="7"/>
      <c r="D26" s="7"/>
      <c r="E26" s="7"/>
      <c r="F26" s="8"/>
      <c r="G26" s="9">
        <v>16</v>
      </c>
      <c r="H26" s="10">
        <v>279700674541</v>
      </c>
      <c r="I26" s="9" t="s">
        <v>355</v>
      </c>
      <c r="J26" s="9"/>
      <c r="K26" s="11" t="str">
        <f t="shared" ca="1" si="0"/>
        <v/>
      </c>
      <c r="L26" s="12" t="s">
        <v>399</v>
      </c>
      <c r="M26" s="12" t="s">
        <v>400</v>
      </c>
      <c r="N26" s="12"/>
      <c r="O26" s="9">
        <v>5523.2</v>
      </c>
      <c r="P26" s="9">
        <v>1</v>
      </c>
      <c r="Q26" s="13" t="str">
        <f>VLOOKUP(O26, '[1]لیست محصولات اردیبهشت ۱۴۰۳'!B:C,2,0)</f>
        <v>کوتوا دانکن | Kotowa Duncan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12150000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12150000</v>
      </c>
      <c r="Y26" s="17"/>
      <c r="Z26" s="14">
        <f t="shared" si="4"/>
        <v>12150000</v>
      </c>
      <c r="AA26" s="18" t="s">
        <v>401</v>
      </c>
      <c r="AB26" s="13" t="s">
        <v>402</v>
      </c>
      <c r="AC26" s="78" t="s">
        <v>403</v>
      </c>
      <c r="AD26" s="20"/>
      <c r="AE26" s="19"/>
      <c r="AF26" s="21"/>
      <c r="AG26" s="22" t="str">
        <f t="shared" si="5"/>
        <v>TRUE</v>
      </c>
      <c r="AH26" s="23" t="str">
        <f t="shared" si="6"/>
        <v>مازندران رامسر لیدو‌-ساحل9- نرسیده به بن بست بنی هاشمی 1-سمت چپ درب آبی  - امیرتقی هاشمی 09114127626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17</v>
      </c>
      <c r="H27" s="10">
        <v>279705975263</v>
      </c>
      <c r="I27" s="9" t="s">
        <v>355</v>
      </c>
      <c r="J27" s="9"/>
      <c r="K27" s="11" t="str">
        <f t="shared" ca="1" si="0"/>
        <v/>
      </c>
      <c r="L27" s="12" t="s">
        <v>137</v>
      </c>
      <c r="M27" s="12" t="s">
        <v>404</v>
      </c>
      <c r="N27" s="12"/>
      <c r="O27" s="9">
        <v>3326.1</v>
      </c>
      <c r="P27" s="9">
        <v>1</v>
      </c>
      <c r="Q27" s="13" t="str">
        <f>VLOOKUP(O27, '[1]لیست محصولات اردیبهشت ۱۴۰۳'!B:C,2,0)</f>
        <v>میاگروس | Milagros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3750000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3750000</v>
      </c>
      <c r="Y27" s="17"/>
      <c r="Z27" s="14">
        <f t="shared" si="4"/>
        <v>3750000</v>
      </c>
      <c r="AA27" s="18" t="s">
        <v>209</v>
      </c>
      <c r="AB27" s="13" t="s">
        <v>405</v>
      </c>
      <c r="AC27" s="19" t="s">
        <v>406</v>
      </c>
      <c r="AD27" s="20"/>
      <c r="AE27" s="19"/>
      <c r="AF27" s="21"/>
      <c r="AG27" s="22" t="str">
        <f t="shared" si="5"/>
        <v>TRUE</v>
      </c>
      <c r="AH27" s="23" t="str">
        <f t="shared" si="6"/>
        <v>مشهد مشهد سرافرازان ۳۹ مجتمع الوند بلوک ۳واحد ۳۰۲  - حسین معصومی 09052760090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>
        <v>18</v>
      </c>
      <c r="H28" s="10">
        <v>279706834006</v>
      </c>
      <c r="I28" s="9" t="s">
        <v>355</v>
      </c>
      <c r="J28" s="9"/>
      <c r="K28" s="11" t="str">
        <f t="shared" ca="1" si="0"/>
        <v/>
      </c>
      <c r="L28" s="12" t="s">
        <v>407</v>
      </c>
      <c r="M28" s="12" t="s">
        <v>408</v>
      </c>
      <c r="N28" s="12"/>
      <c r="O28" s="9">
        <v>3326.1</v>
      </c>
      <c r="P28" s="9">
        <v>1</v>
      </c>
      <c r="Q28" s="13" t="str">
        <f>VLOOKUP(O28, '[1]لیست محصولات اردیبهشت ۱۴۰۳'!B:C,2,0)</f>
        <v>میاگروس | Milagros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3750000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3750000</v>
      </c>
      <c r="Y28" s="17"/>
      <c r="Z28" s="14">
        <f t="shared" si="4"/>
        <v>3750000</v>
      </c>
      <c r="AA28" s="18" t="s">
        <v>79</v>
      </c>
      <c r="AB28" s="13" t="s">
        <v>409</v>
      </c>
      <c r="AC28" s="19" t="s">
        <v>410</v>
      </c>
      <c r="AD28" s="20" t="s">
        <v>104</v>
      </c>
      <c r="AE28" s="19"/>
      <c r="AF28" s="21"/>
      <c r="AG28" s="22" t="str">
        <f t="shared" si="5"/>
        <v>TRUE</v>
      </c>
      <c r="AH28" s="23" t="str">
        <f t="shared" si="6"/>
        <v>تهران ستارخان بین پل یادگار امام و شیخ فضل الله نبش کوچه نیلوفر قهوه تایم  - مبین  جلیلوند 09919301720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59">
        <v>19</v>
      </c>
      <c r="H29" s="162">
        <v>904144</v>
      </c>
      <c r="I29" s="159" t="s">
        <v>355</v>
      </c>
      <c r="J29" s="159"/>
      <c r="K29" s="11" t="str">
        <f t="shared" ca="1" si="0"/>
        <v/>
      </c>
      <c r="L29" s="138" t="s">
        <v>411</v>
      </c>
      <c r="M29" s="138" t="s">
        <v>412</v>
      </c>
      <c r="N29" s="138"/>
      <c r="O29" s="9">
        <v>5501.1</v>
      </c>
      <c r="P29" s="9">
        <v>1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2100000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2100000</v>
      </c>
      <c r="Y29" s="17"/>
      <c r="Z29" s="14">
        <f t="shared" si="4"/>
        <v>2100000</v>
      </c>
      <c r="AA29" s="150" t="s">
        <v>79</v>
      </c>
      <c r="AB29" s="147" t="s">
        <v>413</v>
      </c>
      <c r="AC29" s="144" t="s">
        <v>414</v>
      </c>
      <c r="AD29" s="20" t="s">
        <v>104</v>
      </c>
      <c r="AE29" s="19"/>
      <c r="AF29" s="21" t="s">
        <v>415</v>
      </c>
      <c r="AG29" s="22" t="str">
        <f t="shared" si="5"/>
        <v>TRUE</v>
      </c>
      <c r="AH29" s="23" t="str">
        <f t="shared" si="6"/>
        <v>تهران خیابان ولی عصر نرسیده به سه راه توانیر بن بست بخشندگان پلاک ۱ طبقه ۶ واحد ۶۲  - مهرداد دولت آبادی 09365651313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1"/>
      <c r="H30" s="163"/>
      <c r="I30" s="161"/>
      <c r="J30" s="161"/>
      <c r="K30" s="11" t="str">
        <f t="shared" ca="1" si="0"/>
        <v/>
      </c>
      <c r="L30" s="140"/>
      <c r="M30" s="140"/>
      <c r="N30" s="140"/>
      <c r="O30" s="9">
        <v>5522.1</v>
      </c>
      <c r="P30" s="9">
        <v>1</v>
      </c>
      <c r="Q30" s="13" t="str">
        <f>VLOOKUP(O30, '[1]لیست محصولات اردیبهشت ۱۴۰۳'!B:C,2,0)</f>
        <v>تامارا | Tamara</v>
      </c>
      <c r="R30" s="9"/>
      <c r="S30" s="12">
        <f>VLOOKUP(O30, '[1]لیست محصولات اردیبهشت ۱۴۰۳'!B:F,5,0)</f>
        <v>150</v>
      </c>
      <c r="T30" s="14">
        <f>VLOOKUP(O30, '[1]لیست محصولات اردیبهشت ۱۴۰۳'!B:G,6,0)</f>
        <v>2600000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2600000</v>
      </c>
      <c r="Y30" s="17"/>
      <c r="Z30" s="14">
        <f t="shared" si="4"/>
        <v>2600000</v>
      </c>
      <c r="AA30" s="152"/>
      <c r="AB30" s="149"/>
      <c r="AC30" s="146"/>
      <c r="AD30" s="20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81">
        <v>20</v>
      </c>
      <c r="H31" s="186"/>
      <c r="I31" s="181" t="s">
        <v>323</v>
      </c>
      <c r="J31" s="159" t="s">
        <v>75</v>
      </c>
      <c r="K31" s="11" t="str">
        <f t="shared" ca="1" si="0"/>
        <v/>
      </c>
      <c r="L31" s="138" t="s">
        <v>417</v>
      </c>
      <c r="M31" s="138" t="s">
        <v>418</v>
      </c>
      <c r="N31" s="138" t="s">
        <v>416</v>
      </c>
      <c r="O31" s="9">
        <v>5511.2</v>
      </c>
      <c r="P31" s="9">
        <v>4</v>
      </c>
      <c r="Q31" s="13" t="str">
        <f>VLOOKUP(O31, '[1]لیست محصولات اردیبهشت ۱۴۰۳'!B:C,2,0)</f>
        <v>هامبلا | Hambella</v>
      </c>
      <c r="R31" s="9"/>
      <c r="S31" s="12">
        <f>VLOOKUP(O31, '[1]لیست محصولات اردیبهشت ۱۴۰۳'!B:F,5,0)</f>
        <v>750</v>
      </c>
      <c r="T31" s="14">
        <f>VLOOKUP(O31, '[1]لیست محصولات اردیبهشت ۱۴۰۳'!B:G,6,0)</f>
        <v>13350000</v>
      </c>
      <c r="U31" s="15"/>
      <c r="V31" s="16">
        <f t="shared" si="1"/>
        <v>0</v>
      </c>
      <c r="W31" s="12">
        <f t="shared" si="2"/>
        <v>4</v>
      </c>
      <c r="X31" s="14">
        <f t="shared" si="3"/>
        <v>53400000</v>
      </c>
      <c r="Y31" s="17"/>
      <c r="Z31" s="14">
        <f t="shared" si="4"/>
        <v>53400000</v>
      </c>
      <c r="AA31" s="150" t="s">
        <v>419</v>
      </c>
      <c r="AB31" s="147" t="s">
        <v>420</v>
      </c>
      <c r="AC31" s="144" t="s">
        <v>421</v>
      </c>
      <c r="AD31" s="20"/>
      <c r="AE31" s="19"/>
      <c r="AF31" s="21"/>
      <c r="AG31" s="22" t="str">
        <f t="shared" si="5"/>
        <v>TRUE</v>
      </c>
      <c r="AH31" s="23" t="str">
        <f t="shared" si="6"/>
        <v>تبریز خیابان امام، آبرسان، فلکه دانشگاه، روبروی برج بلور، جنب پاساژ نسیم، طبقه منفی 1 بانک کتاب، کافه نان ماچا کافه بیکری ماچا - رضا غفاری 09302235213</v>
      </c>
    </row>
    <row r="32" spans="1:34" ht="22.35" customHeight="1">
      <c r="A32" s="7"/>
      <c r="B32" s="7"/>
      <c r="C32" s="7"/>
      <c r="D32" s="7"/>
      <c r="E32" s="7"/>
      <c r="F32" s="8"/>
      <c r="G32" s="182"/>
      <c r="H32" s="187"/>
      <c r="I32" s="182"/>
      <c r="J32" s="161"/>
      <c r="K32" s="11" t="str">
        <f t="shared" ca="1" si="0"/>
        <v/>
      </c>
      <c r="L32" s="140"/>
      <c r="M32" s="140"/>
      <c r="N32" s="140"/>
      <c r="O32" s="9">
        <v>3326.1</v>
      </c>
      <c r="P32" s="9">
        <v>3</v>
      </c>
      <c r="Q32" s="13" t="str">
        <f>VLOOKUP(O32, '[1]لیست محصولات اردیبهشت ۱۴۰۳'!B:C,2,0)</f>
        <v>میاگروس | Milagros</v>
      </c>
      <c r="R32" s="9"/>
      <c r="S32" s="12">
        <f>VLOOKUP(O32, '[1]لیست محصولات اردیبهشت ۱۴۰۳'!B:F,5,0)</f>
        <v>150</v>
      </c>
      <c r="T32" s="14">
        <f>VLOOKUP(O32, '[1]لیست محصولات اردیبهشت ۱۴۰۳'!B:G,6,0)</f>
        <v>3750000</v>
      </c>
      <c r="U32" s="15"/>
      <c r="V32" s="16">
        <f t="shared" si="1"/>
        <v>0</v>
      </c>
      <c r="W32" s="12">
        <f t="shared" si="2"/>
        <v>3</v>
      </c>
      <c r="X32" s="14">
        <f t="shared" si="3"/>
        <v>11250000</v>
      </c>
      <c r="Y32" s="17"/>
      <c r="Z32" s="14">
        <f t="shared" si="4"/>
        <v>11250000</v>
      </c>
      <c r="AA32" s="152"/>
      <c r="AB32" s="149"/>
      <c r="AC32" s="146"/>
      <c r="AD32" s="20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81">
        <v>21</v>
      </c>
      <c r="H33" s="186"/>
      <c r="I33" s="181" t="s">
        <v>323</v>
      </c>
      <c r="J33" s="159" t="s">
        <v>75</v>
      </c>
      <c r="K33" s="11" t="str">
        <f t="shared" ca="1" si="0"/>
        <v/>
      </c>
      <c r="L33" s="138" t="s">
        <v>417</v>
      </c>
      <c r="M33" s="138" t="s">
        <v>422</v>
      </c>
      <c r="N33" s="138" t="s">
        <v>423</v>
      </c>
      <c r="O33" s="9">
        <v>5511.1</v>
      </c>
      <c r="P33" s="9">
        <v>20</v>
      </c>
      <c r="Q33" s="13" t="str">
        <f>VLOOKUP(O33, '[1]لیست محصولات اردیبهشت ۱۴۰۳'!B:C,2,0)</f>
        <v>هامبلا | Hambella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2800000</v>
      </c>
      <c r="U33" s="15"/>
      <c r="V33" s="16">
        <f t="shared" si="1"/>
        <v>0</v>
      </c>
      <c r="W33" s="12">
        <f t="shared" si="2"/>
        <v>20</v>
      </c>
      <c r="X33" s="14">
        <f t="shared" si="3"/>
        <v>56000000</v>
      </c>
      <c r="Y33" s="17"/>
      <c r="Z33" s="14">
        <f t="shared" si="4"/>
        <v>56000000</v>
      </c>
      <c r="AA33" s="150" t="s">
        <v>419</v>
      </c>
      <c r="AB33" s="147" t="s">
        <v>424</v>
      </c>
      <c r="AC33" s="144" t="s">
        <v>425</v>
      </c>
      <c r="AD33" s="20"/>
      <c r="AE33" s="19"/>
      <c r="AF33" s="21"/>
      <c r="AG33" s="22" t="str">
        <f t="shared" si="5"/>
        <v>TRUE</v>
      </c>
      <c r="AH33" s="23" t="str">
        <f t="shared" si="6"/>
        <v>تبریز بارون آواك روبه روي درب پشتي پاساژ ضرغامي دکان قهوه نوزده دو صفر - رضا ظریف 09142155595</v>
      </c>
    </row>
    <row r="34" spans="1:34" ht="22.35" customHeight="1">
      <c r="A34" s="7"/>
      <c r="B34" s="7"/>
      <c r="C34" s="7"/>
      <c r="D34" s="7"/>
      <c r="E34" s="7"/>
      <c r="F34" s="8"/>
      <c r="G34" s="182"/>
      <c r="H34" s="187"/>
      <c r="I34" s="182"/>
      <c r="J34" s="161"/>
      <c r="K34" s="11" t="str">
        <f t="shared" ref="K34:K65" ca="1" si="7">IF(C34, TODAY(), "" )</f>
        <v/>
      </c>
      <c r="L34" s="140"/>
      <c r="M34" s="140"/>
      <c r="N34" s="140"/>
      <c r="O34" s="9">
        <v>3326.1</v>
      </c>
      <c r="P34" s="9">
        <v>20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ref="V34:V65" si="8">IF(C34, P34, U34 )</f>
        <v>0</v>
      </c>
      <c r="W34" s="12">
        <f t="shared" si="2"/>
        <v>20</v>
      </c>
      <c r="X34" s="14">
        <f t="shared" si="3"/>
        <v>75000000</v>
      </c>
      <c r="Y34" s="17"/>
      <c r="Z34" s="14">
        <f t="shared" si="4"/>
        <v>75000000</v>
      </c>
      <c r="AA34" s="152"/>
      <c r="AB34" s="149"/>
      <c r="AC34" s="146"/>
      <c r="AD34" s="20"/>
      <c r="AE34" s="19"/>
      <c r="AF34" s="21"/>
      <c r="AG34" s="22" t="str">
        <f t="shared" ref="AG34:AG65" si="9">IF(V34=P34, "FALSE", "TRUE" )</f>
        <v>TRUE</v>
      </c>
      <c r="AH34" s="23" t="str">
        <f t="shared" ref="AH34:AH65" si="10">AA34&amp;" "&amp;AB34&amp;" "&amp;N34&amp;" - "&amp;L34&amp;" "&amp;M34&amp;" "&amp;AC34</f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>
        <v>22</v>
      </c>
      <c r="H35" s="10">
        <v>376217</v>
      </c>
      <c r="I35" s="9" t="s">
        <v>446</v>
      </c>
      <c r="J35" s="9"/>
      <c r="K35" s="11" t="str">
        <f t="shared" ca="1" si="7"/>
        <v/>
      </c>
      <c r="L35" s="12" t="s">
        <v>447</v>
      </c>
      <c r="M35" s="12" t="s">
        <v>448</v>
      </c>
      <c r="N35" s="12"/>
      <c r="O35" s="9">
        <v>3326.2</v>
      </c>
      <c r="P35" s="9">
        <v>1</v>
      </c>
      <c r="Q35" s="13" t="str">
        <f>VLOOKUP(O35, '[1]لیست محصولات اردیبهشت ۱۴۰۳'!B:C,2,0)</f>
        <v>میاگروس | Milagros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18150000</v>
      </c>
      <c r="U35" s="15"/>
      <c r="V35" s="16">
        <f t="shared" si="8"/>
        <v>0</v>
      </c>
      <c r="W35" s="12">
        <f t="shared" si="2"/>
        <v>1</v>
      </c>
      <c r="X35" s="14">
        <f t="shared" si="3"/>
        <v>18150000</v>
      </c>
      <c r="Y35" s="17"/>
      <c r="Z35" s="14">
        <f t="shared" si="4"/>
        <v>18150000</v>
      </c>
      <c r="AA35" s="18" t="s">
        <v>79</v>
      </c>
      <c r="AB35" s="13" t="s">
        <v>449</v>
      </c>
      <c r="AC35" s="19" t="s">
        <v>450</v>
      </c>
      <c r="AD35" s="20" t="s">
        <v>104</v>
      </c>
      <c r="AE35" s="19"/>
      <c r="AF35" s="21"/>
      <c r="AG35" s="22" t="str">
        <f t="shared" si="9"/>
        <v>TRUE</v>
      </c>
      <c r="AH35" s="23" t="str">
        <f t="shared" si="10"/>
        <v>تهران قیطریه - بلوار کاوه - پور حیدری شرقی(روشنایی) - بلوار صفا - نبش کوچه شقایق - پلاک 6  - کیانا بیانی 09124700718</v>
      </c>
    </row>
    <row r="36" spans="1:34" ht="22.35" customHeight="1">
      <c r="A36" s="7"/>
      <c r="B36" s="7"/>
      <c r="C36" s="7"/>
      <c r="D36" s="7"/>
      <c r="E36" s="7"/>
      <c r="F36" s="8"/>
      <c r="G36" s="9">
        <v>23</v>
      </c>
      <c r="H36" s="10">
        <v>279764365143</v>
      </c>
      <c r="I36" s="9" t="s">
        <v>461</v>
      </c>
      <c r="J36" s="9"/>
      <c r="K36" s="11" t="str">
        <f t="shared" ca="1" si="7"/>
        <v/>
      </c>
      <c r="L36" s="12" t="s">
        <v>459</v>
      </c>
      <c r="M36" s="12" t="s">
        <v>460</v>
      </c>
      <c r="N36" s="12"/>
      <c r="O36" s="9">
        <v>5511.1</v>
      </c>
      <c r="P36" s="9">
        <v>1</v>
      </c>
      <c r="Q36" s="13" t="str">
        <f>VLOOKUP(O36, '[1]لیست محصولات اردیبهشت ۱۴۰۳'!B:C,2,0)</f>
        <v>هامبلا | Hambella</v>
      </c>
      <c r="R36" s="9" t="s">
        <v>144</v>
      </c>
      <c r="S36" s="12">
        <f>VLOOKUP(O36, '[1]لیست محصولات اردیبهشت ۱۴۰۳'!B:F,5,0)</f>
        <v>150</v>
      </c>
      <c r="T36" s="14">
        <f>VLOOKUP(O36, '[1]لیست محصولات اردیبهشت ۱۴۰۳'!B:G,6,0)</f>
        <v>2800000</v>
      </c>
      <c r="U36" s="15"/>
      <c r="V36" s="16">
        <f t="shared" si="8"/>
        <v>0</v>
      </c>
      <c r="W36" s="12">
        <f t="shared" si="2"/>
        <v>1</v>
      </c>
      <c r="X36" s="14">
        <f t="shared" si="3"/>
        <v>2800000</v>
      </c>
      <c r="Y36" s="17"/>
      <c r="Z36" s="14">
        <f t="shared" si="4"/>
        <v>2800000</v>
      </c>
      <c r="AA36" s="18" t="s">
        <v>79</v>
      </c>
      <c r="AB36" s="13" t="s">
        <v>462</v>
      </c>
      <c r="AC36" s="19" t="s">
        <v>463</v>
      </c>
      <c r="AD36" s="20"/>
      <c r="AE36" s="19"/>
      <c r="AF36" s="21" t="s">
        <v>464</v>
      </c>
      <c r="AG36" s="22" t="str">
        <f t="shared" si="9"/>
        <v>TRUE</v>
      </c>
      <c r="AH36" s="23" t="str">
        <f t="shared" si="10"/>
        <v>تهران تهرانپارس. بلوار شاهد ، خ ۲۱۰ شرقی ( احسانی) ، پلاک ۱۴ ، واحد ۳  - اسماعیل وهابنژاد 09125078859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7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8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9"/>
        <v>FALSE</v>
      </c>
      <c r="AH37" s="23" t="str">
        <f t="shared" si="10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7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8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9"/>
        <v>FALSE</v>
      </c>
      <c r="AH38" s="23" t="str">
        <f t="shared" si="10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7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8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9"/>
        <v>FALSE</v>
      </c>
      <c r="AH39" s="23" t="str">
        <f t="shared" si="10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7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8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9"/>
        <v>FALSE</v>
      </c>
      <c r="AH40" s="23" t="str">
        <f t="shared" si="10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7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8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9"/>
        <v>FALSE</v>
      </c>
      <c r="AH41" s="23" t="str">
        <f t="shared" si="10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7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8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9"/>
        <v>FALSE</v>
      </c>
      <c r="AH42" s="23" t="str">
        <f t="shared" si="10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7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8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9"/>
        <v>FALSE</v>
      </c>
      <c r="AH43" s="23" t="str">
        <f t="shared" si="10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7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8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9"/>
        <v>FALSE</v>
      </c>
      <c r="AH44" s="23" t="str">
        <f t="shared" si="10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7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8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9"/>
        <v>FALSE</v>
      </c>
      <c r="AH45" s="23" t="str">
        <f t="shared" si="10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7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8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9"/>
        <v>FALSE</v>
      </c>
      <c r="AH46" s="23" t="str">
        <f t="shared" si="10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7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8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9"/>
        <v>FALSE</v>
      </c>
      <c r="AH47" s="23" t="str">
        <f t="shared" si="10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7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8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9"/>
        <v>FALSE</v>
      </c>
      <c r="AH48" s="23" t="str">
        <f t="shared" si="10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7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8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9"/>
        <v>FALSE</v>
      </c>
      <c r="AH49" s="23" t="str">
        <f t="shared" si="10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7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8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9"/>
        <v>FALSE</v>
      </c>
      <c r="AH50" s="23" t="str">
        <f t="shared" si="10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7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8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9"/>
        <v>FALSE</v>
      </c>
      <c r="AH51" s="23" t="str">
        <f t="shared" si="10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7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8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9"/>
        <v>FALSE</v>
      </c>
      <c r="AH52" s="23" t="str">
        <f t="shared" si="10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7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8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9"/>
        <v>FALSE</v>
      </c>
      <c r="AH53" s="23" t="str">
        <f t="shared" si="10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7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8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9"/>
        <v>FALSE</v>
      </c>
      <c r="AH54" s="23" t="str">
        <f t="shared" si="10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7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8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9"/>
        <v>FALSE</v>
      </c>
      <c r="AH55" s="23" t="str">
        <f t="shared" si="10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7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8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9"/>
        <v>FALSE</v>
      </c>
      <c r="AH56" s="23" t="str">
        <f t="shared" si="10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7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8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9"/>
        <v>FALSE</v>
      </c>
      <c r="AH57" s="23" t="str">
        <f t="shared" si="10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7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8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9"/>
        <v>FALSE</v>
      </c>
      <c r="AH58" s="23" t="str">
        <f t="shared" si="10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7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8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9"/>
        <v>FALSE</v>
      </c>
      <c r="AH59" s="23" t="str">
        <f t="shared" si="10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7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8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9"/>
        <v>FALSE</v>
      </c>
      <c r="AH60" s="23" t="str">
        <f t="shared" si="10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7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8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9"/>
        <v>FALSE</v>
      </c>
      <c r="AH61" s="23" t="str">
        <f t="shared" si="10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7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8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9"/>
        <v>FALSE</v>
      </c>
      <c r="AH62" s="23" t="str">
        <f t="shared" si="10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7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8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9"/>
        <v>FALSE</v>
      </c>
      <c r="AH63" s="23" t="str">
        <f t="shared" si="10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7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8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9"/>
        <v>FALSE</v>
      </c>
      <c r="AH64" s="23" t="str">
        <f t="shared" si="10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7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8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9"/>
        <v>FALSE</v>
      </c>
      <c r="AH65" s="23" t="str">
        <f t="shared" si="10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1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97" si="12">IF(C66, P66, U66 )</f>
        <v>0</v>
      </c>
      <c r="W66" s="12">
        <f t="shared" ref="W66:W200" si="13">P66-V66</f>
        <v>0</v>
      </c>
      <c r="X66" s="14" t="e">
        <f t="shared" ref="X66:X200" si="14">P66*T66</f>
        <v>#N/A</v>
      </c>
      <c r="Y66" s="17"/>
      <c r="Z66" s="14" t="e">
        <f t="shared" ref="Z66:Z200" si="15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6">IF(V66=P66, "FALSE", "TRUE" )</f>
        <v>FALSE</v>
      </c>
      <c r="AH66" s="23" t="str">
        <f t="shared" ref="AH66:AH97" si="17">AA66&amp;" "&amp;AB66&amp;" "&amp;N66&amp;" - "&amp;L66&amp;" "&amp;M66&amp;" "&amp;AC66</f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1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2"/>
        <v>0</v>
      </c>
      <c r="W67" s="12">
        <f t="shared" si="13"/>
        <v>0</v>
      </c>
      <c r="X67" s="14" t="e">
        <f t="shared" si="14"/>
        <v>#N/A</v>
      </c>
      <c r="Y67" s="17"/>
      <c r="Z67" s="14" t="e">
        <f t="shared" si="15"/>
        <v>#N/A</v>
      </c>
      <c r="AA67" s="18"/>
      <c r="AB67" s="13"/>
      <c r="AC67" s="19"/>
      <c r="AD67" s="20"/>
      <c r="AE67" s="19"/>
      <c r="AF67" s="21"/>
      <c r="AG67" s="22" t="str">
        <f t="shared" si="16"/>
        <v>FALSE</v>
      </c>
      <c r="AH67" s="23" t="str">
        <f t="shared" si="17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1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2"/>
        <v>0</v>
      </c>
      <c r="W68" s="12">
        <f t="shared" si="13"/>
        <v>0</v>
      </c>
      <c r="X68" s="14" t="e">
        <f t="shared" si="14"/>
        <v>#N/A</v>
      </c>
      <c r="Y68" s="17"/>
      <c r="Z68" s="14" t="e">
        <f t="shared" si="15"/>
        <v>#N/A</v>
      </c>
      <c r="AA68" s="18"/>
      <c r="AB68" s="13"/>
      <c r="AC68" s="19"/>
      <c r="AD68" s="20"/>
      <c r="AE68" s="19"/>
      <c r="AF68" s="21"/>
      <c r="AG68" s="22" t="str">
        <f t="shared" si="16"/>
        <v>FALSE</v>
      </c>
      <c r="AH68" s="23" t="str">
        <f t="shared" si="17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1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2"/>
        <v>0</v>
      </c>
      <c r="W69" s="12">
        <f t="shared" si="13"/>
        <v>0</v>
      </c>
      <c r="X69" s="14" t="e">
        <f t="shared" si="14"/>
        <v>#N/A</v>
      </c>
      <c r="Y69" s="17"/>
      <c r="Z69" s="14" t="e">
        <f t="shared" si="15"/>
        <v>#N/A</v>
      </c>
      <c r="AA69" s="18"/>
      <c r="AB69" s="13"/>
      <c r="AC69" s="19"/>
      <c r="AD69" s="20"/>
      <c r="AE69" s="19"/>
      <c r="AF69" s="21"/>
      <c r="AG69" s="22" t="str">
        <f t="shared" si="16"/>
        <v>FALSE</v>
      </c>
      <c r="AH69" s="23" t="str">
        <f t="shared" si="17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1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2"/>
        <v>0</v>
      </c>
      <c r="W70" s="12">
        <f t="shared" si="13"/>
        <v>0</v>
      </c>
      <c r="X70" s="14" t="e">
        <f t="shared" si="14"/>
        <v>#N/A</v>
      </c>
      <c r="Y70" s="17"/>
      <c r="Z70" s="14" t="e">
        <f t="shared" si="15"/>
        <v>#N/A</v>
      </c>
      <c r="AA70" s="18"/>
      <c r="AB70" s="13"/>
      <c r="AC70" s="19"/>
      <c r="AD70" s="20"/>
      <c r="AE70" s="19"/>
      <c r="AF70" s="21"/>
      <c r="AG70" s="22" t="str">
        <f t="shared" si="16"/>
        <v>FALSE</v>
      </c>
      <c r="AH70" s="23" t="str">
        <f t="shared" si="17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1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2"/>
        <v>0</v>
      </c>
      <c r="W71" s="12">
        <f t="shared" si="13"/>
        <v>0</v>
      </c>
      <c r="X71" s="14" t="e">
        <f t="shared" si="14"/>
        <v>#N/A</v>
      </c>
      <c r="Y71" s="17"/>
      <c r="Z71" s="14" t="e">
        <f t="shared" si="15"/>
        <v>#N/A</v>
      </c>
      <c r="AA71" s="18"/>
      <c r="AB71" s="13"/>
      <c r="AC71" s="19"/>
      <c r="AD71" s="20"/>
      <c r="AE71" s="19"/>
      <c r="AF71" s="21"/>
      <c r="AG71" s="22" t="str">
        <f t="shared" si="16"/>
        <v>FALSE</v>
      </c>
      <c r="AH71" s="23" t="str">
        <f t="shared" si="17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1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2"/>
        <v>0</v>
      </c>
      <c r="W72" s="12">
        <f t="shared" si="13"/>
        <v>0</v>
      </c>
      <c r="X72" s="14" t="e">
        <f t="shared" si="14"/>
        <v>#N/A</v>
      </c>
      <c r="Y72" s="17"/>
      <c r="Z72" s="14" t="e">
        <f t="shared" si="15"/>
        <v>#N/A</v>
      </c>
      <c r="AA72" s="18"/>
      <c r="AB72" s="13"/>
      <c r="AC72" s="19"/>
      <c r="AD72" s="20"/>
      <c r="AE72" s="19"/>
      <c r="AF72" s="21"/>
      <c r="AG72" s="22" t="str">
        <f t="shared" si="16"/>
        <v>FALSE</v>
      </c>
      <c r="AH72" s="23" t="str">
        <f t="shared" si="17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1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2"/>
        <v>0</v>
      </c>
      <c r="W73" s="12">
        <f t="shared" si="13"/>
        <v>0</v>
      </c>
      <c r="X73" s="14" t="e">
        <f t="shared" si="14"/>
        <v>#N/A</v>
      </c>
      <c r="Y73" s="17"/>
      <c r="Z73" s="14" t="e">
        <f t="shared" si="15"/>
        <v>#N/A</v>
      </c>
      <c r="AA73" s="18"/>
      <c r="AB73" s="13"/>
      <c r="AC73" s="19"/>
      <c r="AD73" s="20"/>
      <c r="AE73" s="19"/>
      <c r="AF73" s="21"/>
      <c r="AG73" s="22" t="str">
        <f t="shared" si="16"/>
        <v>FALSE</v>
      </c>
      <c r="AH73" s="23" t="str">
        <f t="shared" si="17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1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2"/>
        <v>0</v>
      </c>
      <c r="W74" s="12">
        <f t="shared" si="13"/>
        <v>0</v>
      </c>
      <c r="X74" s="14" t="e">
        <f t="shared" si="14"/>
        <v>#N/A</v>
      </c>
      <c r="Y74" s="17"/>
      <c r="Z74" s="14" t="e">
        <f t="shared" si="15"/>
        <v>#N/A</v>
      </c>
      <c r="AA74" s="18"/>
      <c r="AB74" s="13"/>
      <c r="AC74" s="19"/>
      <c r="AD74" s="20"/>
      <c r="AE74" s="19"/>
      <c r="AF74" s="21"/>
      <c r="AG74" s="22" t="str">
        <f t="shared" si="16"/>
        <v>FALSE</v>
      </c>
      <c r="AH74" s="23" t="str">
        <f t="shared" si="17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1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2"/>
        <v>0</v>
      </c>
      <c r="W75" s="12">
        <f t="shared" si="13"/>
        <v>0</v>
      </c>
      <c r="X75" s="14" t="e">
        <f t="shared" si="14"/>
        <v>#N/A</v>
      </c>
      <c r="Y75" s="17"/>
      <c r="Z75" s="14" t="e">
        <f t="shared" si="15"/>
        <v>#N/A</v>
      </c>
      <c r="AA75" s="18"/>
      <c r="AB75" s="13"/>
      <c r="AC75" s="19"/>
      <c r="AD75" s="20"/>
      <c r="AE75" s="19"/>
      <c r="AF75" s="21"/>
      <c r="AG75" s="22" t="str">
        <f t="shared" si="16"/>
        <v>FALSE</v>
      </c>
      <c r="AH75" s="23" t="str">
        <f t="shared" si="17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1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2"/>
        <v>0</v>
      </c>
      <c r="W76" s="12">
        <f t="shared" si="13"/>
        <v>0</v>
      </c>
      <c r="X76" s="14" t="e">
        <f t="shared" si="14"/>
        <v>#N/A</v>
      </c>
      <c r="Y76" s="17"/>
      <c r="Z76" s="14" t="e">
        <f t="shared" si="15"/>
        <v>#N/A</v>
      </c>
      <c r="AA76" s="18"/>
      <c r="AB76" s="13"/>
      <c r="AC76" s="19"/>
      <c r="AD76" s="20"/>
      <c r="AE76" s="19"/>
      <c r="AF76" s="21"/>
      <c r="AG76" s="22" t="str">
        <f t="shared" si="16"/>
        <v>FALSE</v>
      </c>
      <c r="AH76" s="23" t="str">
        <f t="shared" si="17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1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2"/>
        <v>0</v>
      </c>
      <c r="W77" s="12">
        <f t="shared" si="13"/>
        <v>0</v>
      </c>
      <c r="X77" s="14" t="e">
        <f t="shared" si="14"/>
        <v>#N/A</v>
      </c>
      <c r="Y77" s="17"/>
      <c r="Z77" s="14" t="e">
        <f t="shared" si="15"/>
        <v>#N/A</v>
      </c>
      <c r="AA77" s="18"/>
      <c r="AB77" s="13"/>
      <c r="AC77" s="19"/>
      <c r="AD77" s="20"/>
      <c r="AE77" s="19"/>
      <c r="AF77" s="21"/>
      <c r="AG77" s="22" t="str">
        <f t="shared" si="16"/>
        <v>FALSE</v>
      </c>
      <c r="AH77" s="23" t="str">
        <f t="shared" si="17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1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2"/>
        <v>0</v>
      </c>
      <c r="W78" s="12">
        <f t="shared" si="13"/>
        <v>0</v>
      </c>
      <c r="X78" s="14" t="e">
        <f t="shared" si="14"/>
        <v>#N/A</v>
      </c>
      <c r="Y78" s="17"/>
      <c r="Z78" s="14" t="e">
        <f t="shared" si="15"/>
        <v>#N/A</v>
      </c>
      <c r="AA78" s="18"/>
      <c r="AB78" s="13"/>
      <c r="AC78" s="19"/>
      <c r="AD78" s="20"/>
      <c r="AE78" s="19"/>
      <c r="AF78" s="21"/>
      <c r="AG78" s="22" t="str">
        <f t="shared" si="16"/>
        <v>FALSE</v>
      </c>
      <c r="AH78" s="23" t="str">
        <f t="shared" si="17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1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2"/>
        <v>0</v>
      </c>
      <c r="W79" s="12">
        <f t="shared" si="13"/>
        <v>0</v>
      </c>
      <c r="X79" s="14" t="e">
        <f t="shared" si="14"/>
        <v>#N/A</v>
      </c>
      <c r="Y79" s="17"/>
      <c r="Z79" s="14" t="e">
        <f t="shared" si="15"/>
        <v>#N/A</v>
      </c>
      <c r="AA79" s="18"/>
      <c r="AB79" s="13"/>
      <c r="AC79" s="19"/>
      <c r="AD79" s="20"/>
      <c r="AE79" s="19"/>
      <c r="AF79" s="21"/>
      <c r="AG79" s="22" t="str">
        <f t="shared" si="16"/>
        <v>FALSE</v>
      </c>
      <c r="AH79" s="23" t="str">
        <f t="shared" si="17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1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2"/>
        <v>0</v>
      </c>
      <c r="W80" s="12">
        <f t="shared" si="13"/>
        <v>0</v>
      </c>
      <c r="X80" s="14" t="e">
        <f t="shared" si="14"/>
        <v>#N/A</v>
      </c>
      <c r="Y80" s="17"/>
      <c r="Z80" s="14" t="e">
        <f t="shared" si="15"/>
        <v>#N/A</v>
      </c>
      <c r="AA80" s="18"/>
      <c r="AB80" s="13"/>
      <c r="AC80" s="19"/>
      <c r="AD80" s="20"/>
      <c r="AE80" s="19"/>
      <c r="AF80" s="21"/>
      <c r="AG80" s="22" t="str">
        <f t="shared" si="16"/>
        <v>FALSE</v>
      </c>
      <c r="AH80" s="23" t="str">
        <f t="shared" si="17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1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2"/>
        <v>0</v>
      </c>
      <c r="W81" s="12">
        <f t="shared" si="13"/>
        <v>0</v>
      </c>
      <c r="X81" s="14" t="e">
        <f t="shared" si="14"/>
        <v>#N/A</v>
      </c>
      <c r="Y81" s="17"/>
      <c r="Z81" s="14" t="e">
        <f t="shared" si="15"/>
        <v>#N/A</v>
      </c>
      <c r="AA81" s="18"/>
      <c r="AB81" s="13"/>
      <c r="AC81" s="19"/>
      <c r="AD81" s="20"/>
      <c r="AE81" s="19"/>
      <c r="AF81" s="21"/>
      <c r="AG81" s="22" t="str">
        <f t="shared" si="16"/>
        <v>FALSE</v>
      </c>
      <c r="AH81" s="23" t="str">
        <f t="shared" si="17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1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2"/>
        <v>0</v>
      </c>
      <c r="W82" s="12">
        <f t="shared" si="13"/>
        <v>0</v>
      </c>
      <c r="X82" s="14" t="e">
        <f t="shared" si="14"/>
        <v>#N/A</v>
      </c>
      <c r="Y82" s="17"/>
      <c r="Z82" s="14" t="e">
        <f t="shared" si="15"/>
        <v>#N/A</v>
      </c>
      <c r="AA82" s="18"/>
      <c r="AB82" s="13"/>
      <c r="AC82" s="19"/>
      <c r="AD82" s="20"/>
      <c r="AE82" s="19"/>
      <c r="AF82" s="21"/>
      <c r="AG82" s="22" t="str">
        <f t="shared" si="16"/>
        <v>FALSE</v>
      </c>
      <c r="AH82" s="23" t="str">
        <f t="shared" si="17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1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2"/>
        <v>0</v>
      </c>
      <c r="W83" s="12">
        <f t="shared" si="13"/>
        <v>0</v>
      </c>
      <c r="X83" s="14" t="e">
        <f t="shared" si="14"/>
        <v>#N/A</v>
      </c>
      <c r="Y83" s="17"/>
      <c r="Z83" s="14" t="e">
        <f t="shared" si="15"/>
        <v>#N/A</v>
      </c>
      <c r="AA83" s="18"/>
      <c r="AB83" s="13"/>
      <c r="AC83" s="19"/>
      <c r="AD83" s="20"/>
      <c r="AE83" s="19"/>
      <c r="AF83" s="21"/>
      <c r="AG83" s="22" t="str">
        <f t="shared" si="16"/>
        <v>FALSE</v>
      </c>
      <c r="AH83" s="23" t="str">
        <f t="shared" si="17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1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2"/>
        <v>0</v>
      </c>
      <c r="W84" s="12">
        <f t="shared" si="13"/>
        <v>0</v>
      </c>
      <c r="X84" s="14" t="e">
        <f t="shared" si="14"/>
        <v>#N/A</v>
      </c>
      <c r="Y84" s="17"/>
      <c r="Z84" s="14" t="e">
        <f t="shared" si="15"/>
        <v>#N/A</v>
      </c>
      <c r="AA84" s="18"/>
      <c r="AB84" s="13"/>
      <c r="AC84" s="19"/>
      <c r="AD84" s="20"/>
      <c r="AE84" s="19"/>
      <c r="AF84" s="21"/>
      <c r="AG84" s="22" t="str">
        <f t="shared" si="16"/>
        <v>FALSE</v>
      </c>
      <c r="AH84" s="23" t="str">
        <f t="shared" si="17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1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2"/>
        <v>0</v>
      </c>
      <c r="W85" s="12">
        <f t="shared" si="13"/>
        <v>0</v>
      </c>
      <c r="X85" s="14" t="e">
        <f t="shared" si="14"/>
        <v>#N/A</v>
      </c>
      <c r="Y85" s="17"/>
      <c r="Z85" s="14" t="e">
        <f t="shared" si="15"/>
        <v>#N/A</v>
      </c>
      <c r="AA85" s="18"/>
      <c r="AB85" s="13"/>
      <c r="AC85" s="19"/>
      <c r="AD85" s="20"/>
      <c r="AE85" s="19"/>
      <c r="AF85" s="21"/>
      <c r="AG85" s="22" t="str">
        <f t="shared" si="16"/>
        <v>FALSE</v>
      </c>
      <c r="AH85" s="23" t="str">
        <f t="shared" si="17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1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2"/>
        <v>0</v>
      </c>
      <c r="W86" s="12">
        <f t="shared" si="13"/>
        <v>0</v>
      </c>
      <c r="X86" s="14" t="e">
        <f t="shared" si="14"/>
        <v>#N/A</v>
      </c>
      <c r="Y86" s="17"/>
      <c r="Z86" s="14" t="e">
        <f t="shared" si="15"/>
        <v>#N/A</v>
      </c>
      <c r="AA86" s="18"/>
      <c r="AB86" s="13"/>
      <c r="AC86" s="19"/>
      <c r="AD86" s="20"/>
      <c r="AE86" s="19"/>
      <c r="AF86" s="21"/>
      <c r="AG86" s="22" t="str">
        <f t="shared" si="16"/>
        <v>FALSE</v>
      </c>
      <c r="AH86" s="23" t="str">
        <f t="shared" si="17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1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2"/>
        <v>0</v>
      </c>
      <c r="W87" s="12">
        <f t="shared" si="13"/>
        <v>0</v>
      </c>
      <c r="X87" s="14" t="e">
        <f t="shared" si="14"/>
        <v>#N/A</v>
      </c>
      <c r="Y87" s="17"/>
      <c r="Z87" s="14" t="e">
        <f t="shared" si="15"/>
        <v>#N/A</v>
      </c>
      <c r="AA87" s="18"/>
      <c r="AB87" s="13"/>
      <c r="AC87" s="19"/>
      <c r="AD87" s="20"/>
      <c r="AE87" s="19"/>
      <c r="AF87" s="21"/>
      <c r="AG87" s="22" t="str">
        <f t="shared" si="16"/>
        <v>FALSE</v>
      </c>
      <c r="AH87" s="23" t="str">
        <f t="shared" si="17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2"/>
        <v>0</v>
      </c>
      <c r="W88" s="12">
        <f t="shared" si="13"/>
        <v>0</v>
      </c>
      <c r="X88" s="14" t="e">
        <f t="shared" si="14"/>
        <v>#N/A</v>
      </c>
      <c r="Y88" s="17"/>
      <c r="Z88" s="14" t="e">
        <f t="shared" si="15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7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2"/>
        <v>0</v>
      </c>
      <c r="W89" s="12">
        <f t="shared" si="13"/>
        <v>0</v>
      </c>
      <c r="X89" s="14" t="e">
        <f t="shared" si="14"/>
        <v>#N/A</v>
      </c>
      <c r="Y89" s="17"/>
      <c r="Z89" s="14" t="e">
        <f t="shared" si="15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7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2"/>
        <v>0</v>
      </c>
      <c r="W90" s="12">
        <f t="shared" si="13"/>
        <v>0</v>
      </c>
      <c r="X90" s="14" t="e">
        <f t="shared" si="14"/>
        <v>#N/A</v>
      </c>
      <c r="Y90" s="17"/>
      <c r="Z90" s="14" t="e">
        <f t="shared" si="15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7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2"/>
        <v>0</v>
      </c>
      <c r="W91" s="12">
        <f t="shared" si="13"/>
        <v>0</v>
      </c>
      <c r="X91" s="14" t="e">
        <f t="shared" si="14"/>
        <v>#N/A</v>
      </c>
      <c r="Y91" s="17"/>
      <c r="Z91" s="14" t="e">
        <f t="shared" si="15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7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2"/>
        <v>0</v>
      </c>
      <c r="W92" s="12">
        <f t="shared" si="13"/>
        <v>0</v>
      </c>
      <c r="X92" s="14" t="e">
        <f t="shared" si="14"/>
        <v>#N/A</v>
      </c>
      <c r="Y92" s="17"/>
      <c r="Z92" s="14" t="e">
        <f t="shared" si="15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7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2"/>
        <v>0</v>
      </c>
      <c r="W93" s="12">
        <f t="shared" si="13"/>
        <v>0</v>
      </c>
      <c r="X93" s="14" t="e">
        <f t="shared" si="14"/>
        <v>#N/A</v>
      </c>
      <c r="Y93" s="17"/>
      <c r="Z93" s="14" t="e">
        <f t="shared" si="15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7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2"/>
        <v>0</v>
      </c>
      <c r="W94" s="12">
        <f t="shared" si="13"/>
        <v>0</v>
      </c>
      <c r="X94" s="14" t="e">
        <f t="shared" si="14"/>
        <v>#N/A</v>
      </c>
      <c r="Y94" s="17"/>
      <c r="Z94" s="14" t="e">
        <f t="shared" si="15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7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2"/>
        <v>0</v>
      </c>
      <c r="W95" s="12">
        <f t="shared" si="13"/>
        <v>0</v>
      </c>
      <c r="X95" s="14" t="e">
        <f t="shared" si="14"/>
        <v>#N/A</v>
      </c>
      <c r="Y95" s="17"/>
      <c r="Z95" s="14" t="e">
        <f t="shared" si="15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7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2"/>
        <v>0</v>
      </c>
      <c r="W96" s="12">
        <f t="shared" si="13"/>
        <v>0</v>
      </c>
      <c r="X96" s="14" t="e">
        <f t="shared" si="14"/>
        <v>#N/A</v>
      </c>
      <c r="Y96" s="17"/>
      <c r="Z96" s="14" t="e">
        <f t="shared" si="15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7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2"/>
        <v>0</v>
      </c>
      <c r="W97" s="12">
        <f t="shared" si="13"/>
        <v>0</v>
      </c>
      <c r="X97" s="14" t="e">
        <f t="shared" si="14"/>
        <v>#N/A</v>
      </c>
      <c r="Y97" s="17"/>
      <c r="Z97" s="14" t="e">
        <f t="shared" si="15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7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ref="V98:V129" si="18">IF(C98, P98, U98 )</f>
        <v>0</v>
      </c>
      <c r="W98" s="12">
        <f t="shared" si="13"/>
        <v>0</v>
      </c>
      <c r="X98" s="14" t="e">
        <f t="shared" si="14"/>
        <v>#N/A</v>
      </c>
      <c r="Y98" s="17"/>
      <c r="Z98" s="14" t="e">
        <f t="shared" si="15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ref="AH98:AH129" si="19">AA98&amp;" "&amp;AB98&amp;" "&amp;N98&amp;" - "&amp;L98&amp;" "&amp;M98&amp;" "&amp;AC98</f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8"/>
        <v>0</v>
      </c>
      <c r="W99" s="12">
        <f t="shared" si="13"/>
        <v>0</v>
      </c>
      <c r="X99" s="14" t="e">
        <f t="shared" si="14"/>
        <v>#N/A</v>
      </c>
      <c r="Y99" s="17"/>
      <c r="Z99" s="14" t="e">
        <f t="shared" si="15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9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8"/>
        <v>0</v>
      </c>
      <c r="W100" s="12">
        <f t="shared" si="13"/>
        <v>0</v>
      </c>
      <c r="X100" s="14" t="e">
        <f t="shared" si="14"/>
        <v>#N/A</v>
      </c>
      <c r="Y100" s="17"/>
      <c r="Z100" s="14" t="e">
        <f t="shared" si="15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9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8"/>
        <v>0</v>
      </c>
      <c r="W101" s="12">
        <f t="shared" si="13"/>
        <v>0</v>
      </c>
      <c r="X101" s="14" t="e">
        <f t="shared" si="14"/>
        <v>#N/A</v>
      </c>
      <c r="Y101" s="17"/>
      <c r="Z101" s="14" t="e">
        <f t="shared" si="15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9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8"/>
        <v>0</v>
      </c>
      <c r="W102" s="12">
        <f t="shared" si="13"/>
        <v>0</v>
      </c>
      <c r="X102" s="14" t="e">
        <f t="shared" si="14"/>
        <v>#N/A</v>
      </c>
      <c r="Y102" s="17"/>
      <c r="Z102" s="14" t="e">
        <f t="shared" si="15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9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8"/>
        <v>0</v>
      </c>
      <c r="W103" s="12">
        <f t="shared" si="13"/>
        <v>0</v>
      </c>
      <c r="X103" s="14" t="e">
        <f t="shared" si="14"/>
        <v>#N/A</v>
      </c>
      <c r="Y103" s="17"/>
      <c r="Z103" s="14" t="e">
        <f t="shared" si="15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9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8"/>
        <v>0</v>
      </c>
      <c r="W104" s="12">
        <f t="shared" si="13"/>
        <v>0</v>
      </c>
      <c r="X104" s="14" t="e">
        <f t="shared" si="14"/>
        <v>#N/A</v>
      </c>
      <c r="Y104" s="17"/>
      <c r="Z104" s="14" t="e">
        <f t="shared" si="15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9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8"/>
        <v>0</v>
      </c>
      <c r="W105" s="12">
        <f t="shared" si="13"/>
        <v>0</v>
      </c>
      <c r="X105" s="14" t="e">
        <f t="shared" si="14"/>
        <v>#N/A</v>
      </c>
      <c r="Y105" s="17"/>
      <c r="Z105" s="14" t="e">
        <f t="shared" si="15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9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8"/>
        <v>0</v>
      </c>
      <c r="W106" s="12">
        <f t="shared" si="13"/>
        <v>0</v>
      </c>
      <c r="X106" s="14" t="e">
        <f t="shared" si="14"/>
        <v>#N/A</v>
      </c>
      <c r="Y106" s="17"/>
      <c r="Z106" s="14" t="e">
        <f t="shared" si="15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9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8"/>
        <v>0</v>
      </c>
      <c r="W107" s="12">
        <f t="shared" si="13"/>
        <v>0</v>
      </c>
      <c r="X107" s="14" t="e">
        <f t="shared" si="14"/>
        <v>#N/A</v>
      </c>
      <c r="Y107" s="17"/>
      <c r="Z107" s="14" t="e">
        <f t="shared" si="15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9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8"/>
        <v>0</v>
      </c>
      <c r="W108" s="12">
        <f t="shared" si="13"/>
        <v>0</v>
      </c>
      <c r="X108" s="14" t="e">
        <f t="shared" si="14"/>
        <v>#N/A</v>
      </c>
      <c r="Y108" s="17"/>
      <c r="Z108" s="14" t="e">
        <f t="shared" si="15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9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8"/>
        <v>0</v>
      </c>
      <c r="W109" s="12">
        <f t="shared" si="13"/>
        <v>0</v>
      </c>
      <c r="X109" s="14" t="e">
        <f t="shared" si="14"/>
        <v>#N/A</v>
      </c>
      <c r="Y109" s="17"/>
      <c r="Z109" s="14" t="e">
        <f t="shared" si="15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9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8"/>
        <v>0</v>
      </c>
      <c r="W110" s="12">
        <f t="shared" si="13"/>
        <v>0</v>
      </c>
      <c r="X110" s="14" t="e">
        <f t="shared" si="14"/>
        <v>#N/A</v>
      </c>
      <c r="Y110" s="17"/>
      <c r="Z110" s="14" t="e">
        <f t="shared" si="15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9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8"/>
        <v>0</v>
      </c>
      <c r="W111" s="12">
        <f t="shared" si="13"/>
        <v>0</v>
      </c>
      <c r="X111" s="14" t="e">
        <f t="shared" si="14"/>
        <v>#N/A</v>
      </c>
      <c r="Y111" s="17"/>
      <c r="Z111" s="14" t="e">
        <f t="shared" si="15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9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8"/>
        <v>0</v>
      </c>
      <c r="W112" s="12">
        <f t="shared" si="13"/>
        <v>0</v>
      </c>
      <c r="X112" s="14" t="e">
        <f t="shared" si="14"/>
        <v>#N/A</v>
      </c>
      <c r="Y112" s="17"/>
      <c r="Z112" s="14" t="e">
        <f t="shared" si="15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9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8"/>
        <v>0</v>
      </c>
      <c r="W113" s="12">
        <f t="shared" si="13"/>
        <v>0</v>
      </c>
      <c r="X113" s="14" t="e">
        <f t="shared" si="14"/>
        <v>#N/A</v>
      </c>
      <c r="Y113" s="17"/>
      <c r="Z113" s="14" t="e">
        <f t="shared" si="15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9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8"/>
        <v>0</v>
      </c>
      <c r="W114" s="12">
        <f t="shared" si="13"/>
        <v>0</v>
      </c>
      <c r="X114" s="14" t="e">
        <f t="shared" si="14"/>
        <v>#N/A</v>
      </c>
      <c r="Y114" s="17"/>
      <c r="Z114" s="14" t="e">
        <f t="shared" si="15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9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8"/>
        <v>0</v>
      </c>
      <c r="W115" s="12">
        <f t="shared" si="13"/>
        <v>0</v>
      </c>
      <c r="X115" s="14" t="e">
        <f t="shared" si="14"/>
        <v>#N/A</v>
      </c>
      <c r="Y115" s="17"/>
      <c r="Z115" s="14" t="e">
        <f t="shared" si="15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9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8"/>
        <v>0</v>
      </c>
      <c r="W116" s="12">
        <f t="shared" si="13"/>
        <v>0</v>
      </c>
      <c r="X116" s="14" t="e">
        <f t="shared" si="14"/>
        <v>#N/A</v>
      </c>
      <c r="Y116" s="17"/>
      <c r="Z116" s="14" t="e">
        <f t="shared" si="15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9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8"/>
        <v>0</v>
      </c>
      <c r="W117" s="12">
        <f t="shared" si="13"/>
        <v>0</v>
      </c>
      <c r="X117" s="14" t="e">
        <f t="shared" si="14"/>
        <v>#N/A</v>
      </c>
      <c r="Y117" s="17"/>
      <c r="Z117" s="14" t="e">
        <f t="shared" si="15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9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8"/>
        <v>0</v>
      </c>
      <c r="W118" s="12">
        <f t="shared" si="13"/>
        <v>0</v>
      </c>
      <c r="X118" s="14" t="e">
        <f t="shared" si="14"/>
        <v>#N/A</v>
      </c>
      <c r="Y118" s="17"/>
      <c r="Z118" s="14" t="e">
        <f t="shared" si="15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9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8"/>
        <v>0</v>
      </c>
      <c r="W119" s="12">
        <f t="shared" si="13"/>
        <v>0</v>
      </c>
      <c r="X119" s="14" t="e">
        <f t="shared" si="14"/>
        <v>#N/A</v>
      </c>
      <c r="Y119" s="17"/>
      <c r="Z119" s="14" t="e">
        <f t="shared" si="15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9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8"/>
        <v>0</v>
      </c>
      <c r="W120" s="12">
        <f t="shared" si="13"/>
        <v>0</v>
      </c>
      <c r="X120" s="14" t="e">
        <f t="shared" si="14"/>
        <v>#N/A</v>
      </c>
      <c r="Y120" s="17"/>
      <c r="Z120" s="14" t="e">
        <f t="shared" si="15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9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8"/>
        <v>0</v>
      </c>
      <c r="W121" s="12">
        <f t="shared" si="13"/>
        <v>0</v>
      </c>
      <c r="X121" s="14" t="e">
        <f t="shared" si="14"/>
        <v>#N/A</v>
      </c>
      <c r="Y121" s="17"/>
      <c r="Z121" s="14" t="e">
        <f t="shared" si="15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9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8"/>
        <v>0</v>
      </c>
      <c r="W122" s="12">
        <f t="shared" si="13"/>
        <v>0</v>
      </c>
      <c r="X122" s="14" t="e">
        <f t="shared" si="14"/>
        <v>#N/A</v>
      </c>
      <c r="Y122" s="17"/>
      <c r="Z122" s="14" t="e">
        <f t="shared" si="15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9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8"/>
        <v>0</v>
      </c>
      <c r="W123" s="12">
        <f t="shared" si="13"/>
        <v>0</v>
      </c>
      <c r="X123" s="14" t="e">
        <f t="shared" si="14"/>
        <v>#N/A</v>
      </c>
      <c r="Y123" s="17"/>
      <c r="Z123" s="14" t="e">
        <f t="shared" si="15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9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8"/>
        <v>0</v>
      </c>
      <c r="W124" s="12">
        <f t="shared" si="13"/>
        <v>0</v>
      </c>
      <c r="X124" s="14" t="e">
        <f t="shared" si="14"/>
        <v>#N/A</v>
      </c>
      <c r="Y124" s="17"/>
      <c r="Z124" s="14" t="e">
        <f t="shared" si="15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9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8"/>
        <v>0</v>
      </c>
      <c r="W125" s="12">
        <f t="shared" si="13"/>
        <v>0</v>
      </c>
      <c r="X125" s="14" t="e">
        <f t="shared" si="14"/>
        <v>#N/A</v>
      </c>
      <c r="Y125" s="17"/>
      <c r="Z125" s="14" t="e">
        <f t="shared" si="15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9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8"/>
        <v>0</v>
      </c>
      <c r="W126" s="12">
        <f t="shared" si="13"/>
        <v>0</v>
      </c>
      <c r="X126" s="14" t="e">
        <f t="shared" si="14"/>
        <v>#N/A</v>
      </c>
      <c r="Y126" s="17"/>
      <c r="Z126" s="14" t="e">
        <f t="shared" si="15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9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8"/>
        <v>0</v>
      </c>
      <c r="W127" s="12">
        <f t="shared" si="13"/>
        <v>0</v>
      </c>
      <c r="X127" s="14" t="e">
        <f t="shared" si="14"/>
        <v>#N/A</v>
      </c>
      <c r="Y127" s="17"/>
      <c r="Z127" s="14" t="e">
        <f t="shared" si="15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9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8"/>
        <v>0</v>
      </c>
      <c r="W128" s="12">
        <f t="shared" si="13"/>
        <v>0</v>
      </c>
      <c r="X128" s="14" t="e">
        <f t="shared" si="14"/>
        <v>#N/A</v>
      </c>
      <c r="Y128" s="17"/>
      <c r="Z128" s="14" t="e">
        <f t="shared" si="15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9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8"/>
        <v>0</v>
      </c>
      <c r="W129" s="12">
        <f t="shared" si="13"/>
        <v>0</v>
      </c>
      <c r="X129" s="14" t="e">
        <f t="shared" si="14"/>
        <v>#N/A</v>
      </c>
      <c r="Y129" s="17"/>
      <c r="Z129" s="14" t="e">
        <f t="shared" si="15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9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61" si="20">IF(C130, P130, U130 )</f>
        <v>0</v>
      </c>
      <c r="W130" s="12">
        <f t="shared" si="13"/>
        <v>0</v>
      </c>
      <c r="X130" s="14" t="e">
        <f t="shared" si="14"/>
        <v>#N/A</v>
      </c>
      <c r="Y130" s="17"/>
      <c r="Z130" s="14" t="e">
        <f t="shared" si="15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ref="AH130:AH161" si="21">AA130&amp;" "&amp;AB130&amp;" "&amp;N130&amp;" - "&amp;L130&amp;" "&amp;M130&amp;" "&amp;AC130</f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20"/>
        <v>0</v>
      </c>
      <c r="W131" s="12">
        <f t="shared" si="13"/>
        <v>0</v>
      </c>
      <c r="X131" s="14" t="e">
        <f t="shared" si="14"/>
        <v>#N/A</v>
      </c>
      <c r="Y131" s="17"/>
      <c r="Z131" s="14" t="e">
        <f t="shared" si="15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21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20"/>
        <v>0</v>
      </c>
      <c r="W132" s="12">
        <f t="shared" si="13"/>
        <v>0</v>
      </c>
      <c r="X132" s="14" t="e">
        <f t="shared" si="14"/>
        <v>#N/A</v>
      </c>
      <c r="Y132" s="17"/>
      <c r="Z132" s="14" t="e">
        <f t="shared" si="15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21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20"/>
        <v>0</v>
      </c>
      <c r="W133" s="12">
        <f t="shared" si="13"/>
        <v>0</v>
      </c>
      <c r="X133" s="14" t="e">
        <f t="shared" si="14"/>
        <v>#N/A</v>
      </c>
      <c r="Y133" s="17"/>
      <c r="Z133" s="14" t="e">
        <f t="shared" si="15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1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20"/>
        <v>0</v>
      </c>
      <c r="W134" s="12">
        <f t="shared" si="13"/>
        <v>0</v>
      </c>
      <c r="X134" s="14" t="e">
        <f t="shared" si="14"/>
        <v>#N/A</v>
      </c>
      <c r="Y134" s="17"/>
      <c r="Z134" s="14" t="e">
        <f t="shared" si="15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1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20"/>
        <v>0</v>
      </c>
      <c r="W135" s="12">
        <f t="shared" si="13"/>
        <v>0</v>
      </c>
      <c r="X135" s="14" t="e">
        <f t="shared" si="14"/>
        <v>#N/A</v>
      </c>
      <c r="Y135" s="17"/>
      <c r="Z135" s="14" t="e">
        <f t="shared" si="15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1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20"/>
        <v>0</v>
      </c>
      <c r="W136" s="12">
        <f t="shared" si="13"/>
        <v>0</v>
      </c>
      <c r="X136" s="14" t="e">
        <f t="shared" si="14"/>
        <v>#N/A</v>
      </c>
      <c r="Y136" s="17"/>
      <c r="Z136" s="14" t="e">
        <f t="shared" si="15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1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20"/>
        <v>0</v>
      </c>
      <c r="W137" s="12">
        <f t="shared" si="13"/>
        <v>0</v>
      </c>
      <c r="X137" s="14" t="e">
        <f t="shared" si="14"/>
        <v>#N/A</v>
      </c>
      <c r="Y137" s="17"/>
      <c r="Z137" s="14" t="e">
        <f t="shared" si="15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1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20"/>
        <v>0</v>
      </c>
      <c r="W138" s="12">
        <f t="shared" si="13"/>
        <v>0</v>
      </c>
      <c r="X138" s="14" t="e">
        <f t="shared" si="14"/>
        <v>#N/A</v>
      </c>
      <c r="Y138" s="17"/>
      <c r="Z138" s="14" t="e">
        <f t="shared" si="15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1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20"/>
        <v>0</v>
      </c>
      <c r="W139" s="12">
        <f t="shared" si="13"/>
        <v>0</v>
      </c>
      <c r="X139" s="14" t="e">
        <f t="shared" si="14"/>
        <v>#N/A</v>
      </c>
      <c r="Y139" s="17"/>
      <c r="Z139" s="14" t="e">
        <f t="shared" si="15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1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20"/>
        <v>0</v>
      </c>
      <c r="W140" s="12">
        <f t="shared" si="13"/>
        <v>0</v>
      </c>
      <c r="X140" s="14" t="e">
        <f t="shared" si="14"/>
        <v>#N/A</v>
      </c>
      <c r="Y140" s="17"/>
      <c r="Z140" s="14" t="e">
        <f t="shared" si="15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1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20"/>
        <v>0</v>
      </c>
      <c r="W141" s="12">
        <f t="shared" si="13"/>
        <v>0</v>
      </c>
      <c r="X141" s="14" t="e">
        <f t="shared" si="14"/>
        <v>#N/A</v>
      </c>
      <c r="Y141" s="17"/>
      <c r="Z141" s="14" t="e">
        <f t="shared" si="15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1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20"/>
        <v>0</v>
      </c>
      <c r="W142" s="12">
        <f t="shared" si="13"/>
        <v>0</v>
      </c>
      <c r="X142" s="14" t="e">
        <f t="shared" si="14"/>
        <v>#N/A</v>
      </c>
      <c r="Y142" s="17"/>
      <c r="Z142" s="14" t="e">
        <f t="shared" si="15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1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20"/>
        <v>0</v>
      </c>
      <c r="W143" s="12">
        <f t="shared" si="13"/>
        <v>0</v>
      </c>
      <c r="X143" s="14" t="e">
        <f t="shared" si="14"/>
        <v>#N/A</v>
      </c>
      <c r="Y143" s="17"/>
      <c r="Z143" s="14" t="e">
        <f t="shared" si="15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1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20"/>
        <v>0</v>
      </c>
      <c r="W144" s="12">
        <f t="shared" si="13"/>
        <v>0</v>
      </c>
      <c r="X144" s="14" t="e">
        <f t="shared" si="14"/>
        <v>#N/A</v>
      </c>
      <c r="Y144" s="17"/>
      <c r="Z144" s="14" t="e">
        <f t="shared" si="15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1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20"/>
        <v>0</v>
      </c>
      <c r="W145" s="12">
        <f t="shared" si="13"/>
        <v>0</v>
      </c>
      <c r="X145" s="14" t="e">
        <f t="shared" si="14"/>
        <v>#N/A</v>
      </c>
      <c r="Y145" s="17"/>
      <c r="Z145" s="14" t="e">
        <f t="shared" si="15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1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20"/>
        <v>0</v>
      </c>
      <c r="W146" s="12">
        <f t="shared" si="13"/>
        <v>0</v>
      </c>
      <c r="X146" s="14" t="e">
        <f t="shared" si="14"/>
        <v>#N/A</v>
      </c>
      <c r="Y146" s="17"/>
      <c r="Z146" s="14" t="e">
        <f t="shared" si="15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1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20"/>
        <v>0</v>
      </c>
      <c r="W147" s="12">
        <f t="shared" si="13"/>
        <v>0</v>
      </c>
      <c r="X147" s="14" t="e">
        <f t="shared" si="14"/>
        <v>#N/A</v>
      </c>
      <c r="Y147" s="17"/>
      <c r="Z147" s="14" t="e">
        <f t="shared" si="15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1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20"/>
        <v>0</v>
      </c>
      <c r="W148" s="12">
        <f t="shared" si="13"/>
        <v>0</v>
      </c>
      <c r="X148" s="14" t="e">
        <f t="shared" si="14"/>
        <v>#N/A</v>
      </c>
      <c r="Y148" s="17"/>
      <c r="Z148" s="14" t="e">
        <f t="shared" si="15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1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20"/>
        <v>0</v>
      </c>
      <c r="W149" s="12">
        <f t="shared" si="13"/>
        <v>0</v>
      </c>
      <c r="X149" s="14" t="e">
        <f t="shared" si="14"/>
        <v>#N/A</v>
      </c>
      <c r="Y149" s="17"/>
      <c r="Z149" s="14" t="e">
        <f t="shared" si="15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1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20"/>
        <v>0</v>
      </c>
      <c r="W150" s="12">
        <f t="shared" si="13"/>
        <v>0</v>
      </c>
      <c r="X150" s="14" t="e">
        <f t="shared" si="14"/>
        <v>#N/A</v>
      </c>
      <c r="Y150" s="17"/>
      <c r="Z150" s="14" t="e">
        <f t="shared" si="15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1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20"/>
        <v>0</v>
      </c>
      <c r="W151" s="12">
        <f t="shared" si="13"/>
        <v>0</v>
      </c>
      <c r="X151" s="14" t="e">
        <f t="shared" si="14"/>
        <v>#N/A</v>
      </c>
      <c r="Y151" s="17"/>
      <c r="Z151" s="14" t="e">
        <f t="shared" si="15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1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20"/>
        <v>0</v>
      </c>
      <c r="W152" s="12">
        <f t="shared" si="13"/>
        <v>0</v>
      </c>
      <c r="X152" s="14" t="e">
        <f t="shared" si="14"/>
        <v>#N/A</v>
      </c>
      <c r="Y152" s="17"/>
      <c r="Z152" s="14" t="e">
        <f t="shared" si="15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1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20"/>
        <v>0</v>
      </c>
      <c r="W153" s="12">
        <f t="shared" si="13"/>
        <v>0</v>
      </c>
      <c r="X153" s="14" t="e">
        <f t="shared" si="14"/>
        <v>#N/A</v>
      </c>
      <c r="Y153" s="17"/>
      <c r="Z153" s="14" t="e">
        <f t="shared" si="15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1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20"/>
        <v>0</v>
      </c>
      <c r="W154" s="12">
        <f t="shared" si="13"/>
        <v>0</v>
      </c>
      <c r="X154" s="14" t="e">
        <f t="shared" si="14"/>
        <v>#N/A</v>
      </c>
      <c r="Y154" s="17"/>
      <c r="Z154" s="14" t="e">
        <f t="shared" si="15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1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20"/>
        <v>0</v>
      </c>
      <c r="W155" s="12">
        <f t="shared" si="13"/>
        <v>0</v>
      </c>
      <c r="X155" s="14" t="e">
        <f t="shared" si="14"/>
        <v>#N/A</v>
      </c>
      <c r="Y155" s="17"/>
      <c r="Z155" s="14" t="e">
        <f t="shared" si="15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1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20"/>
        <v>0</v>
      </c>
      <c r="W156" s="12">
        <f t="shared" si="13"/>
        <v>0</v>
      </c>
      <c r="X156" s="14" t="e">
        <f t="shared" si="14"/>
        <v>#N/A</v>
      </c>
      <c r="Y156" s="17"/>
      <c r="Z156" s="14" t="e">
        <f t="shared" si="15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1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20"/>
        <v>0</v>
      </c>
      <c r="W157" s="12">
        <f t="shared" si="13"/>
        <v>0</v>
      </c>
      <c r="X157" s="14" t="e">
        <f t="shared" si="14"/>
        <v>#N/A</v>
      </c>
      <c r="Y157" s="17"/>
      <c r="Z157" s="14" t="e">
        <f t="shared" si="15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1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20"/>
        <v>0</v>
      </c>
      <c r="W158" s="12">
        <f t="shared" si="13"/>
        <v>0</v>
      </c>
      <c r="X158" s="14" t="e">
        <f t="shared" si="14"/>
        <v>#N/A</v>
      </c>
      <c r="Y158" s="17"/>
      <c r="Z158" s="14" t="e">
        <f t="shared" si="15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1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20"/>
        <v>0</v>
      </c>
      <c r="W159" s="12">
        <f t="shared" si="13"/>
        <v>0</v>
      </c>
      <c r="X159" s="14" t="e">
        <f t="shared" si="14"/>
        <v>#N/A</v>
      </c>
      <c r="Y159" s="17"/>
      <c r="Z159" s="14" t="e">
        <f t="shared" si="15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1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20"/>
        <v>0</v>
      </c>
      <c r="W160" s="12">
        <f t="shared" si="13"/>
        <v>0</v>
      </c>
      <c r="X160" s="14" t="e">
        <f t="shared" si="14"/>
        <v>#N/A</v>
      </c>
      <c r="Y160" s="17"/>
      <c r="Z160" s="14" t="e">
        <f t="shared" si="15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1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20"/>
        <v>0</v>
      </c>
      <c r="W161" s="12">
        <f t="shared" si="13"/>
        <v>0</v>
      </c>
      <c r="X161" s="14" t="e">
        <f t="shared" si="14"/>
        <v>#N/A</v>
      </c>
      <c r="Y161" s="17"/>
      <c r="Z161" s="14" t="e">
        <f t="shared" si="15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1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ref="V162:V193" si="22">IF(C162, P162, U162 )</f>
        <v>0</v>
      </c>
      <c r="W162" s="12">
        <f t="shared" si="13"/>
        <v>0</v>
      </c>
      <c r="X162" s="14" t="e">
        <f t="shared" si="14"/>
        <v>#N/A</v>
      </c>
      <c r="Y162" s="17"/>
      <c r="Z162" s="14" t="e">
        <f t="shared" si="15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ref="AH162:AH193" si="23">AA162&amp;" "&amp;AB162&amp;" "&amp;N162&amp;" - "&amp;L162&amp;" "&amp;M162&amp;" "&amp;AC162</f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22"/>
        <v>0</v>
      </c>
      <c r="W163" s="12">
        <f t="shared" si="13"/>
        <v>0</v>
      </c>
      <c r="X163" s="14" t="e">
        <f t="shared" si="14"/>
        <v>#N/A</v>
      </c>
      <c r="Y163" s="17"/>
      <c r="Z163" s="14" t="e">
        <f t="shared" si="15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3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22"/>
        <v>0</v>
      </c>
      <c r="W164" s="12">
        <f t="shared" si="13"/>
        <v>0</v>
      </c>
      <c r="X164" s="14" t="e">
        <f t="shared" si="14"/>
        <v>#N/A</v>
      </c>
      <c r="Y164" s="17"/>
      <c r="Z164" s="14" t="e">
        <f t="shared" si="15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3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22"/>
        <v>0</v>
      </c>
      <c r="W165" s="12">
        <f t="shared" si="13"/>
        <v>0</v>
      </c>
      <c r="X165" s="14" t="e">
        <f t="shared" si="14"/>
        <v>#N/A</v>
      </c>
      <c r="Y165" s="17"/>
      <c r="Z165" s="14" t="e">
        <f t="shared" si="15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3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22"/>
        <v>0</v>
      </c>
      <c r="W166" s="12">
        <f t="shared" si="13"/>
        <v>0</v>
      </c>
      <c r="X166" s="14" t="e">
        <f t="shared" si="14"/>
        <v>#N/A</v>
      </c>
      <c r="Y166" s="17"/>
      <c r="Z166" s="14" t="e">
        <f t="shared" si="15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3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22"/>
        <v>0</v>
      </c>
      <c r="W167" s="12">
        <f t="shared" si="13"/>
        <v>0</v>
      </c>
      <c r="X167" s="14" t="e">
        <f t="shared" si="14"/>
        <v>#N/A</v>
      </c>
      <c r="Y167" s="17"/>
      <c r="Z167" s="14" t="e">
        <f t="shared" si="15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3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22"/>
        <v>0</v>
      </c>
      <c r="W168" s="12">
        <f t="shared" si="13"/>
        <v>0</v>
      </c>
      <c r="X168" s="14" t="e">
        <f t="shared" si="14"/>
        <v>#N/A</v>
      </c>
      <c r="Y168" s="17"/>
      <c r="Z168" s="14" t="e">
        <f t="shared" si="15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3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22"/>
        <v>0</v>
      </c>
      <c r="W169" s="12">
        <f t="shared" si="13"/>
        <v>0</v>
      </c>
      <c r="X169" s="14" t="e">
        <f t="shared" si="14"/>
        <v>#N/A</v>
      </c>
      <c r="Y169" s="17"/>
      <c r="Z169" s="14" t="e">
        <f t="shared" si="15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3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22"/>
        <v>0</v>
      </c>
      <c r="W170" s="12">
        <f t="shared" si="13"/>
        <v>0</v>
      </c>
      <c r="X170" s="14" t="e">
        <f t="shared" si="14"/>
        <v>#N/A</v>
      </c>
      <c r="Y170" s="17"/>
      <c r="Z170" s="14" t="e">
        <f t="shared" si="15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3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22"/>
        <v>0</v>
      </c>
      <c r="W171" s="12">
        <f t="shared" si="13"/>
        <v>0</v>
      </c>
      <c r="X171" s="14" t="e">
        <f t="shared" si="14"/>
        <v>#N/A</v>
      </c>
      <c r="Y171" s="17"/>
      <c r="Z171" s="14" t="e">
        <f t="shared" si="15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3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22"/>
        <v>0</v>
      </c>
      <c r="W172" s="12">
        <f t="shared" si="13"/>
        <v>0</v>
      </c>
      <c r="X172" s="14" t="e">
        <f t="shared" si="14"/>
        <v>#N/A</v>
      </c>
      <c r="Y172" s="17"/>
      <c r="Z172" s="14" t="e">
        <f t="shared" si="15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3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22"/>
        <v>0</v>
      </c>
      <c r="W173" s="12">
        <f t="shared" si="13"/>
        <v>0</v>
      </c>
      <c r="X173" s="14" t="e">
        <f t="shared" si="14"/>
        <v>#N/A</v>
      </c>
      <c r="Y173" s="17"/>
      <c r="Z173" s="14" t="e">
        <f t="shared" si="15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3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22"/>
        <v>0</v>
      </c>
      <c r="W174" s="12">
        <f t="shared" si="13"/>
        <v>0</v>
      </c>
      <c r="X174" s="14" t="e">
        <f t="shared" si="14"/>
        <v>#N/A</v>
      </c>
      <c r="Y174" s="17"/>
      <c r="Z174" s="14" t="e">
        <f t="shared" si="15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3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22"/>
        <v>0</v>
      </c>
      <c r="W175" s="12">
        <f t="shared" si="13"/>
        <v>0</v>
      </c>
      <c r="X175" s="14" t="e">
        <f t="shared" si="14"/>
        <v>#N/A</v>
      </c>
      <c r="Y175" s="17"/>
      <c r="Z175" s="14" t="e">
        <f t="shared" si="15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3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22"/>
        <v>0</v>
      </c>
      <c r="W176" s="12">
        <f t="shared" si="13"/>
        <v>0</v>
      </c>
      <c r="X176" s="14" t="e">
        <f t="shared" si="14"/>
        <v>#N/A</v>
      </c>
      <c r="Y176" s="17"/>
      <c r="Z176" s="14" t="e">
        <f t="shared" si="15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3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22"/>
        <v>0</v>
      </c>
      <c r="W177" s="12">
        <f t="shared" si="13"/>
        <v>0</v>
      </c>
      <c r="X177" s="14" t="e">
        <f t="shared" si="14"/>
        <v>#N/A</v>
      </c>
      <c r="Y177" s="17"/>
      <c r="Z177" s="14" t="e">
        <f t="shared" si="15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3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22"/>
        <v>0</v>
      </c>
      <c r="W178" s="12">
        <f t="shared" si="13"/>
        <v>0</v>
      </c>
      <c r="X178" s="14" t="e">
        <f t="shared" si="14"/>
        <v>#N/A</v>
      </c>
      <c r="Y178" s="17"/>
      <c r="Z178" s="14" t="e">
        <f t="shared" si="15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3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22"/>
        <v>0</v>
      </c>
      <c r="W179" s="12">
        <f t="shared" si="13"/>
        <v>0</v>
      </c>
      <c r="X179" s="14" t="e">
        <f t="shared" si="14"/>
        <v>#N/A</v>
      </c>
      <c r="Y179" s="17"/>
      <c r="Z179" s="14" t="e">
        <f t="shared" si="15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3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22"/>
        <v>0</v>
      </c>
      <c r="W180" s="12">
        <f t="shared" si="13"/>
        <v>0</v>
      </c>
      <c r="X180" s="14" t="e">
        <f t="shared" si="14"/>
        <v>#N/A</v>
      </c>
      <c r="Y180" s="17"/>
      <c r="Z180" s="14" t="e">
        <f t="shared" si="15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3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22"/>
        <v>0</v>
      </c>
      <c r="W181" s="12">
        <f t="shared" si="13"/>
        <v>0</v>
      </c>
      <c r="X181" s="14" t="e">
        <f t="shared" si="14"/>
        <v>#N/A</v>
      </c>
      <c r="Y181" s="17"/>
      <c r="Z181" s="14" t="e">
        <f t="shared" si="15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3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22"/>
        <v>0</v>
      </c>
      <c r="W182" s="12">
        <f t="shared" si="13"/>
        <v>0</v>
      </c>
      <c r="X182" s="14" t="e">
        <f t="shared" si="14"/>
        <v>#N/A</v>
      </c>
      <c r="Y182" s="17"/>
      <c r="Z182" s="14" t="e">
        <f t="shared" si="15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3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22"/>
        <v>0</v>
      </c>
      <c r="W183" s="12">
        <f t="shared" si="13"/>
        <v>0</v>
      </c>
      <c r="X183" s="14" t="e">
        <f t="shared" si="14"/>
        <v>#N/A</v>
      </c>
      <c r="Y183" s="17"/>
      <c r="Z183" s="14" t="e">
        <f t="shared" si="15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3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22"/>
        <v>0</v>
      </c>
      <c r="W184" s="12">
        <f t="shared" si="13"/>
        <v>0</v>
      </c>
      <c r="X184" s="14" t="e">
        <f t="shared" si="14"/>
        <v>#N/A</v>
      </c>
      <c r="Y184" s="17"/>
      <c r="Z184" s="14" t="e">
        <f t="shared" si="15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3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22"/>
        <v>0</v>
      </c>
      <c r="W185" s="12">
        <f t="shared" si="13"/>
        <v>0</v>
      </c>
      <c r="X185" s="14" t="e">
        <f t="shared" si="14"/>
        <v>#N/A</v>
      </c>
      <c r="Y185" s="17"/>
      <c r="Z185" s="14" t="e">
        <f t="shared" si="15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3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22"/>
        <v>0</v>
      </c>
      <c r="W186" s="12">
        <f t="shared" si="13"/>
        <v>0</v>
      </c>
      <c r="X186" s="14" t="e">
        <f t="shared" si="14"/>
        <v>#N/A</v>
      </c>
      <c r="Y186" s="17"/>
      <c r="Z186" s="14" t="e">
        <f t="shared" si="15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3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22"/>
        <v>0</v>
      </c>
      <c r="W187" s="12">
        <f t="shared" si="13"/>
        <v>0</v>
      </c>
      <c r="X187" s="14" t="e">
        <f t="shared" si="14"/>
        <v>#N/A</v>
      </c>
      <c r="Y187" s="17"/>
      <c r="Z187" s="14" t="e">
        <f t="shared" si="15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3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22"/>
        <v>0</v>
      </c>
      <c r="W188" s="12">
        <f t="shared" si="13"/>
        <v>0</v>
      </c>
      <c r="X188" s="14" t="e">
        <f t="shared" si="14"/>
        <v>#N/A</v>
      </c>
      <c r="Y188" s="17"/>
      <c r="Z188" s="14" t="e">
        <f t="shared" si="15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3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22"/>
        <v>0</v>
      </c>
      <c r="W189" s="12">
        <f t="shared" si="13"/>
        <v>0</v>
      </c>
      <c r="X189" s="14" t="e">
        <f t="shared" si="14"/>
        <v>#N/A</v>
      </c>
      <c r="Y189" s="17"/>
      <c r="Z189" s="14" t="e">
        <f t="shared" si="15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3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22"/>
        <v>0</v>
      </c>
      <c r="W190" s="12">
        <f t="shared" si="13"/>
        <v>0</v>
      </c>
      <c r="X190" s="14" t="e">
        <f t="shared" si="14"/>
        <v>#N/A</v>
      </c>
      <c r="Y190" s="17"/>
      <c r="Z190" s="14" t="e">
        <f t="shared" si="15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3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22"/>
        <v>0</v>
      </c>
      <c r="W191" s="12">
        <f t="shared" si="13"/>
        <v>0</v>
      </c>
      <c r="X191" s="14" t="e">
        <f t="shared" si="14"/>
        <v>#N/A</v>
      </c>
      <c r="Y191" s="17"/>
      <c r="Z191" s="14" t="e">
        <f t="shared" si="15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3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22"/>
        <v>0</v>
      </c>
      <c r="W192" s="12">
        <f t="shared" si="13"/>
        <v>0</v>
      </c>
      <c r="X192" s="14" t="e">
        <f t="shared" si="14"/>
        <v>#N/A</v>
      </c>
      <c r="Y192" s="17"/>
      <c r="Z192" s="14" t="e">
        <f t="shared" si="15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3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22"/>
        <v>0</v>
      </c>
      <c r="W193" s="12">
        <f t="shared" si="13"/>
        <v>0</v>
      </c>
      <c r="X193" s="14" t="e">
        <f t="shared" si="14"/>
        <v>#N/A</v>
      </c>
      <c r="Y193" s="17"/>
      <c r="Z193" s="14" t="e">
        <f t="shared" si="15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3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4">IF(C194, P194, U194 )</f>
        <v>0</v>
      </c>
      <c r="W194" s="12">
        <f t="shared" si="13"/>
        <v>0</v>
      </c>
      <c r="X194" s="14" t="e">
        <f t="shared" si="14"/>
        <v>#N/A</v>
      </c>
      <c r="Y194" s="17"/>
      <c r="Z194" s="14" t="e">
        <f t="shared" si="15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ref="AH194:AH200" si="25">AA194&amp;" "&amp;AB194&amp;" "&amp;N194&amp;" - "&amp;L194&amp;" "&amp;M194&amp;" "&amp;AC194</f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4"/>
        <v>0</v>
      </c>
      <c r="W195" s="12">
        <f t="shared" si="13"/>
        <v>0</v>
      </c>
      <c r="X195" s="14" t="e">
        <f t="shared" si="14"/>
        <v>#N/A</v>
      </c>
      <c r="Y195" s="17"/>
      <c r="Z195" s="14" t="e">
        <f t="shared" si="15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4"/>
        <v>0</v>
      </c>
      <c r="W196" s="12">
        <f t="shared" si="13"/>
        <v>0</v>
      </c>
      <c r="X196" s="14" t="e">
        <f t="shared" si="14"/>
        <v>#N/A</v>
      </c>
      <c r="Y196" s="17"/>
      <c r="Z196" s="14" t="e">
        <f t="shared" si="15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25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4"/>
        <v>0</v>
      </c>
      <c r="W197" s="12">
        <f t="shared" si="13"/>
        <v>0</v>
      </c>
      <c r="X197" s="14" t="e">
        <f t="shared" si="14"/>
        <v>#N/A</v>
      </c>
      <c r="Y197" s="17"/>
      <c r="Z197" s="14" t="e">
        <f t="shared" si="15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5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4"/>
        <v>0</v>
      </c>
      <c r="W198" s="12">
        <f t="shared" si="13"/>
        <v>0</v>
      </c>
      <c r="X198" s="14" t="e">
        <f t="shared" si="14"/>
        <v>#N/A</v>
      </c>
      <c r="Y198" s="17"/>
      <c r="Z198" s="14" t="e">
        <f t="shared" si="15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5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4"/>
        <v>0</v>
      </c>
      <c r="W199" s="12">
        <f t="shared" si="13"/>
        <v>0</v>
      </c>
      <c r="X199" s="14" t="e">
        <f t="shared" si="14"/>
        <v>#N/A</v>
      </c>
      <c r="Y199" s="17"/>
      <c r="Z199" s="14" t="e">
        <f t="shared" si="15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5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4"/>
        <v>0</v>
      </c>
      <c r="W200" s="12">
        <f t="shared" si="13"/>
        <v>0</v>
      </c>
      <c r="X200" s="14" t="e">
        <f t="shared" si="14"/>
        <v>#N/A</v>
      </c>
      <c r="Y200" s="17"/>
      <c r="Z200" s="14" t="e">
        <f t="shared" si="15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5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34" si="26">SUMIF(O:O,AA203,P:P)</f>
        <v>0</v>
      </c>
      <c r="AI203" s="42">
        <f t="shared" ref="AI203:AI234" si="27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6"/>
        <v>0</v>
      </c>
      <c r="AI204" s="42">
        <f t="shared" si="27"/>
        <v>0</v>
      </c>
      <c r="AJ204" s="43">
        <f t="shared" ref="AJ204:AJ222" si="28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9">AL204*AG204/1000</f>
        <v>0</v>
      </c>
      <c r="AO204" s="45"/>
      <c r="AP204" s="44" t="str">
        <f t="shared" ref="AP204:AP267" si="30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6"/>
        <v>0</v>
      </c>
      <c r="AI205" s="42">
        <f t="shared" si="27"/>
        <v>0</v>
      </c>
      <c r="AJ205" s="43">
        <f t="shared" si="28"/>
        <v>0</v>
      </c>
      <c r="AK205" s="44">
        <f>AH205*AG205/1000</f>
        <v>0</v>
      </c>
      <c r="AL205" s="45"/>
      <c r="AM205" s="45"/>
      <c r="AN205" s="44">
        <f t="shared" si="29"/>
        <v>0</v>
      </c>
      <c r="AO205" s="44"/>
      <c r="AP205" s="44" t="str">
        <f t="shared" si="30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6"/>
        <v>0</v>
      </c>
      <c r="AI206" s="42">
        <f t="shared" si="27"/>
        <v>0</v>
      </c>
      <c r="AJ206" s="43">
        <f t="shared" si="28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9"/>
        <v>0</v>
      </c>
      <c r="AO206" s="45"/>
      <c r="AP206" s="44" t="str">
        <f t="shared" si="30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6"/>
        <v>0</v>
      </c>
      <c r="AI207" s="42">
        <f t="shared" si="27"/>
        <v>0</v>
      </c>
      <c r="AJ207" s="43">
        <f t="shared" si="28"/>
        <v>0</v>
      </c>
      <c r="AK207" s="44">
        <f t="shared" ref="AK207:AK240" si="31">AH207*AG207/1000</f>
        <v>0</v>
      </c>
      <c r="AL207" s="45">
        <f>AO207+AQ207-[2]Sheet1!$AH208</f>
        <v>0</v>
      </c>
      <c r="AM207" s="45">
        <f t="shared" ref="AM207:AM216" si="32">AL207-AJ207</f>
        <v>0</v>
      </c>
      <c r="AN207" s="44">
        <f t="shared" si="29"/>
        <v>0</v>
      </c>
      <c r="AO207" s="45"/>
      <c r="AP207" s="44" t="str">
        <f t="shared" si="30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6"/>
        <v>0</v>
      </c>
      <c r="AI208" s="42">
        <f t="shared" si="27"/>
        <v>0</v>
      </c>
      <c r="AJ208" s="43">
        <f t="shared" si="28"/>
        <v>0</v>
      </c>
      <c r="AK208" s="44">
        <f t="shared" si="31"/>
        <v>0</v>
      </c>
      <c r="AL208" s="45">
        <f>AO208+AQ208-[2]Sheet1!$AH209</f>
        <v>0</v>
      </c>
      <c r="AM208" s="45">
        <f t="shared" si="32"/>
        <v>0</v>
      </c>
      <c r="AN208" s="44">
        <f t="shared" si="29"/>
        <v>0</v>
      </c>
      <c r="AO208" s="45"/>
      <c r="AP208" s="44" t="str">
        <f t="shared" si="30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6"/>
        <v>0</v>
      </c>
      <c r="AI209" s="42">
        <f t="shared" si="27"/>
        <v>0</v>
      </c>
      <c r="AJ209" s="43">
        <f t="shared" si="28"/>
        <v>0</v>
      </c>
      <c r="AK209" s="44">
        <f t="shared" si="31"/>
        <v>0</v>
      </c>
      <c r="AL209" s="45">
        <f>AO209+AQ209-[2]Sheet1!$AH210</f>
        <v>0</v>
      </c>
      <c r="AM209" s="45">
        <f t="shared" si="32"/>
        <v>0</v>
      </c>
      <c r="AN209" s="44">
        <f t="shared" si="29"/>
        <v>0</v>
      </c>
      <c r="AO209" s="45"/>
      <c r="AP209" s="44" t="str">
        <f t="shared" si="30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6"/>
        <v>0</v>
      </c>
      <c r="AI210" s="42">
        <f t="shared" si="27"/>
        <v>0</v>
      </c>
      <c r="AJ210" s="43">
        <f t="shared" si="28"/>
        <v>0</v>
      </c>
      <c r="AK210" s="44">
        <f t="shared" si="31"/>
        <v>0</v>
      </c>
      <c r="AL210" s="45">
        <f>AO210+AQ210-[2]Sheet1!$AH211</f>
        <v>0</v>
      </c>
      <c r="AM210" s="45">
        <f t="shared" si="32"/>
        <v>0</v>
      </c>
      <c r="AN210" s="44">
        <f t="shared" si="29"/>
        <v>0</v>
      </c>
      <c r="AO210" s="45"/>
      <c r="AP210" s="44" t="str">
        <f t="shared" si="30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6"/>
        <v>0</v>
      </c>
      <c r="AI211" s="42">
        <f t="shared" si="27"/>
        <v>0</v>
      </c>
      <c r="AJ211" s="43">
        <f t="shared" si="28"/>
        <v>0</v>
      </c>
      <c r="AK211" s="44">
        <f t="shared" si="31"/>
        <v>0</v>
      </c>
      <c r="AL211" s="45">
        <f>AO211+AQ211-[2]Sheet1!$AH212</f>
        <v>0</v>
      </c>
      <c r="AM211" s="45">
        <f t="shared" si="32"/>
        <v>0</v>
      </c>
      <c r="AN211" s="44">
        <f t="shared" si="29"/>
        <v>0</v>
      </c>
      <c r="AO211" s="45"/>
      <c r="AP211" s="44" t="str">
        <f t="shared" si="30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6"/>
        <v>0</v>
      </c>
      <c r="AI212" s="42">
        <f t="shared" si="27"/>
        <v>0</v>
      </c>
      <c r="AJ212" s="43">
        <f t="shared" si="28"/>
        <v>0</v>
      </c>
      <c r="AK212" s="44">
        <f t="shared" si="31"/>
        <v>0</v>
      </c>
      <c r="AL212" s="45">
        <f>AO212+AQ212-[2]Sheet1!$AH213</f>
        <v>0</v>
      </c>
      <c r="AM212" s="45">
        <f t="shared" si="32"/>
        <v>0</v>
      </c>
      <c r="AN212" s="44">
        <f t="shared" si="29"/>
        <v>0</v>
      </c>
      <c r="AO212" s="45"/>
      <c r="AP212" s="44" t="str">
        <f t="shared" si="30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6"/>
        <v>0</v>
      </c>
      <c r="AI213" s="42">
        <f t="shared" si="27"/>
        <v>0</v>
      </c>
      <c r="AJ213" s="43">
        <f t="shared" si="28"/>
        <v>0</v>
      </c>
      <c r="AK213" s="44">
        <f t="shared" si="31"/>
        <v>0</v>
      </c>
      <c r="AL213" s="45">
        <f>AO213+AQ213-[2]Sheet1!$AH214</f>
        <v>0</v>
      </c>
      <c r="AM213" s="45">
        <f t="shared" si="32"/>
        <v>0</v>
      </c>
      <c r="AN213" s="44">
        <f t="shared" si="29"/>
        <v>0</v>
      </c>
      <c r="AO213" s="45"/>
      <c r="AP213" s="44" t="str">
        <f t="shared" si="30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6"/>
        <v>0</v>
      </c>
      <c r="AI214" s="42">
        <f t="shared" si="27"/>
        <v>0</v>
      </c>
      <c r="AJ214" s="43">
        <f t="shared" si="28"/>
        <v>0</v>
      </c>
      <c r="AK214" s="44">
        <f t="shared" si="31"/>
        <v>0</v>
      </c>
      <c r="AL214" s="45">
        <f>AO214+AQ214-[2]Sheet1!$AH215</f>
        <v>0</v>
      </c>
      <c r="AM214" s="45">
        <f t="shared" si="32"/>
        <v>0</v>
      </c>
      <c r="AN214" s="44">
        <f t="shared" si="29"/>
        <v>0</v>
      </c>
      <c r="AO214" s="45"/>
      <c r="AP214" s="44" t="str">
        <f t="shared" si="30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6"/>
        <v>0</v>
      </c>
      <c r="AI215" s="42">
        <f t="shared" si="27"/>
        <v>0</v>
      </c>
      <c r="AJ215" s="43">
        <f t="shared" si="28"/>
        <v>0</v>
      </c>
      <c r="AK215" s="44">
        <f t="shared" si="31"/>
        <v>0</v>
      </c>
      <c r="AL215" s="45">
        <f>AO215+AQ215-[2]Sheet1!$AH216</f>
        <v>0</v>
      </c>
      <c r="AM215" s="45">
        <f t="shared" si="32"/>
        <v>0</v>
      </c>
      <c r="AN215" s="44">
        <f t="shared" si="29"/>
        <v>0</v>
      </c>
      <c r="AO215" s="45"/>
      <c r="AP215" s="44" t="str">
        <f t="shared" si="30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6"/>
        <v>0</v>
      </c>
      <c r="AI216" s="42">
        <f t="shared" si="27"/>
        <v>0</v>
      </c>
      <c r="AJ216" s="43">
        <f t="shared" si="28"/>
        <v>0</v>
      </c>
      <c r="AK216" s="44">
        <f t="shared" si="31"/>
        <v>0</v>
      </c>
      <c r="AL216" s="45">
        <f>AO216+AQ216-[2]Sheet1!$AH217</f>
        <v>0</v>
      </c>
      <c r="AM216" s="45">
        <f t="shared" si="32"/>
        <v>0</v>
      </c>
      <c r="AN216" s="44">
        <f t="shared" si="29"/>
        <v>0</v>
      </c>
      <c r="AO216" s="44"/>
      <c r="AP216" s="44" t="str">
        <f t="shared" si="30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6"/>
        <v>0</v>
      </c>
      <c r="AI217" s="42">
        <f t="shared" si="27"/>
        <v>0</v>
      </c>
      <c r="AJ217" s="43">
        <f t="shared" si="28"/>
        <v>0</v>
      </c>
      <c r="AK217" s="44">
        <f t="shared" si="31"/>
        <v>0</v>
      </c>
      <c r="AL217" s="45">
        <f>AO217+AQ217-[2]Sheet1!$AH218</f>
        <v>0</v>
      </c>
      <c r="AM217" s="45">
        <f>AL217-AJ217</f>
        <v>0</v>
      </c>
      <c r="AN217" s="44">
        <f t="shared" si="29"/>
        <v>0</v>
      </c>
      <c r="AO217" s="45"/>
      <c r="AP217" s="44" t="str">
        <f t="shared" si="30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6"/>
        <v>0</v>
      </c>
      <c r="AI218" s="42">
        <f t="shared" si="27"/>
        <v>0</v>
      </c>
      <c r="AJ218" s="43">
        <f t="shared" si="28"/>
        <v>0</v>
      </c>
      <c r="AK218" s="44">
        <f t="shared" si="31"/>
        <v>0</v>
      </c>
      <c r="AL218" s="45">
        <f>AO218+AQ218-[2]Sheet1!$AH219</f>
        <v>0</v>
      </c>
      <c r="AM218" s="45">
        <f t="shared" ref="AM218:AM267" si="33">AL218-AJ218</f>
        <v>0</v>
      </c>
      <c r="AN218" s="44">
        <f t="shared" si="29"/>
        <v>0</v>
      </c>
      <c r="AO218" s="45"/>
      <c r="AP218" s="44" t="str">
        <f t="shared" si="30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6"/>
        <v>0</v>
      </c>
      <c r="AI219" s="42">
        <f t="shared" si="27"/>
        <v>0</v>
      </c>
      <c r="AJ219" s="43">
        <f t="shared" si="28"/>
        <v>0</v>
      </c>
      <c r="AK219" s="44">
        <f t="shared" si="31"/>
        <v>0</v>
      </c>
      <c r="AL219" s="45">
        <f>AO219+AQ219-[2]Sheet1!$AH220</f>
        <v>0</v>
      </c>
      <c r="AM219" s="45">
        <f t="shared" si="33"/>
        <v>0</v>
      </c>
      <c r="AN219" s="44">
        <f t="shared" si="29"/>
        <v>0</v>
      </c>
      <c r="AO219" s="45"/>
      <c r="AP219" s="44" t="str">
        <f t="shared" si="30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6"/>
        <v>0</v>
      </c>
      <c r="AI220" s="42">
        <f t="shared" si="27"/>
        <v>0</v>
      </c>
      <c r="AJ220" s="43">
        <f t="shared" si="28"/>
        <v>0</v>
      </c>
      <c r="AK220" s="44">
        <f t="shared" si="31"/>
        <v>0</v>
      </c>
      <c r="AL220" s="45">
        <f>AO220+AQ220-[2]Sheet1!$AH221</f>
        <v>0</v>
      </c>
      <c r="AM220" s="45">
        <f t="shared" si="33"/>
        <v>0</v>
      </c>
      <c r="AN220" s="44">
        <f t="shared" si="29"/>
        <v>0</v>
      </c>
      <c r="AO220" s="45"/>
      <c r="AP220" s="44" t="str">
        <f t="shared" si="30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6"/>
        <v>0</v>
      </c>
      <c r="AI221" s="42">
        <f t="shared" si="27"/>
        <v>0</v>
      </c>
      <c r="AJ221" s="43">
        <f t="shared" si="28"/>
        <v>0</v>
      </c>
      <c r="AK221" s="44">
        <f t="shared" si="31"/>
        <v>0</v>
      </c>
      <c r="AL221" s="45">
        <f>AO221+AQ221-[2]Sheet1!$AH222</f>
        <v>0</v>
      </c>
      <c r="AM221" s="45">
        <f t="shared" si="33"/>
        <v>0</v>
      </c>
      <c r="AN221" s="44">
        <f t="shared" si="29"/>
        <v>0</v>
      </c>
      <c r="AO221" s="45"/>
      <c r="AP221" s="44" t="str">
        <f t="shared" si="30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6"/>
        <v>0</v>
      </c>
      <c r="AI222" s="42">
        <f t="shared" si="27"/>
        <v>0</v>
      </c>
      <c r="AJ222" s="43">
        <f t="shared" si="28"/>
        <v>0</v>
      </c>
      <c r="AK222" s="44">
        <f t="shared" si="31"/>
        <v>0</v>
      </c>
      <c r="AL222" s="45">
        <f>AO222+AQ222-[2]Sheet1!$AH223</f>
        <v>0</v>
      </c>
      <c r="AM222" s="45">
        <f t="shared" si="33"/>
        <v>0</v>
      </c>
      <c r="AN222" s="44">
        <f t="shared" si="29"/>
        <v>0</v>
      </c>
      <c r="AO222" s="45"/>
      <c r="AP222" s="44" t="str">
        <f t="shared" si="30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6"/>
        <v>0</v>
      </c>
      <c r="AI223" s="49">
        <f t="shared" si="27"/>
        <v>0</v>
      </c>
      <c r="AJ223" s="50">
        <f>AH223-AI223</f>
        <v>0</v>
      </c>
      <c r="AK223" s="51">
        <f t="shared" si="31"/>
        <v>0</v>
      </c>
      <c r="AL223" s="52">
        <f>AO223+AQ223-[2]Sheet1!$AH224</f>
        <v>0</v>
      </c>
      <c r="AM223" s="52">
        <f t="shared" si="33"/>
        <v>0</v>
      </c>
      <c r="AN223" s="51">
        <f t="shared" si="29"/>
        <v>0</v>
      </c>
      <c r="AO223" s="52"/>
      <c r="AP223" s="51" t="str">
        <f t="shared" si="30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6"/>
        <v>0</v>
      </c>
      <c r="AI224" s="49">
        <f t="shared" si="27"/>
        <v>0</v>
      </c>
      <c r="AJ224" s="50">
        <f t="shared" ref="AJ224:AJ239" si="34">AH224-AI224</f>
        <v>0</v>
      </c>
      <c r="AK224" s="51">
        <f t="shared" si="31"/>
        <v>0</v>
      </c>
      <c r="AL224" s="52">
        <f>AO224+AQ224-[2]Sheet1!$AH225</f>
        <v>0</v>
      </c>
      <c r="AM224" s="52">
        <f t="shared" si="33"/>
        <v>0</v>
      </c>
      <c r="AN224" s="51">
        <f t="shared" si="29"/>
        <v>0</v>
      </c>
      <c r="AO224" s="52"/>
      <c r="AP224" s="51" t="str">
        <f t="shared" si="30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6"/>
        <v>0</v>
      </c>
      <c r="AI225" s="49">
        <f t="shared" si="27"/>
        <v>0</v>
      </c>
      <c r="AJ225" s="50">
        <f t="shared" si="34"/>
        <v>0</v>
      </c>
      <c r="AK225" s="51">
        <f t="shared" si="31"/>
        <v>0</v>
      </c>
      <c r="AL225" s="52">
        <f>AO225+AQ225-[2]Sheet1!$AH226</f>
        <v>0</v>
      </c>
      <c r="AM225" s="52">
        <f t="shared" si="33"/>
        <v>0</v>
      </c>
      <c r="AN225" s="51">
        <f t="shared" si="29"/>
        <v>0</v>
      </c>
      <c r="AO225" s="52"/>
      <c r="AP225" s="51" t="str">
        <f t="shared" si="30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6"/>
        <v>0</v>
      </c>
      <c r="AI226" s="49">
        <f t="shared" si="27"/>
        <v>0</v>
      </c>
      <c r="AJ226" s="50">
        <f t="shared" si="34"/>
        <v>0</v>
      </c>
      <c r="AK226" s="51">
        <f t="shared" si="31"/>
        <v>0</v>
      </c>
      <c r="AL226" s="52">
        <f>AO226+AQ226-[2]Sheet1!$AH227</f>
        <v>0</v>
      </c>
      <c r="AM226" s="52">
        <f t="shared" si="33"/>
        <v>0</v>
      </c>
      <c r="AN226" s="51">
        <f t="shared" si="29"/>
        <v>0</v>
      </c>
      <c r="AO226" s="52"/>
      <c r="AP226" s="51" t="str">
        <f t="shared" si="30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6"/>
        <v>0</v>
      </c>
      <c r="AI227" s="49">
        <f t="shared" si="27"/>
        <v>0</v>
      </c>
      <c r="AJ227" s="50">
        <f t="shared" si="34"/>
        <v>0</v>
      </c>
      <c r="AK227" s="51">
        <f t="shared" si="31"/>
        <v>0</v>
      </c>
      <c r="AL227" s="52">
        <f>AO227+AQ227-[2]Sheet1!$AH228</f>
        <v>0</v>
      </c>
      <c r="AM227" s="52">
        <f t="shared" si="33"/>
        <v>0</v>
      </c>
      <c r="AN227" s="51">
        <f t="shared" si="29"/>
        <v>0</v>
      </c>
      <c r="AO227" s="52"/>
      <c r="AP227" s="51" t="str">
        <f t="shared" si="30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6"/>
        <v>0</v>
      </c>
      <c r="AI228" s="49">
        <f t="shared" si="27"/>
        <v>0</v>
      </c>
      <c r="AJ228" s="50">
        <f t="shared" si="34"/>
        <v>0</v>
      </c>
      <c r="AK228" s="51">
        <f t="shared" si="31"/>
        <v>0</v>
      </c>
      <c r="AL228" s="52">
        <f>AO228+AQ228-[2]Sheet1!$AH229</f>
        <v>0</v>
      </c>
      <c r="AM228" s="52">
        <f t="shared" si="33"/>
        <v>0</v>
      </c>
      <c r="AN228" s="51">
        <f t="shared" si="29"/>
        <v>0</v>
      </c>
      <c r="AO228" s="52"/>
      <c r="AP228" s="51" t="str">
        <f t="shared" si="30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6"/>
        <v>0</v>
      </c>
      <c r="AI229" s="49">
        <f t="shared" si="27"/>
        <v>0</v>
      </c>
      <c r="AJ229" s="50">
        <f t="shared" si="34"/>
        <v>0</v>
      </c>
      <c r="AK229" s="51">
        <f t="shared" si="31"/>
        <v>0</v>
      </c>
      <c r="AL229" s="52">
        <f>AO229+AQ229-[2]Sheet1!$AH230</f>
        <v>0</v>
      </c>
      <c r="AM229" s="52">
        <f t="shared" si="33"/>
        <v>0</v>
      </c>
      <c r="AN229" s="51">
        <f t="shared" si="29"/>
        <v>0</v>
      </c>
      <c r="AO229" s="52"/>
      <c r="AP229" s="51" t="str">
        <f t="shared" si="30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6"/>
        <v>0</v>
      </c>
      <c r="AI230" s="49">
        <f t="shared" si="27"/>
        <v>0</v>
      </c>
      <c r="AJ230" s="50">
        <f t="shared" si="34"/>
        <v>0</v>
      </c>
      <c r="AK230" s="51">
        <f t="shared" si="31"/>
        <v>0</v>
      </c>
      <c r="AL230" s="52">
        <f>AO230+AQ230-[2]Sheet1!$AH231</f>
        <v>0</v>
      </c>
      <c r="AM230" s="52">
        <f t="shared" si="33"/>
        <v>0</v>
      </c>
      <c r="AN230" s="51">
        <f t="shared" si="29"/>
        <v>0</v>
      </c>
      <c r="AO230" s="52"/>
      <c r="AP230" s="51" t="str">
        <f t="shared" si="30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6"/>
        <v>0</v>
      </c>
      <c r="AI231" s="49">
        <f t="shared" si="27"/>
        <v>0</v>
      </c>
      <c r="AJ231" s="50">
        <f t="shared" si="34"/>
        <v>0</v>
      </c>
      <c r="AK231" s="51">
        <f t="shared" si="31"/>
        <v>0</v>
      </c>
      <c r="AL231" s="52">
        <f>AO231+AQ231-[2]Sheet1!$AH232</f>
        <v>0</v>
      </c>
      <c r="AM231" s="52">
        <f t="shared" si="33"/>
        <v>0</v>
      </c>
      <c r="AN231" s="51">
        <f t="shared" si="29"/>
        <v>0</v>
      </c>
      <c r="AO231" s="52"/>
      <c r="AP231" s="51" t="str">
        <f t="shared" si="30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6"/>
        <v>0</v>
      </c>
      <c r="AI232" s="49">
        <f t="shared" si="27"/>
        <v>0</v>
      </c>
      <c r="AJ232" s="50">
        <f t="shared" si="34"/>
        <v>0</v>
      </c>
      <c r="AK232" s="51">
        <f t="shared" si="31"/>
        <v>0</v>
      </c>
      <c r="AL232" s="52">
        <f>AO232+AQ232-[2]Sheet1!$AH233</f>
        <v>0</v>
      </c>
      <c r="AM232" s="52">
        <f t="shared" si="33"/>
        <v>0</v>
      </c>
      <c r="AN232" s="51">
        <f t="shared" si="29"/>
        <v>0</v>
      </c>
      <c r="AO232" s="52"/>
      <c r="AP232" s="51" t="str">
        <f t="shared" si="30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6"/>
        <v>0</v>
      </c>
      <c r="AI233" s="49">
        <f t="shared" si="27"/>
        <v>0</v>
      </c>
      <c r="AJ233" s="50">
        <f t="shared" si="34"/>
        <v>0</v>
      </c>
      <c r="AK233" s="51">
        <f t="shared" si="31"/>
        <v>0</v>
      </c>
      <c r="AL233" s="52">
        <f>AO233+AQ233-[2]Sheet1!$AH234</f>
        <v>0</v>
      </c>
      <c r="AM233" s="52">
        <f t="shared" si="33"/>
        <v>0</v>
      </c>
      <c r="AN233" s="51">
        <f t="shared" si="29"/>
        <v>0</v>
      </c>
      <c r="AO233" s="52"/>
      <c r="AP233" s="51" t="str">
        <f t="shared" si="30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6"/>
        <v>0</v>
      </c>
      <c r="AI234" s="49">
        <f t="shared" si="27"/>
        <v>0</v>
      </c>
      <c r="AJ234" s="50">
        <f t="shared" si="34"/>
        <v>0</v>
      </c>
      <c r="AK234" s="51">
        <f t="shared" si="31"/>
        <v>0</v>
      </c>
      <c r="AL234" s="52">
        <f>AO234+AQ234-[2]Sheet1!$AH235</f>
        <v>0</v>
      </c>
      <c r="AM234" s="52">
        <f t="shared" si="33"/>
        <v>0</v>
      </c>
      <c r="AN234" s="51">
        <f t="shared" si="29"/>
        <v>0</v>
      </c>
      <c r="AO234" s="52"/>
      <c r="AP234" s="51" t="str">
        <f t="shared" si="30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ref="AH235:AH267" si="35">SUMIF(O:O,AA235,P:P)</f>
        <v>0</v>
      </c>
      <c r="AI235" s="49">
        <f t="shared" ref="AI235:AI267" si="36">SUMIF(O:O,AA235,V:V)</f>
        <v>0</v>
      </c>
      <c r="AJ235" s="50">
        <f t="shared" si="34"/>
        <v>0</v>
      </c>
      <c r="AK235" s="51">
        <f t="shared" si="31"/>
        <v>0</v>
      </c>
      <c r="AL235" s="52">
        <f>AO235+AQ235-[2]Sheet1!$AH236</f>
        <v>0</v>
      </c>
      <c r="AM235" s="52">
        <f t="shared" si="33"/>
        <v>0</v>
      </c>
      <c r="AN235" s="51">
        <f t="shared" si="29"/>
        <v>0</v>
      </c>
      <c r="AO235" s="52"/>
      <c r="AP235" s="51" t="str">
        <f t="shared" si="30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35"/>
        <v>0</v>
      </c>
      <c r="AI236" s="49">
        <f t="shared" si="36"/>
        <v>0</v>
      </c>
      <c r="AJ236" s="50">
        <f t="shared" si="34"/>
        <v>0</v>
      </c>
      <c r="AK236" s="51">
        <f t="shared" si="31"/>
        <v>0</v>
      </c>
      <c r="AL236" s="52">
        <f>AO236+AQ236-[2]Sheet1!$AH237</f>
        <v>0</v>
      </c>
      <c r="AM236" s="52">
        <f t="shared" si="33"/>
        <v>0</v>
      </c>
      <c r="AN236" s="51">
        <f t="shared" si="29"/>
        <v>0</v>
      </c>
      <c r="AO236" s="52"/>
      <c r="AP236" s="51" t="str">
        <f t="shared" si="30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35"/>
        <v>0</v>
      </c>
      <c r="AI237" s="49">
        <f t="shared" si="36"/>
        <v>0</v>
      </c>
      <c r="AJ237" s="50">
        <f t="shared" si="34"/>
        <v>0</v>
      </c>
      <c r="AK237" s="51">
        <f t="shared" si="31"/>
        <v>0</v>
      </c>
      <c r="AL237" s="52">
        <f>AO237+AQ237-[2]Sheet1!$AH238</f>
        <v>0</v>
      </c>
      <c r="AM237" s="52">
        <f t="shared" si="33"/>
        <v>0</v>
      </c>
      <c r="AN237" s="51">
        <f t="shared" si="29"/>
        <v>0</v>
      </c>
      <c r="AO237" s="52"/>
      <c r="AP237" s="51" t="str">
        <f t="shared" si="30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35"/>
        <v>0</v>
      </c>
      <c r="AI238" s="49">
        <f t="shared" si="36"/>
        <v>0</v>
      </c>
      <c r="AJ238" s="50">
        <f t="shared" si="34"/>
        <v>0</v>
      </c>
      <c r="AK238" s="51">
        <f t="shared" si="31"/>
        <v>0</v>
      </c>
      <c r="AL238" s="52">
        <f>AO238+AQ238-[2]Sheet1!$AH239</f>
        <v>0</v>
      </c>
      <c r="AM238" s="52">
        <f t="shared" si="33"/>
        <v>0</v>
      </c>
      <c r="AN238" s="51">
        <f t="shared" si="29"/>
        <v>0</v>
      </c>
      <c r="AO238" s="52"/>
      <c r="AP238" s="51" t="str">
        <f t="shared" si="30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35"/>
        <v>0</v>
      </c>
      <c r="AI239" s="49">
        <f t="shared" si="36"/>
        <v>0</v>
      </c>
      <c r="AJ239" s="50">
        <f t="shared" si="34"/>
        <v>0</v>
      </c>
      <c r="AK239" s="51">
        <f t="shared" si="31"/>
        <v>0</v>
      </c>
      <c r="AL239" s="52">
        <f>AO239+AQ239-[2]Sheet1!$AH240</f>
        <v>0</v>
      </c>
      <c r="AM239" s="52">
        <f t="shared" si="33"/>
        <v>0</v>
      </c>
      <c r="AN239" s="51">
        <f t="shared" si="29"/>
        <v>0</v>
      </c>
      <c r="AO239" s="52"/>
      <c r="AP239" s="51" t="str">
        <f t="shared" si="30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35"/>
        <v>4</v>
      </c>
      <c r="AI240" s="56">
        <f t="shared" si="36"/>
        <v>0</v>
      </c>
      <c r="AJ240" s="57">
        <f>AH240-AI240</f>
        <v>4</v>
      </c>
      <c r="AK240" s="58">
        <f t="shared" si="31"/>
        <v>0.6</v>
      </c>
      <c r="AL240" s="59">
        <f>AO240+AQ240-[2]Sheet1!$AH241</f>
        <v>0</v>
      </c>
      <c r="AM240" s="59">
        <f t="shared" si="33"/>
        <v>-4</v>
      </c>
      <c r="AN240" s="58">
        <f t="shared" si="29"/>
        <v>0</v>
      </c>
      <c r="AO240" s="59"/>
      <c r="AP240" s="58">
        <f t="shared" si="30"/>
        <v>-0.6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35"/>
        <v>3</v>
      </c>
      <c r="AI241" s="56">
        <f t="shared" si="36"/>
        <v>0</v>
      </c>
      <c r="AJ241" s="57">
        <f t="shared" ref="AJ241:AJ264" si="37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33"/>
        <v>-3</v>
      </c>
      <c r="AN241" s="58">
        <f t="shared" si="29"/>
        <v>0</v>
      </c>
      <c r="AO241" s="59"/>
      <c r="AP241" s="58">
        <f t="shared" si="30"/>
        <v>-2.25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35"/>
        <v>0</v>
      </c>
      <c r="AI242" s="56">
        <f t="shared" si="36"/>
        <v>0</v>
      </c>
      <c r="AJ242" s="57">
        <f t="shared" si="37"/>
        <v>0</v>
      </c>
      <c r="AK242" s="58">
        <f t="shared" ref="AK242:AK267" si="38">AH242*AG242/1000</f>
        <v>0</v>
      </c>
      <c r="AL242" s="59">
        <f>AO242+AQ242-[2]Sheet1!$AH243</f>
        <v>0</v>
      </c>
      <c r="AM242" s="59">
        <f t="shared" si="33"/>
        <v>0</v>
      </c>
      <c r="AN242" s="58">
        <f t="shared" si="29"/>
        <v>0</v>
      </c>
      <c r="AO242" s="59"/>
      <c r="AP242" s="58" t="str">
        <f t="shared" si="30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35"/>
        <v>0</v>
      </c>
      <c r="AI243" s="56">
        <f t="shared" si="36"/>
        <v>0</v>
      </c>
      <c r="AJ243" s="57">
        <f t="shared" si="37"/>
        <v>0</v>
      </c>
      <c r="AK243" s="58">
        <f t="shared" si="38"/>
        <v>0</v>
      </c>
      <c r="AL243" s="59">
        <f>AO243+AQ243-[2]Sheet1!$AH244</f>
        <v>0</v>
      </c>
      <c r="AM243" s="59">
        <f t="shared" si="33"/>
        <v>0</v>
      </c>
      <c r="AN243" s="58">
        <f t="shared" si="29"/>
        <v>0</v>
      </c>
      <c r="AO243" s="59"/>
      <c r="AP243" s="58" t="str">
        <f t="shared" si="30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35"/>
        <v>0</v>
      </c>
      <c r="AI244" s="56">
        <f t="shared" si="36"/>
        <v>0</v>
      </c>
      <c r="AJ244" s="57">
        <f t="shared" si="37"/>
        <v>0</v>
      </c>
      <c r="AK244" s="58">
        <f t="shared" si="38"/>
        <v>0</v>
      </c>
      <c r="AL244" s="59">
        <f>AO244+AQ244-[2]Sheet1!$AH245</f>
        <v>0</v>
      </c>
      <c r="AM244" s="59">
        <f t="shared" si="33"/>
        <v>0</v>
      </c>
      <c r="AN244" s="58">
        <f t="shared" si="29"/>
        <v>0</v>
      </c>
      <c r="AO244" s="59"/>
      <c r="AP244" s="58" t="str">
        <f t="shared" si="30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35"/>
        <v>0</v>
      </c>
      <c r="AI245" s="56">
        <f t="shared" si="36"/>
        <v>0</v>
      </c>
      <c r="AJ245" s="57">
        <f t="shared" si="37"/>
        <v>0</v>
      </c>
      <c r="AK245" s="58">
        <f t="shared" si="38"/>
        <v>0</v>
      </c>
      <c r="AL245" s="59">
        <f>AO245+AQ245-[2]Sheet1!$AH246</f>
        <v>0</v>
      </c>
      <c r="AM245" s="59">
        <f t="shared" si="33"/>
        <v>0</v>
      </c>
      <c r="AN245" s="58">
        <f t="shared" si="29"/>
        <v>0</v>
      </c>
      <c r="AO245" s="59"/>
      <c r="AP245" s="58" t="str">
        <f t="shared" si="30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35"/>
        <v>0</v>
      </c>
      <c r="AI246" s="56">
        <f t="shared" si="36"/>
        <v>0</v>
      </c>
      <c r="AJ246" s="57">
        <f t="shared" si="37"/>
        <v>0</v>
      </c>
      <c r="AK246" s="58">
        <f t="shared" si="38"/>
        <v>0</v>
      </c>
      <c r="AL246" s="59">
        <f>AO246+AQ246-[2]Sheet1!$AH247</f>
        <v>0</v>
      </c>
      <c r="AM246" s="59">
        <f t="shared" si="33"/>
        <v>0</v>
      </c>
      <c r="AN246" s="58">
        <f t="shared" si="29"/>
        <v>0</v>
      </c>
      <c r="AO246" s="59"/>
      <c r="AP246" s="58" t="str">
        <f t="shared" si="30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35"/>
        <v>0</v>
      </c>
      <c r="AI247" s="56">
        <f t="shared" si="36"/>
        <v>0</v>
      </c>
      <c r="AJ247" s="57">
        <f t="shared" si="37"/>
        <v>0</v>
      </c>
      <c r="AK247" s="58">
        <f t="shared" si="38"/>
        <v>0</v>
      </c>
      <c r="AL247" s="59">
        <f>AO247+AQ247-[2]Sheet1!$AH248</f>
        <v>0</v>
      </c>
      <c r="AM247" s="59">
        <f t="shared" si="33"/>
        <v>0</v>
      </c>
      <c r="AN247" s="58">
        <f t="shared" si="29"/>
        <v>0</v>
      </c>
      <c r="AO247" s="59"/>
      <c r="AP247" s="58" t="str">
        <f t="shared" si="30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35"/>
        <v>0</v>
      </c>
      <c r="AI248" s="56">
        <f t="shared" si="36"/>
        <v>0</v>
      </c>
      <c r="AJ248" s="57">
        <f t="shared" si="37"/>
        <v>0</v>
      </c>
      <c r="AK248" s="58">
        <f t="shared" si="38"/>
        <v>0</v>
      </c>
      <c r="AL248" s="59">
        <f>AO248+AQ248-[2]Sheet1!$AH249</f>
        <v>0</v>
      </c>
      <c r="AM248" s="59">
        <f t="shared" si="33"/>
        <v>0</v>
      </c>
      <c r="AN248" s="58">
        <f t="shared" si="29"/>
        <v>0</v>
      </c>
      <c r="AO248" s="59"/>
      <c r="AP248" s="58" t="str">
        <f t="shared" si="30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35"/>
        <v>0</v>
      </c>
      <c r="AI249" s="56">
        <f t="shared" si="36"/>
        <v>0</v>
      </c>
      <c r="AJ249" s="57">
        <f t="shared" si="37"/>
        <v>0</v>
      </c>
      <c r="AK249" s="58">
        <f t="shared" si="38"/>
        <v>0</v>
      </c>
      <c r="AL249" s="59">
        <f>AO249+AQ249-[2]Sheet1!$AH250</f>
        <v>0</v>
      </c>
      <c r="AM249" s="59">
        <f t="shared" si="33"/>
        <v>0</v>
      </c>
      <c r="AN249" s="58">
        <f t="shared" si="29"/>
        <v>0</v>
      </c>
      <c r="AO249" s="59"/>
      <c r="AP249" s="58" t="str">
        <f t="shared" si="30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35"/>
        <v>0</v>
      </c>
      <c r="AI250" s="56">
        <f t="shared" si="36"/>
        <v>0</v>
      </c>
      <c r="AJ250" s="57">
        <f t="shared" si="37"/>
        <v>0</v>
      </c>
      <c r="AK250" s="58">
        <f t="shared" si="38"/>
        <v>0</v>
      </c>
      <c r="AL250" s="59">
        <f>AO250+AQ250-[2]Sheet1!$AH251</f>
        <v>0</v>
      </c>
      <c r="AM250" s="59">
        <f t="shared" si="33"/>
        <v>0</v>
      </c>
      <c r="AN250" s="58">
        <f t="shared" si="29"/>
        <v>0</v>
      </c>
      <c r="AO250" s="59"/>
      <c r="AP250" s="58" t="str">
        <f t="shared" si="30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35"/>
        <v>28</v>
      </c>
      <c r="AI251" s="56">
        <f t="shared" si="36"/>
        <v>0</v>
      </c>
      <c r="AJ251" s="57">
        <f t="shared" si="37"/>
        <v>28</v>
      </c>
      <c r="AK251" s="58">
        <f t="shared" si="38"/>
        <v>4.2</v>
      </c>
      <c r="AL251" s="59">
        <f>AO251+AQ251-[2]Sheet1!$AH252</f>
        <v>0</v>
      </c>
      <c r="AM251" s="59">
        <f t="shared" si="33"/>
        <v>-28</v>
      </c>
      <c r="AN251" s="58">
        <f t="shared" si="29"/>
        <v>0</v>
      </c>
      <c r="AO251" s="59"/>
      <c r="AP251" s="58">
        <f t="shared" si="30"/>
        <v>-4.2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35"/>
        <v>5</v>
      </c>
      <c r="AI252" s="56">
        <f t="shared" si="36"/>
        <v>0</v>
      </c>
      <c r="AJ252" s="57">
        <f t="shared" si="37"/>
        <v>5</v>
      </c>
      <c r="AK252" s="58">
        <f t="shared" si="38"/>
        <v>3.75</v>
      </c>
      <c r="AL252" s="59">
        <f>AO252+AQ252-[2]Sheet1!$AH253</f>
        <v>0</v>
      </c>
      <c r="AM252" s="59">
        <f t="shared" si="33"/>
        <v>-5</v>
      </c>
      <c r="AN252" s="58">
        <f t="shared" si="29"/>
        <v>0</v>
      </c>
      <c r="AO252" s="59"/>
      <c r="AP252" s="58">
        <f t="shared" si="30"/>
        <v>-3.75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35"/>
        <v>0</v>
      </c>
      <c r="AI253" s="56">
        <f t="shared" si="36"/>
        <v>0</v>
      </c>
      <c r="AJ253" s="57">
        <f t="shared" si="37"/>
        <v>0</v>
      </c>
      <c r="AK253" s="58">
        <f t="shared" si="38"/>
        <v>0</v>
      </c>
      <c r="AL253" s="59">
        <f>AO253+AQ253-[2]Sheet1!$AH254</f>
        <v>0</v>
      </c>
      <c r="AM253" s="59">
        <f t="shared" si="33"/>
        <v>0</v>
      </c>
      <c r="AN253" s="58">
        <f t="shared" si="29"/>
        <v>0</v>
      </c>
      <c r="AO253" s="59"/>
      <c r="AP253" s="58" t="str">
        <f t="shared" si="30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35"/>
        <v>0</v>
      </c>
      <c r="AI254" s="56">
        <f t="shared" si="36"/>
        <v>0</v>
      </c>
      <c r="AJ254" s="57">
        <f t="shared" si="37"/>
        <v>0</v>
      </c>
      <c r="AK254" s="58">
        <f t="shared" si="38"/>
        <v>0</v>
      </c>
      <c r="AL254" s="59">
        <f>AO254+AQ254-[2]Sheet1!$AH255</f>
        <v>0</v>
      </c>
      <c r="AM254" s="59">
        <f t="shared" si="33"/>
        <v>0</v>
      </c>
      <c r="AN254" s="58">
        <f t="shared" si="29"/>
        <v>0</v>
      </c>
      <c r="AO254" s="59"/>
      <c r="AP254" s="58" t="str">
        <f t="shared" si="30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35"/>
        <v>0</v>
      </c>
      <c r="AI255" s="56">
        <f t="shared" si="36"/>
        <v>0</v>
      </c>
      <c r="AJ255" s="57">
        <f t="shared" si="37"/>
        <v>0</v>
      </c>
      <c r="AK255" s="58">
        <f t="shared" si="38"/>
        <v>0</v>
      </c>
      <c r="AL255" s="59">
        <f>AO255+AQ255-[2]Sheet1!$AH256</f>
        <v>0</v>
      </c>
      <c r="AM255" s="59">
        <f t="shared" si="33"/>
        <v>0</v>
      </c>
      <c r="AN255" s="58">
        <f t="shared" si="29"/>
        <v>0</v>
      </c>
      <c r="AO255" s="59"/>
      <c r="AP255" s="58" t="str">
        <f t="shared" si="30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35"/>
        <v>0</v>
      </c>
      <c r="AI256" s="56">
        <f t="shared" si="36"/>
        <v>0</v>
      </c>
      <c r="AJ256" s="57">
        <f t="shared" si="37"/>
        <v>0</v>
      </c>
      <c r="AK256" s="58">
        <f t="shared" si="38"/>
        <v>0</v>
      </c>
      <c r="AL256" s="59">
        <f>AO256+AQ256-[2]Sheet1!$AH257</f>
        <v>0</v>
      </c>
      <c r="AM256" s="59">
        <f t="shared" si="33"/>
        <v>0</v>
      </c>
      <c r="AN256" s="58">
        <f t="shared" si="29"/>
        <v>0</v>
      </c>
      <c r="AO256" s="59"/>
      <c r="AP256" s="58" t="str">
        <f t="shared" si="30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35"/>
        <v>0</v>
      </c>
      <c r="AI257" s="56">
        <f t="shared" si="36"/>
        <v>0</v>
      </c>
      <c r="AJ257" s="57">
        <f t="shared" si="37"/>
        <v>0</v>
      </c>
      <c r="AK257" s="58">
        <f t="shared" si="38"/>
        <v>0</v>
      </c>
      <c r="AL257" s="59">
        <f>AO257+AQ257-[2]Sheet1!$AH258</f>
        <v>0</v>
      </c>
      <c r="AM257" s="59">
        <f t="shared" si="33"/>
        <v>0</v>
      </c>
      <c r="AN257" s="58">
        <f t="shared" si="29"/>
        <v>0</v>
      </c>
      <c r="AO257" s="59"/>
      <c r="AP257" s="58" t="str">
        <f t="shared" si="30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35"/>
        <v>0</v>
      </c>
      <c r="AI258" s="56">
        <f t="shared" si="36"/>
        <v>0</v>
      </c>
      <c r="AJ258" s="57">
        <f t="shared" si="37"/>
        <v>0</v>
      </c>
      <c r="AK258" s="58">
        <f t="shared" si="38"/>
        <v>0</v>
      </c>
      <c r="AL258" s="59">
        <f>AO258+AQ258-[2]Sheet1!$AH259</f>
        <v>0</v>
      </c>
      <c r="AM258" s="59">
        <f t="shared" si="33"/>
        <v>0</v>
      </c>
      <c r="AN258" s="58">
        <f t="shared" si="29"/>
        <v>0</v>
      </c>
      <c r="AO258" s="59"/>
      <c r="AP258" s="58" t="str">
        <f t="shared" si="30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35"/>
        <v>0</v>
      </c>
      <c r="AI259" s="56">
        <f t="shared" si="36"/>
        <v>0</v>
      </c>
      <c r="AJ259" s="57">
        <f t="shared" si="37"/>
        <v>0</v>
      </c>
      <c r="AK259" s="58">
        <f t="shared" si="38"/>
        <v>0</v>
      </c>
      <c r="AL259" s="59">
        <f>AO259+AQ259-[2]Sheet1!$AH260</f>
        <v>0</v>
      </c>
      <c r="AM259" s="59">
        <f t="shared" si="33"/>
        <v>0</v>
      </c>
      <c r="AN259" s="58">
        <f t="shared" si="29"/>
        <v>0</v>
      </c>
      <c r="AO259" s="59"/>
      <c r="AP259" s="58" t="str">
        <f t="shared" si="30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35"/>
        <v>0</v>
      </c>
      <c r="AI260" s="56">
        <f t="shared" si="36"/>
        <v>0</v>
      </c>
      <c r="AJ260" s="57">
        <f t="shared" si="37"/>
        <v>0</v>
      </c>
      <c r="AK260" s="58">
        <f t="shared" si="38"/>
        <v>0</v>
      </c>
      <c r="AL260" s="59">
        <f>AO260+AQ260-[2]Sheet1!$AH261</f>
        <v>0</v>
      </c>
      <c r="AM260" s="59">
        <f t="shared" si="33"/>
        <v>0</v>
      </c>
      <c r="AN260" s="58">
        <f t="shared" si="29"/>
        <v>0</v>
      </c>
      <c r="AO260" s="59"/>
      <c r="AP260" s="58" t="str">
        <f t="shared" si="30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35"/>
        <v>0</v>
      </c>
      <c r="AI261" s="56">
        <f t="shared" si="36"/>
        <v>0</v>
      </c>
      <c r="AJ261" s="57">
        <f t="shared" si="37"/>
        <v>0</v>
      </c>
      <c r="AK261" s="58">
        <f t="shared" si="38"/>
        <v>0</v>
      </c>
      <c r="AL261" s="59">
        <f>AO261+AQ261-[2]Sheet1!$AH262</f>
        <v>0</v>
      </c>
      <c r="AM261" s="59">
        <f t="shared" si="33"/>
        <v>0</v>
      </c>
      <c r="AN261" s="58">
        <f t="shared" si="29"/>
        <v>0</v>
      </c>
      <c r="AO261" s="59"/>
      <c r="AP261" s="58" t="str">
        <f t="shared" si="30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35"/>
        <v>0</v>
      </c>
      <c r="AI262" s="56">
        <f t="shared" si="36"/>
        <v>0</v>
      </c>
      <c r="AJ262" s="57">
        <f t="shared" si="37"/>
        <v>0</v>
      </c>
      <c r="AK262" s="58">
        <f t="shared" si="38"/>
        <v>0</v>
      </c>
      <c r="AL262" s="59">
        <f>AO262+AQ262-[2]Sheet1!$AH263</f>
        <v>0</v>
      </c>
      <c r="AM262" s="59">
        <f t="shared" si="33"/>
        <v>0</v>
      </c>
      <c r="AN262" s="58">
        <f t="shared" si="29"/>
        <v>0</v>
      </c>
      <c r="AO262" s="59"/>
      <c r="AP262" s="58" t="str">
        <f t="shared" si="30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35"/>
        <v>0</v>
      </c>
      <c r="AI263" s="56">
        <f t="shared" si="36"/>
        <v>0</v>
      </c>
      <c r="AJ263" s="57">
        <f t="shared" si="37"/>
        <v>0</v>
      </c>
      <c r="AK263" s="58">
        <f t="shared" si="38"/>
        <v>0</v>
      </c>
      <c r="AL263" s="59">
        <f>AO263+AQ263-[2]Sheet1!$AH264</f>
        <v>0</v>
      </c>
      <c r="AM263" s="59">
        <f t="shared" si="33"/>
        <v>0</v>
      </c>
      <c r="AN263" s="58">
        <f t="shared" si="29"/>
        <v>0</v>
      </c>
      <c r="AO263" s="59"/>
      <c r="AP263" s="58" t="str">
        <f t="shared" si="30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35"/>
        <v>0</v>
      </c>
      <c r="AI264" s="56">
        <f t="shared" si="36"/>
        <v>0</v>
      </c>
      <c r="AJ264" s="57">
        <f t="shared" si="37"/>
        <v>0</v>
      </c>
      <c r="AK264" s="58">
        <f t="shared" si="38"/>
        <v>0</v>
      </c>
      <c r="AL264" s="59">
        <f>AO264+AQ264-[2]Sheet1!$AH265</f>
        <v>0</v>
      </c>
      <c r="AM264" s="59">
        <f t="shared" si="33"/>
        <v>0</v>
      </c>
      <c r="AN264" s="58">
        <f t="shared" si="29"/>
        <v>0</v>
      </c>
      <c r="AO264" s="59"/>
      <c r="AP264" s="58" t="str">
        <f t="shared" si="30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35"/>
        <v>0</v>
      </c>
      <c r="AI265" s="61">
        <f t="shared" si="36"/>
        <v>0</v>
      </c>
      <c r="AJ265" s="61"/>
      <c r="AK265" s="64" t="e">
        <f t="shared" si="38"/>
        <v>#VALUE!</v>
      </c>
      <c r="AL265" s="64">
        <f>AO265+AQ265-[2]Sheet1!$AH266</f>
        <v>0</v>
      </c>
      <c r="AM265" s="64">
        <f t="shared" si="33"/>
        <v>0</v>
      </c>
      <c r="AN265" s="64" t="e">
        <f t="shared" si="29"/>
        <v>#VALUE!</v>
      </c>
      <c r="AO265" s="65"/>
      <c r="AP265" s="64" t="str">
        <f t="shared" si="30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35"/>
        <v>0</v>
      </c>
      <c r="AI266" s="61">
        <f t="shared" si="36"/>
        <v>0</v>
      </c>
      <c r="AJ266" s="61"/>
      <c r="AK266" s="64" t="e">
        <f t="shared" si="38"/>
        <v>#VALUE!</v>
      </c>
      <c r="AL266" s="64">
        <f>AO266+AQ266-[2]Sheet1!$AH267</f>
        <v>0</v>
      </c>
      <c r="AM266" s="64">
        <f t="shared" si="33"/>
        <v>0</v>
      </c>
      <c r="AN266" s="64" t="e">
        <f t="shared" si="29"/>
        <v>#VALUE!</v>
      </c>
      <c r="AO266" s="65"/>
      <c r="AP266" s="64" t="str">
        <f t="shared" si="30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si="35"/>
        <v>0</v>
      </c>
      <c r="AI267" s="61">
        <f t="shared" si="36"/>
        <v>0</v>
      </c>
      <c r="AJ267" s="61"/>
      <c r="AK267" s="64" t="e">
        <f t="shared" si="38"/>
        <v>#VALUE!</v>
      </c>
      <c r="AL267" s="64">
        <f>AO267+AQ267-[2]Sheet1!$AH268</f>
        <v>0</v>
      </c>
      <c r="AM267" s="64">
        <f t="shared" si="33"/>
        <v>0</v>
      </c>
      <c r="AN267" s="64" t="e">
        <f t="shared" si="29"/>
        <v>#VALUE!</v>
      </c>
      <c r="AO267" s="65"/>
      <c r="AP267" s="64" t="str">
        <f t="shared" si="30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90">
    <mergeCell ref="AC31:AC32"/>
    <mergeCell ref="N31:N32"/>
    <mergeCell ref="M31:M32"/>
    <mergeCell ref="L31:L32"/>
    <mergeCell ref="G31:G32"/>
    <mergeCell ref="H31:H32"/>
    <mergeCell ref="I31:I32"/>
    <mergeCell ref="AA31:AA32"/>
    <mergeCell ref="AB31:AB32"/>
    <mergeCell ref="J31:J32"/>
    <mergeCell ref="A1:B1"/>
    <mergeCell ref="C1:D1"/>
    <mergeCell ref="E1:F1"/>
    <mergeCell ref="U1:V1"/>
    <mergeCell ref="N3:N5"/>
    <mergeCell ref="M3:M5"/>
    <mergeCell ref="L3:L5"/>
    <mergeCell ref="J3:J5"/>
    <mergeCell ref="I3:I5"/>
    <mergeCell ref="H3:H5"/>
    <mergeCell ref="G3:G5"/>
    <mergeCell ref="AF3:AF5"/>
    <mergeCell ref="J7:J8"/>
    <mergeCell ref="I7:I8"/>
    <mergeCell ref="H7:H8"/>
    <mergeCell ref="G7:G8"/>
    <mergeCell ref="L7:L8"/>
    <mergeCell ref="N7:N8"/>
    <mergeCell ref="M7:M8"/>
    <mergeCell ref="AA7:AA8"/>
    <mergeCell ref="AB7:AB8"/>
    <mergeCell ref="AC7:AC8"/>
    <mergeCell ref="AA3:AA5"/>
    <mergeCell ref="AB3:AB5"/>
    <mergeCell ref="AC3:AC5"/>
    <mergeCell ref="AD3:AD5"/>
    <mergeCell ref="AE3:AE5"/>
    <mergeCell ref="AC9:AC11"/>
    <mergeCell ref="N9:N11"/>
    <mergeCell ref="M9:M11"/>
    <mergeCell ref="L9:L11"/>
    <mergeCell ref="J9:J11"/>
    <mergeCell ref="L16:L18"/>
    <mergeCell ref="H9:H11"/>
    <mergeCell ref="G9:G11"/>
    <mergeCell ref="AA9:AA11"/>
    <mergeCell ref="AB9:AB11"/>
    <mergeCell ref="I9:I11"/>
    <mergeCell ref="G12:G14"/>
    <mergeCell ref="I12:I14"/>
    <mergeCell ref="H12:H14"/>
    <mergeCell ref="N12:N14"/>
    <mergeCell ref="M12:M14"/>
    <mergeCell ref="L12:L14"/>
    <mergeCell ref="J12:J14"/>
    <mergeCell ref="AB12:AB14"/>
    <mergeCell ref="AA12:AA14"/>
    <mergeCell ref="AC12:AC14"/>
    <mergeCell ref="AD12:AD14"/>
    <mergeCell ref="N16:N18"/>
    <mergeCell ref="AD16:AD18"/>
    <mergeCell ref="AC16:AC18"/>
    <mergeCell ref="AB16:AB18"/>
    <mergeCell ref="AA16:AA18"/>
    <mergeCell ref="AE16:AE18"/>
    <mergeCell ref="H29:H30"/>
    <mergeCell ref="G29:G30"/>
    <mergeCell ref="AB29:AB30"/>
    <mergeCell ref="AA29:AA30"/>
    <mergeCell ref="AC29:AC30"/>
    <mergeCell ref="N29:N30"/>
    <mergeCell ref="M29:M30"/>
    <mergeCell ref="L29:L30"/>
    <mergeCell ref="J29:J30"/>
    <mergeCell ref="I29:I30"/>
    <mergeCell ref="M16:M18"/>
    <mergeCell ref="J16:J18"/>
    <mergeCell ref="I16:I18"/>
    <mergeCell ref="H16:H18"/>
    <mergeCell ref="G16:G18"/>
    <mergeCell ref="AC33:AC34"/>
    <mergeCell ref="AB33:AB34"/>
    <mergeCell ref="AA33:AA34"/>
    <mergeCell ref="G33:G34"/>
    <mergeCell ref="H33:H34"/>
    <mergeCell ref="I33:I34"/>
    <mergeCell ref="N33:N34"/>
    <mergeCell ref="M33:M34"/>
    <mergeCell ref="L33:L34"/>
    <mergeCell ref="J33:J34"/>
  </mergeCells>
  <conditionalFormatting sqref="G2:G3 I2:J3 AD2:AD3 Z2:Z200 AD6:AD12 AD15:AD16 AD19:AD200">
    <cfRule type="expression" dxfId="140" priority="80">
      <formula>$E2</formula>
    </cfRule>
  </conditionalFormatting>
  <conditionalFormatting sqref="G2:J3">
    <cfRule type="expression" dxfId="139" priority="7">
      <formula>$A2</formula>
    </cfRule>
  </conditionalFormatting>
  <conditionalFormatting sqref="G12:J12 G15:J16 G19:J29 G31:J31 G33:J33 G35:J200">
    <cfRule type="expression" dxfId="138" priority="10">
      <formula>$A12</formula>
    </cfRule>
  </conditionalFormatting>
  <conditionalFormatting sqref="G12:P12 G15:P16 G19:P29 G31:P31 G33:P33 G35:P200 H3:P3 K32 O32:P32 K34 O34:P34">
    <cfRule type="expression" dxfId="137" priority="11">
      <formula>$C3</formula>
    </cfRule>
  </conditionalFormatting>
  <conditionalFormatting sqref="H2">
    <cfRule type="expression" dxfId="136" priority="8">
      <formula>$C2</formula>
    </cfRule>
    <cfRule type="expression" dxfId="135" priority="9">
      <formula>$E2</formula>
    </cfRule>
  </conditionalFormatting>
  <conditionalFormatting sqref="H3 G12:J12 G15:J16 G19:J29 G31:J31 G33:J33 G35:J200">
    <cfRule type="expression" dxfId="134" priority="12">
      <formula>$E3</formula>
    </cfRule>
  </conditionalFormatting>
  <conditionalFormatting sqref="H6:J7">
    <cfRule type="expression" dxfId="133" priority="4">
      <formula>$A6</formula>
    </cfRule>
    <cfRule type="expression" dxfId="132" priority="5">
      <formula>$C6</formula>
    </cfRule>
    <cfRule type="expression" dxfId="131" priority="6">
      <formula>$E6</formula>
    </cfRule>
  </conditionalFormatting>
  <conditionalFormatting sqref="H9:J9">
    <cfRule type="expression" dxfId="130" priority="2">
      <formula>$C9</formula>
    </cfRule>
    <cfRule type="expression" dxfId="129" priority="3">
      <formula>$E9</formula>
    </cfRule>
    <cfRule type="expression" dxfId="128" priority="1">
      <formula>$A9</formula>
    </cfRule>
  </conditionalFormatting>
  <conditionalFormatting sqref="I2:Z2 AA2:AF3 Q3:Z200 AA6:AF7 AD8:AF8 AA9:AF9 AD10:AF11 AA12:AF12 AA15:AF16 AA19:AF29 AD30:AF30 AA31:AF31 AD32:AF32 AA33:AF33 AD34:AF34 AA35:AF200 G2:G3 K4:K11 O4:P11 K13:K14 O13:P14 AE13:AF14 K17:K18 O17:P18 AF17:AF18 K30 O30:P30">
    <cfRule type="expression" dxfId="127" priority="79">
      <formula>$C2</formula>
    </cfRule>
  </conditionalFormatting>
  <conditionalFormatting sqref="W2:W200">
    <cfRule type="expression" dxfId="126" priority="77">
      <formula>$AG2</formula>
    </cfRule>
  </conditionalFormatting>
  <conditionalFormatting sqref="AD2:AD3 Z2:Z200 AD6:AD12 AD15:AD16 AD19:AD200">
    <cfRule type="expression" dxfId="125" priority="78">
      <formula>$A2</formula>
    </cfRule>
  </conditionalFormatting>
  <conditionalFormatting sqref="AL203:AM203">
    <cfRule type="dataBar" priority="42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{C3565B2E-93B2-445C-8B32-3C8873342270}</x14:id>
        </ext>
      </extLst>
    </cfRule>
  </conditionalFormatting>
  <conditionalFormatting sqref="AL204:AM204">
    <cfRule type="dataBar" priority="41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{2DEAA735-CEC8-4749-9DCC-00A237C10813}</x14:id>
        </ext>
      </extLst>
    </cfRule>
  </conditionalFormatting>
  <conditionalFormatting sqref="AL205:AM205">
    <cfRule type="dataBar" priority="40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{2C533B2F-45C7-4C11-8245-6603E100EAF2}</x14:id>
        </ext>
      </extLst>
    </cfRule>
  </conditionalFormatting>
  <conditionalFormatting sqref="AL206:AM206">
    <cfRule type="dataBar" priority="39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{2CDCF93D-A130-469F-8169-E78E633542FA}</x14:id>
        </ext>
      </extLst>
    </cfRule>
  </conditionalFormatting>
  <conditionalFormatting sqref="AL207:AM207">
    <cfRule type="dataBar" priority="38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{20E7B73B-CCA9-4770-9189-351B2C5F311F}</x14:id>
        </ext>
      </extLst>
    </cfRule>
  </conditionalFormatting>
  <conditionalFormatting sqref="AL208:AM208">
    <cfRule type="dataBar" priority="37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{C360DDF3-C6C7-4CC3-9641-E914379C0315}</x14:id>
        </ext>
      </extLst>
    </cfRule>
  </conditionalFormatting>
  <conditionalFormatting sqref="AL209:AM209">
    <cfRule type="dataBar" priority="36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{02DF8E1E-29CA-4F61-853C-03617666BF2E}</x14:id>
        </ext>
      </extLst>
    </cfRule>
  </conditionalFormatting>
  <conditionalFormatting sqref="AL210:AM210">
    <cfRule type="dataBar" priority="35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{F6B3ECD2-9455-4612-8232-2CFB446B6508}</x14:id>
        </ext>
      </extLst>
    </cfRule>
  </conditionalFormatting>
  <conditionalFormatting sqref="AL211:AM211">
    <cfRule type="dataBar" priority="34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{6136CE35-12DB-4306-AD0F-7DB778E6E587}</x14:id>
        </ext>
      </extLst>
    </cfRule>
  </conditionalFormatting>
  <conditionalFormatting sqref="AL212:AM212">
    <cfRule type="dataBar" priority="33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{B10F6DC2-01BA-4826-991B-B2F1241099F3}</x14:id>
        </ext>
      </extLst>
    </cfRule>
  </conditionalFormatting>
  <conditionalFormatting sqref="AL213:AM213">
    <cfRule type="dataBar" priority="32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{7878D049-3E14-4FA1-8D26-EE53CD9752B5}</x14:id>
        </ext>
      </extLst>
    </cfRule>
  </conditionalFormatting>
  <conditionalFormatting sqref="AL214:AM214">
    <cfRule type="dataBar" priority="31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{E44FD58C-6698-40D1-8FFF-907610A3429A}</x14:id>
        </ext>
      </extLst>
    </cfRule>
  </conditionalFormatting>
  <conditionalFormatting sqref="AL215:AM215">
    <cfRule type="dataBar" priority="30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{105196BB-E9A3-4C1D-BE04-3C84DEEF6270}</x14:id>
        </ext>
      </extLst>
    </cfRule>
  </conditionalFormatting>
  <conditionalFormatting sqref="AL216:AM216">
    <cfRule type="dataBar" priority="29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{9BB4D2F0-EC3C-455A-AC48-CCBF29A7A010}</x14:id>
        </ext>
      </extLst>
    </cfRule>
  </conditionalFormatting>
  <conditionalFormatting sqref="AL217:AM217">
    <cfRule type="dataBar" priority="28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{FECC95E7-307C-48D0-A104-6E9580AE27D3}</x14:id>
        </ext>
      </extLst>
    </cfRule>
  </conditionalFormatting>
  <conditionalFormatting sqref="AL218:AM218">
    <cfRule type="dataBar" priority="27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{0AB9650A-1CBC-460C-A9CD-13AA90E849D6}</x14:id>
        </ext>
      </extLst>
    </cfRule>
  </conditionalFormatting>
  <conditionalFormatting sqref="AL219:AM219">
    <cfRule type="dataBar" priority="26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{A0B3D5AE-C78C-46C7-A452-FFDFA858CC61}</x14:id>
        </ext>
      </extLst>
    </cfRule>
  </conditionalFormatting>
  <conditionalFormatting sqref="AL220:AM220">
    <cfRule type="dataBar" priority="25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{AB7B88F1-E783-42F4-A63B-0AA2D3CC25AB}</x14:id>
        </ext>
      </extLst>
    </cfRule>
  </conditionalFormatting>
  <conditionalFormatting sqref="AL221:AM221">
    <cfRule type="dataBar" priority="43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{4DB68917-B1D7-4CC8-9F0C-DD01D2DE96D3}</x14:id>
        </ext>
      </extLst>
    </cfRule>
  </conditionalFormatting>
  <conditionalFormatting sqref="AL223:AM223">
    <cfRule type="dataBar" priority="44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{39650FAD-517B-4206-9762-22DF2308CD29}</x14:id>
        </ext>
      </extLst>
    </cfRule>
  </conditionalFormatting>
  <conditionalFormatting sqref="AL224:AM224">
    <cfRule type="dataBar" priority="45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{F0369362-2488-4FE0-8E97-84575C7A9D76}</x14:id>
        </ext>
      </extLst>
    </cfRule>
  </conditionalFormatting>
  <conditionalFormatting sqref="AL225:AM225">
    <cfRule type="dataBar" priority="46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{8E4C79B6-AF78-4275-913E-F24EF6335F5A}</x14:id>
        </ext>
      </extLst>
    </cfRule>
  </conditionalFormatting>
  <conditionalFormatting sqref="AL226:AM226">
    <cfRule type="dataBar" priority="47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{5CAE6766-5435-4D11-BEAD-086165483A4A}</x14:id>
        </ext>
      </extLst>
    </cfRule>
  </conditionalFormatting>
  <conditionalFormatting sqref="AL227:AM227">
    <cfRule type="dataBar" priority="48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{6B40802D-1711-4335-B40E-281969A911C2}</x14:id>
        </ext>
      </extLst>
    </cfRule>
  </conditionalFormatting>
  <conditionalFormatting sqref="AL228:AM228">
    <cfRule type="dataBar" priority="49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{169F14C2-EED3-492A-9921-79AAAEB155E8}</x14:id>
        </ext>
      </extLst>
    </cfRule>
  </conditionalFormatting>
  <conditionalFormatting sqref="AL229:AM229">
    <cfRule type="dataBar" priority="24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{C0F52904-F50E-4CFD-B9A2-6DFD6930682A}</x14:id>
        </ext>
      </extLst>
    </cfRule>
  </conditionalFormatting>
  <conditionalFormatting sqref="AL230:AM230">
    <cfRule type="dataBar" priority="23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{4C41BA46-DCC6-4A47-B414-9C46CCBD464D}</x14:id>
        </ext>
      </extLst>
    </cfRule>
  </conditionalFormatting>
  <conditionalFormatting sqref="AL231:AM231">
    <cfRule type="dataBar" priority="22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{80B92FD3-5A8C-4E23-A309-4631280D9225}</x14:id>
        </ext>
      </extLst>
    </cfRule>
  </conditionalFormatting>
  <conditionalFormatting sqref="AL232:AM232">
    <cfRule type="dataBar" priority="21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{EA508F01-D343-4FFE-AB9F-47FB10596CF6}</x14:id>
        </ext>
      </extLst>
    </cfRule>
  </conditionalFormatting>
  <conditionalFormatting sqref="AL233:AM233">
    <cfRule type="dataBar" priority="20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{D66EB72C-B5F3-4538-A6CB-3DBD2B5FF8CE}</x14:id>
        </ext>
      </extLst>
    </cfRule>
  </conditionalFormatting>
  <conditionalFormatting sqref="AL234:AM234">
    <cfRule type="dataBar" priority="19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{F51CA7A4-5996-4ED1-8C78-3796F2CBD49A}</x14:id>
        </ext>
      </extLst>
    </cfRule>
  </conditionalFormatting>
  <conditionalFormatting sqref="AL235:AM235">
    <cfRule type="dataBar" priority="50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{CC79AAAF-A44E-4BB3-B329-76CDD4BE7193}</x14:id>
        </ext>
      </extLst>
    </cfRule>
  </conditionalFormatting>
  <conditionalFormatting sqref="AL236:AM236">
    <cfRule type="dataBar" priority="51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{F97FC998-D8AE-468B-ABD0-1B3A3D9878F1}</x14:id>
        </ext>
      </extLst>
    </cfRule>
  </conditionalFormatting>
  <conditionalFormatting sqref="AL237:AM237">
    <cfRule type="dataBar" priority="52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{0D790140-90DB-44D6-AEDE-8FAB5548816F}</x14:id>
        </ext>
      </extLst>
    </cfRule>
  </conditionalFormatting>
  <conditionalFormatting sqref="AL238:AM238">
    <cfRule type="dataBar" priority="53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{CC1902DB-A496-4E08-9A7D-DBC2291FB010}</x14:id>
        </ext>
      </extLst>
    </cfRule>
  </conditionalFormatting>
  <conditionalFormatting sqref="AL239:AM239">
    <cfRule type="dataBar" priority="54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{8B12F40F-4368-4381-BBC7-D06775E7DCC4}</x14:id>
        </ext>
      </extLst>
    </cfRule>
  </conditionalFormatting>
  <conditionalFormatting sqref="AL240:AM240">
    <cfRule type="dataBar" priority="55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{7565B142-13B4-4DC0-8316-BE07928C60F8}</x14:id>
        </ext>
      </extLst>
    </cfRule>
  </conditionalFormatting>
  <conditionalFormatting sqref="AL241:AM241">
    <cfRule type="dataBar" priority="56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{2292D385-9953-47BB-B21A-58916F4E2048}</x14:id>
        </ext>
      </extLst>
    </cfRule>
  </conditionalFormatting>
  <conditionalFormatting sqref="AL242:AM242">
    <cfRule type="dataBar" priority="57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{B2B28203-B608-40F5-8661-769BE790B9E0}</x14:id>
        </ext>
      </extLst>
    </cfRule>
  </conditionalFormatting>
  <conditionalFormatting sqref="AL243:AM243">
    <cfRule type="dataBar" priority="58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{92D0F629-4E83-4042-B1B6-E8A63FAAFC65}</x14:id>
        </ext>
      </extLst>
    </cfRule>
  </conditionalFormatting>
  <conditionalFormatting sqref="AL244:AM244">
    <cfRule type="dataBar" priority="59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{8B24A531-94C5-4423-B72B-C5C5773FC973}</x14:id>
        </ext>
      </extLst>
    </cfRule>
  </conditionalFormatting>
  <conditionalFormatting sqref="AL245:AM245">
    <cfRule type="dataBar" priority="60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{9ADFD7C0-4FF0-48A4-A386-E43A0144FA37}</x14:id>
        </ext>
      </extLst>
    </cfRule>
  </conditionalFormatting>
  <conditionalFormatting sqref="AL246:AM246">
    <cfRule type="dataBar" priority="61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{4B4240E0-C516-4937-827E-2A51CC6BFF2A}</x14:id>
        </ext>
      </extLst>
    </cfRule>
  </conditionalFormatting>
  <conditionalFormatting sqref="AL247:AM247">
    <cfRule type="dataBar" priority="62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{7083C550-1603-44A8-9C94-454D165CBACA}</x14:id>
        </ext>
      </extLst>
    </cfRule>
  </conditionalFormatting>
  <conditionalFormatting sqref="AL248:AM248">
    <cfRule type="dataBar" priority="18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{FD7E0D70-071C-4081-8803-28A0B279A161}</x14:id>
        </ext>
      </extLst>
    </cfRule>
  </conditionalFormatting>
  <conditionalFormatting sqref="AL249:AM249">
    <cfRule type="dataBar" priority="63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{726B7928-EED6-4B41-8CEC-C35545D6AA26}</x14:id>
        </ext>
      </extLst>
    </cfRule>
  </conditionalFormatting>
  <conditionalFormatting sqref="AL250:AM250">
    <cfRule type="dataBar" priority="64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{8A3BD9B5-6843-47C8-897E-E38A1D059F3C}</x14:id>
        </ext>
      </extLst>
    </cfRule>
  </conditionalFormatting>
  <conditionalFormatting sqref="AL251:AM251">
    <cfRule type="dataBar" priority="65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{C52BE390-4891-43BA-B6B7-3AFDC36FE3F9}</x14:id>
        </ext>
      </extLst>
    </cfRule>
  </conditionalFormatting>
  <conditionalFormatting sqref="AL252:AM252">
    <cfRule type="dataBar" priority="66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{C30F9A4D-A513-481F-ACD8-8F75FCF47520}</x14:id>
        </ext>
      </extLst>
    </cfRule>
  </conditionalFormatting>
  <conditionalFormatting sqref="AL253:AM253">
    <cfRule type="dataBar" priority="67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{B5B6199F-FC05-48C3-ACA4-71A236E20060}</x14:id>
        </ext>
      </extLst>
    </cfRule>
  </conditionalFormatting>
  <conditionalFormatting sqref="AL254:AM254">
    <cfRule type="dataBar" priority="68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{7806BC65-07B6-4C52-8A76-CB2546C63481}</x14:id>
        </ext>
      </extLst>
    </cfRule>
  </conditionalFormatting>
  <conditionalFormatting sqref="AL255:AM255">
    <cfRule type="dataBar" priority="69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{5E166CBF-196C-4F8D-A1C9-CD0773E1FC75}</x14:id>
        </ext>
      </extLst>
    </cfRule>
  </conditionalFormatting>
  <conditionalFormatting sqref="AL256:AM256">
    <cfRule type="dataBar" priority="70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{AF26716F-0BA1-4830-BBD6-31508E7019ED}</x14:id>
        </ext>
      </extLst>
    </cfRule>
  </conditionalFormatting>
  <conditionalFormatting sqref="AL257:AM257">
    <cfRule type="dataBar" priority="71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{528475EB-FA4D-451D-A571-E8BCD39929A2}</x14:id>
        </ext>
      </extLst>
    </cfRule>
  </conditionalFormatting>
  <conditionalFormatting sqref="AL258:AM258">
    <cfRule type="dataBar" priority="17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{56F367D1-8AEF-451A-96ED-9C4325097B2B}</x14:id>
        </ext>
      </extLst>
    </cfRule>
  </conditionalFormatting>
  <conditionalFormatting sqref="AL259:AM259">
    <cfRule type="dataBar" priority="16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{0C5CF0FA-44EA-4269-858C-F7EED824B59E}</x14:id>
        </ext>
      </extLst>
    </cfRule>
  </conditionalFormatting>
  <conditionalFormatting sqref="AL260:AM260">
    <cfRule type="dataBar" priority="72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{1A07A53F-6F13-4EE6-B9E4-2AD26181D8E4}</x14:id>
        </ext>
      </extLst>
    </cfRule>
  </conditionalFormatting>
  <conditionalFormatting sqref="AL261:AM261">
    <cfRule type="dataBar" priority="73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{845C0D39-7374-4EBD-90AC-1746F753A4B0}</x14:id>
        </ext>
      </extLst>
    </cfRule>
  </conditionalFormatting>
  <conditionalFormatting sqref="AL262:AM262">
    <cfRule type="dataBar" priority="74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{905FF2F6-96B9-4186-B450-850FF1FC2894}</x14:id>
        </ext>
      </extLst>
    </cfRule>
  </conditionalFormatting>
  <conditionalFormatting sqref="AL263:AM263">
    <cfRule type="dataBar" priority="75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{7290184E-433E-4B7A-9B8B-C85F33CD913A}</x14:id>
        </ext>
      </extLst>
    </cfRule>
  </conditionalFormatting>
  <conditionalFormatting sqref="AL264:AM264">
    <cfRule type="dataBar" priority="76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{15E2A161-7E0D-4FCA-A0C3-0E9205A11233}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565B2E-93B2-445C-8B32-3C887334227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DEAA735-CEC8-4749-9DCC-00A237C1081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C533B2F-45C7-4C11-8245-6603E100EAF2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CDCF93D-A130-469F-8169-E78E633542FA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0E7B73B-CCA9-4770-9189-351B2C5F311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C360DDF3-C6C7-4CC3-9641-E914379C031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02DF8E1E-29CA-4F61-853C-03617666BF2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6B3ECD2-9455-4612-8232-2CFB446B6508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136CE35-12DB-4306-AD0F-7DB778E6E58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10F6DC2-01BA-4826-991B-B2F1241099F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7878D049-3E14-4FA1-8D26-EE53CD9752B5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44FD58C-6698-40D1-8FFF-907610A3429A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05196BB-E9A3-4C1D-BE04-3C84DEEF627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9BB4D2F0-EC3C-455A-AC48-CCBF29A7A01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FECC95E7-307C-48D0-A104-6E9580AE27D3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0AB9650A-1CBC-460C-A9CD-13AA90E849D6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0B3D5AE-C78C-46C7-A452-FFDFA858CC6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AB7B88F1-E783-42F4-A63B-0AA2D3CC25A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DB68917-B1D7-4CC8-9F0C-DD01D2DE96D3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39650FAD-517B-4206-9762-22DF2308CD29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0369362-2488-4FE0-8E97-84575C7A9D76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E4C79B6-AF78-4275-913E-F24EF6335F5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CAE6766-5435-4D11-BEAD-086165483A4A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6B40802D-1711-4335-B40E-281969A911C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169F14C2-EED3-492A-9921-79AAAEB155E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0F52904-F50E-4CFD-B9A2-6DFD6930682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4C41BA46-DCC6-4A47-B414-9C46CCBD464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0B92FD3-5A8C-4E23-A309-4631280D9225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A508F01-D343-4FFE-AB9F-47FB10596CF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66EB72C-B5F3-4538-A6CB-3DBD2B5FF8C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F51CA7A4-5996-4ED1-8C78-3796F2CBD49A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CC79AAAF-A44E-4BB3-B329-76CDD4BE719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97FC998-D8AE-468B-ABD0-1B3A3D9878F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D790140-90DB-44D6-AEDE-8FAB5548816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C1902DB-A496-4E08-9A7D-DBC2291FB010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B12F40F-4368-4381-BBC7-D06775E7DCC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565B142-13B4-4DC0-8316-BE07928C60F8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292D385-9953-47BB-B21A-58916F4E204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B2B28203-B608-40F5-8661-769BE790B9E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2D0F629-4E83-4042-B1B6-E8A63FAAFC6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8B24A531-94C5-4423-B72B-C5C5773FC97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9ADFD7C0-4FF0-48A4-A386-E43A0144FA3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B4240E0-C516-4937-827E-2A51CC6BFF2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7083C550-1603-44A8-9C94-454D165CBAC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FD7E0D70-071C-4081-8803-28A0B279A161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726B7928-EED6-4B41-8CEC-C35545D6AA2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A3BD9B5-6843-47C8-897E-E38A1D059F3C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C52BE390-4891-43BA-B6B7-3AFDC36FE3F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30F9A4D-A513-481F-ACD8-8F75FCF4752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5B6199F-FC05-48C3-ACA4-71A236E2006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806BC65-07B6-4C52-8A76-CB2546C6348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5E166CBF-196C-4F8D-A1C9-CD0773E1FC7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F26716F-0BA1-4830-BBD6-31508E7019E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528475EB-FA4D-451D-A571-E8BCD39929A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56F367D1-8AEF-451A-96ED-9C4325097B2B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0C5CF0FA-44EA-4269-858C-F7EED824B59E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A07A53F-6F13-4EE6-B9E4-2AD26181D8E4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845C0D39-7374-4EBD-90AC-1746F753A4B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05FF2F6-96B9-4186-B450-850FF1FC289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7290184E-433E-4B7A-9B8B-C85F33CD913A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5E2A161-7E0D-4FCA-A0C3-0E9205A11233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A35A-0904-44BA-810D-0B3497DAAD99}">
  <dimension ref="A1:AR266"/>
  <sheetViews>
    <sheetView rightToLeft="1" topLeftCell="Z7" zoomScale="62" zoomScaleNormal="85" workbookViewId="0">
      <selection activeCell="AC3" sqref="AC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.44140625" style="24" bestFit="1" customWidth="1"/>
    <col min="10" max="10" width="21.109375" style="24" bestFit="1" customWidth="1"/>
    <col min="11" max="11" width="21.6640625" style="24" hidden="1" customWidth="1"/>
    <col min="12" max="13" width="20.77734375" style="24" customWidth="1"/>
    <col min="14" max="14" width="23.5546875" style="24" bestFit="1" customWidth="1"/>
    <col min="15" max="15" width="19.5546875" style="24" bestFit="1" customWidth="1"/>
    <col min="16" max="16" width="8.21875" style="24" bestFit="1" customWidth="1"/>
    <col min="17" max="17" width="67.44140625" style="24" customWidth="1"/>
    <col min="18" max="18" width="19.6640625" style="24" bestFit="1" customWidth="1"/>
    <col min="19" max="19" width="20" style="24" bestFit="1" customWidth="1"/>
    <col min="20" max="20" width="33.77734375" style="29" bestFit="1" customWidth="1"/>
    <col min="21" max="21" width="3.5546875" style="24" customWidth="1"/>
    <col min="22" max="22" width="5.6640625" style="24" customWidth="1"/>
    <col min="23" max="23" width="15.21875" style="24" bestFit="1" customWidth="1"/>
    <col min="24" max="24" width="24.44140625" style="29" bestFit="1" customWidth="1"/>
    <col min="25" max="25" width="26.88671875" style="29" bestFit="1" customWidth="1"/>
    <col min="26" max="26" width="34.77734375" style="29" bestFit="1" customWidth="1"/>
    <col min="27" max="27" width="20.6640625" style="24" bestFit="1" customWidth="1"/>
    <col min="28" max="28" width="98.44140625" style="24" bestFit="1" customWidth="1"/>
    <col min="29" max="29" width="15.77734375" style="31" bestFit="1" customWidth="1"/>
    <col min="30" max="30" width="19.44140625" style="32" bestFit="1" customWidth="1"/>
    <col min="31" max="31" width="31.21875" style="24" bestFit="1" customWidth="1"/>
    <col min="32" max="32" width="42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279715927319</v>
      </c>
      <c r="I2" s="9" t="s">
        <v>355</v>
      </c>
      <c r="J2" s="9" t="s">
        <v>75</v>
      </c>
      <c r="K2" s="11" t="str">
        <f t="shared" ref="K2:K64" ca="1" si="0">IF(C2, TODAY(), "" )</f>
        <v/>
      </c>
      <c r="L2" s="12" t="s">
        <v>308</v>
      </c>
      <c r="M2" s="12" t="s">
        <v>427</v>
      </c>
      <c r="N2" s="12" t="s">
        <v>428</v>
      </c>
      <c r="O2" s="9">
        <v>5501.3</v>
      </c>
      <c r="P2" s="9">
        <v>4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64" si="1">IF(C2, P2, U2 )</f>
        <v>0</v>
      </c>
      <c r="W2" s="12">
        <f t="shared" ref="W2:W64" si="2">P2-V2</f>
        <v>4</v>
      </c>
      <c r="X2" s="14">
        <f t="shared" ref="X2:X64" si="3">P2*T2</f>
        <v>204800000</v>
      </c>
      <c r="Y2" s="17"/>
      <c r="Z2" s="14">
        <f t="shared" ref="Z2:Z64" si="4">X2-Y2</f>
        <v>204800000</v>
      </c>
      <c r="AA2" s="18" t="s">
        <v>79</v>
      </c>
      <c r="AB2" s="13" t="s">
        <v>429</v>
      </c>
      <c r="AC2" s="19" t="s">
        <v>430</v>
      </c>
      <c r="AD2" s="20"/>
      <c r="AE2" s="19"/>
      <c r="AF2" s="21"/>
      <c r="AG2" s="22" t="str">
        <f t="shared" ref="AG2:AG64" si="5">IF(V2=P2, "FALSE", "TRUE" )</f>
        <v>TRUE</v>
      </c>
      <c r="AH2" s="23" t="str">
        <f>AA2&amp;" "&amp;AB2&amp;" "&amp;N2&amp;" - "&amp;L2&amp;" "&amp;M2&amp;" "&amp;AC2</f>
        <v>تهران تهران. میدان هروی. خیابان کاظم موسوی. روبروی خیابان شمشاد. پاساژ هدیش مال. طبقه همکف اول پلاک ۱. کافه قنادی نون خامه ای - محمد محمودسلطانی 09125858773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279719612661</v>
      </c>
      <c r="I3" s="9" t="s">
        <v>355</v>
      </c>
      <c r="J3" s="9"/>
      <c r="K3" s="11" t="str">
        <f t="shared" ca="1" si="0"/>
        <v/>
      </c>
      <c r="L3" s="12" t="s">
        <v>87</v>
      </c>
      <c r="M3" s="12" t="s">
        <v>431</v>
      </c>
      <c r="N3" s="12" t="s">
        <v>358</v>
      </c>
      <c r="O3" s="9">
        <v>5523.2</v>
      </c>
      <c r="P3" s="9">
        <v>1</v>
      </c>
      <c r="Q3" s="13" t="str">
        <f>VLOOKUP(O3, '[1]لیست محصولات اردیبهشت ۱۴۰۳'!B:C,2,0)</f>
        <v>کوتوا دانکن | Kotowa Duncan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12150000</v>
      </c>
      <c r="U3" s="15"/>
      <c r="V3" s="16">
        <f t="shared" si="1"/>
        <v>0</v>
      </c>
      <c r="W3" s="12">
        <f t="shared" si="2"/>
        <v>1</v>
      </c>
      <c r="X3" s="14">
        <f t="shared" si="3"/>
        <v>12150000</v>
      </c>
      <c r="Y3" s="17"/>
      <c r="Z3" s="14">
        <f t="shared" si="4"/>
        <v>12150000</v>
      </c>
      <c r="AA3" s="18" t="s">
        <v>79</v>
      </c>
      <c r="AB3" s="13" t="s">
        <v>432</v>
      </c>
      <c r="AC3" s="19" t="s">
        <v>433</v>
      </c>
      <c r="AD3" s="20" t="s">
        <v>104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زرگراه ستاری شمال خ.پیامبرمرکزی خ هجرت خ صبح دوست ک.کاملیا برج کاملیا کافه کلبه فندق کافه کلبه فندق - علی بهمانی 09376520290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279730114987</v>
      </c>
      <c r="I4" s="25" t="s">
        <v>355</v>
      </c>
      <c r="J4" s="9"/>
      <c r="K4" s="11" t="str">
        <f t="shared" ca="1" si="0"/>
        <v/>
      </c>
      <c r="L4" s="12" t="s">
        <v>434</v>
      </c>
      <c r="M4" s="12" t="s">
        <v>435</v>
      </c>
      <c r="N4" s="12"/>
      <c r="O4" s="9">
        <v>5501.1</v>
      </c>
      <c r="P4" s="9">
        <v>3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2100000</v>
      </c>
      <c r="U4" s="15"/>
      <c r="V4" s="16">
        <f t="shared" si="1"/>
        <v>0</v>
      </c>
      <c r="W4" s="12">
        <f t="shared" si="2"/>
        <v>3</v>
      </c>
      <c r="X4" s="14">
        <f t="shared" si="3"/>
        <v>6300000</v>
      </c>
      <c r="Y4" s="17"/>
      <c r="Z4" s="14">
        <f t="shared" si="4"/>
        <v>6300000</v>
      </c>
      <c r="AA4" s="18" t="s">
        <v>436</v>
      </c>
      <c r="AB4" s="13" t="s">
        <v>437</v>
      </c>
      <c r="AC4" s="19" t="s">
        <v>438</v>
      </c>
      <c r="AD4" s="20"/>
      <c r="AE4" s="19"/>
      <c r="AF4" s="21"/>
      <c r="AG4" s="22" t="str">
        <f t="shared" si="5"/>
        <v>TRUE</v>
      </c>
      <c r="AH4" s="23" t="str">
        <f t="shared" ref="AH4:AH66" si="6">AA4&amp;" "&amp;AB4&amp;" "&amp;N4&amp;" - "&amp;L4&amp;" "&amp;M4&amp;" "&amp;AC4</f>
        <v>آذربایجان شرقی تبریز، اسکو،خیابان امام پایین تر از شهرداری لوازم یدکی کلانتری  - امیر کلانتری 09376810580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59">
        <v>4</v>
      </c>
      <c r="H5" s="162">
        <v>279730446887</v>
      </c>
      <c r="I5" s="159" t="s">
        <v>355</v>
      </c>
      <c r="J5" s="159"/>
      <c r="K5" s="11" t="str">
        <f t="shared" ca="1" si="0"/>
        <v/>
      </c>
      <c r="L5" s="138" t="s">
        <v>439</v>
      </c>
      <c r="M5" s="138" t="s">
        <v>440</v>
      </c>
      <c r="N5" s="138"/>
      <c r="O5" s="9">
        <v>1130.0999999999999</v>
      </c>
      <c r="P5" s="9">
        <v>1</v>
      </c>
      <c r="Q5" s="13" t="str">
        <f>VLOOKUP(O5, '[1]لیست محصولات اردیبهشت ۱۴۰۳'!B:C,2,0)</f>
        <v>الیدا پلانو | Elida Plano</v>
      </c>
      <c r="R5" s="9"/>
      <c r="S5" s="12">
        <f>VLOOKUP(O5, '[1]لیست محصولات اردیبهشت ۱۴۰۳'!B:F,5,0)</f>
        <v>80</v>
      </c>
      <c r="T5" s="14">
        <f>VLOOKUP(O5, '[1]لیست محصولات اردیبهشت ۱۴۰۳'!B:G,6,0)</f>
        <v>13100000</v>
      </c>
      <c r="U5" s="15"/>
      <c r="V5" s="16">
        <f t="shared" si="1"/>
        <v>0</v>
      </c>
      <c r="W5" s="12">
        <f t="shared" si="2"/>
        <v>1</v>
      </c>
      <c r="X5" s="14">
        <f t="shared" si="3"/>
        <v>13100000</v>
      </c>
      <c r="Y5" s="17"/>
      <c r="Z5" s="14">
        <f t="shared" si="4"/>
        <v>13100000</v>
      </c>
      <c r="AA5" s="150" t="s">
        <v>79</v>
      </c>
      <c r="AB5" s="147" t="s">
        <v>441</v>
      </c>
      <c r="AC5" s="144" t="s">
        <v>442</v>
      </c>
      <c r="AD5" s="141" t="s">
        <v>104</v>
      </c>
      <c r="AE5" s="19"/>
      <c r="AF5" s="21"/>
      <c r="AG5" s="22" t="str">
        <f t="shared" si="5"/>
        <v>TRUE</v>
      </c>
      <c r="AH5" s="23" t="str">
        <f t="shared" si="6"/>
        <v>تهران خ ولیعصر، زالاتر از دستگردی نبش ناصری، برج کیان، طبقه ۱۹  - هادی بقایی 09121814755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1"/>
      <c r="H6" s="163"/>
      <c r="I6" s="161"/>
      <c r="J6" s="161"/>
      <c r="K6" s="11" t="str">
        <f t="shared" ca="1" si="0"/>
        <v/>
      </c>
      <c r="L6" s="140"/>
      <c r="M6" s="140"/>
      <c r="N6" s="140"/>
      <c r="O6" s="9">
        <v>5522.1</v>
      </c>
      <c r="P6" s="9">
        <v>1</v>
      </c>
      <c r="Q6" s="13" t="str">
        <f>VLOOKUP(O6, '[1]لیست محصولات اردیبهشت ۱۴۰۳'!B:C,2,0)</f>
        <v>تامارا | Tamara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2600000</v>
      </c>
      <c r="U6" s="15"/>
      <c r="V6" s="16">
        <f t="shared" si="1"/>
        <v>0</v>
      </c>
      <c r="W6" s="12">
        <f t="shared" si="2"/>
        <v>1</v>
      </c>
      <c r="X6" s="14">
        <f t="shared" si="3"/>
        <v>2600000</v>
      </c>
      <c r="Y6" s="17"/>
      <c r="Z6" s="14">
        <f t="shared" si="4"/>
        <v>2600000</v>
      </c>
      <c r="AA6" s="152"/>
      <c r="AB6" s="149"/>
      <c r="AC6" s="146"/>
      <c r="AD6" s="143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279730819865</v>
      </c>
      <c r="I7" s="9" t="s">
        <v>355</v>
      </c>
      <c r="J7" s="9"/>
      <c r="K7" s="11" t="str">
        <f t="shared" ca="1" si="0"/>
        <v/>
      </c>
      <c r="L7" s="12" t="s">
        <v>87</v>
      </c>
      <c r="M7" s="12" t="s">
        <v>443</v>
      </c>
      <c r="N7" s="12"/>
      <c r="O7" s="9">
        <v>5523.2</v>
      </c>
      <c r="P7" s="9">
        <v>2</v>
      </c>
      <c r="Q7" s="13" t="str">
        <f>VLOOKUP(O7, '[1]لیست محصولات اردیبهشت ۱۴۰۳'!B:C,2,0)</f>
        <v>کوتوا دانکن | Kotowa Duncan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12150000</v>
      </c>
      <c r="U7" s="26"/>
      <c r="V7" s="16">
        <f t="shared" si="1"/>
        <v>0</v>
      </c>
      <c r="W7" s="12">
        <f t="shared" si="2"/>
        <v>2</v>
      </c>
      <c r="X7" s="14">
        <f t="shared" si="3"/>
        <v>24300000</v>
      </c>
      <c r="Y7" s="17"/>
      <c r="Z7" s="14">
        <f t="shared" si="4"/>
        <v>24300000</v>
      </c>
      <c r="AA7" s="18" t="s">
        <v>260</v>
      </c>
      <c r="AB7" s="13" t="s">
        <v>444</v>
      </c>
      <c r="AC7" s="19" t="s">
        <v>445</v>
      </c>
      <c r="AD7" s="20"/>
      <c r="AE7" s="19"/>
      <c r="AF7" s="21"/>
      <c r="AG7" s="22" t="str">
        <f t="shared" si="5"/>
        <v>TRUE</v>
      </c>
      <c r="AH7" s="23" t="str">
        <f t="shared" si="6"/>
        <v>کردستان بیجار خیابان طالقانی کوچه بهروز پلاک ۵  - علی الیاسپور 09366722127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59">
        <v>6</v>
      </c>
      <c r="H8" s="162">
        <v>279749319767</v>
      </c>
      <c r="I8" s="159" t="s">
        <v>355</v>
      </c>
      <c r="J8" s="159"/>
      <c r="K8" s="11" t="str">
        <f t="shared" ca="1" si="0"/>
        <v/>
      </c>
      <c r="L8" s="138" t="s">
        <v>308</v>
      </c>
      <c r="M8" s="138" t="s">
        <v>451</v>
      </c>
      <c r="N8" s="138"/>
      <c r="O8" s="9">
        <v>5523.2</v>
      </c>
      <c r="P8" s="9">
        <v>2</v>
      </c>
      <c r="Q8" s="13" t="str">
        <f>VLOOKUP(O8, '[1]لیست محصولات اردیبهشت ۱۴۰۳'!B:C,2,0)</f>
        <v>کوتوا دانکن | Kotowa Duncan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12150000</v>
      </c>
      <c r="U8" s="15"/>
      <c r="V8" s="16">
        <f t="shared" si="1"/>
        <v>0</v>
      </c>
      <c r="W8" s="12">
        <f t="shared" si="2"/>
        <v>2</v>
      </c>
      <c r="X8" s="14">
        <f t="shared" si="3"/>
        <v>24300000</v>
      </c>
      <c r="Y8" s="17"/>
      <c r="Z8" s="14">
        <f t="shared" si="4"/>
        <v>24300000</v>
      </c>
      <c r="AA8" s="150" t="s">
        <v>79</v>
      </c>
      <c r="AB8" s="147" t="s">
        <v>452</v>
      </c>
      <c r="AC8" s="144" t="s">
        <v>453</v>
      </c>
      <c r="AD8" s="20"/>
      <c r="AE8" s="19"/>
      <c r="AF8" s="21"/>
      <c r="AG8" s="22" t="str">
        <f t="shared" si="5"/>
        <v>TRUE</v>
      </c>
      <c r="AH8" s="23" t="str">
        <f t="shared" si="6"/>
        <v>تهران  خیابان ولیعصر نرسییده به چهار راه سپه جنب پاساژ حکمت ایرانیان پلاک 1021 واحد 6  - محمد صبوری 09126726729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0"/>
      <c r="H9" s="164"/>
      <c r="I9" s="160"/>
      <c r="J9" s="160"/>
      <c r="K9" s="11" t="str">
        <f t="shared" ca="1" si="0"/>
        <v/>
      </c>
      <c r="L9" s="139"/>
      <c r="M9" s="139"/>
      <c r="N9" s="139"/>
      <c r="O9" s="9">
        <v>5522.2</v>
      </c>
      <c r="P9" s="9">
        <v>2</v>
      </c>
      <c r="Q9" s="13" t="str">
        <f>VLOOKUP(O9, '[1]لیست محصولات اردیبهشت ۱۴۰۳'!B:C,2,0)</f>
        <v>تامارا | Tamara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12450000</v>
      </c>
      <c r="U9" s="15"/>
      <c r="V9" s="16">
        <f t="shared" si="1"/>
        <v>0</v>
      </c>
      <c r="W9" s="12">
        <f t="shared" si="2"/>
        <v>2</v>
      </c>
      <c r="X9" s="14">
        <f t="shared" si="3"/>
        <v>24900000</v>
      </c>
      <c r="Y9" s="17"/>
      <c r="Z9" s="14">
        <f t="shared" si="4"/>
        <v>24900000</v>
      </c>
      <c r="AA9" s="151"/>
      <c r="AB9" s="148"/>
      <c r="AC9" s="145"/>
      <c r="AD9" s="20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0"/>
      <c r="H10" s="164"/>
      <c r="I10" s="160"/>
      <c r="J10" s="160"/>
      <c r="K10" s="11" t="str">
        <f t="shared" ca="1" si="0"/>
        <v/>
      </c>
      <c r="L10" s="139"/>
      <c r="M10" s="139"/>
      <c r="N10" s="139"/>
      <c r="O10" s="9">
        <v>5511.2</v>
      </c>
      <c r="P10" s="9">
        <v>2</v>
      </c>
      <c r="Q10" s="13" t="str">
        <f>VLOOKUP(O10, '[1]لیست محصولات اردیبهشت ۱۴۰۳'!B:C,2,0)</f>
        <v>هامبلا | Hambella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13350000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26700000</v>
      </c>
      <c r="Y10" s="17"/>
      <c r="Z10" s="14">
        <f t="shared" si="4"/>
        <v>26700000</v>
      </c>
      <c r="AA10" s="151"/>
      <c r="AB10" s="148"/>
      <c r="AC10" s="145"/>
      <c r="AD10" s="20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1"/>
      <c r="H11" s="163"/>
      <c r="I11" s="161"/>
      <c r="J11" s="161"/>
      <c r="K11" s="11" t="str">
        <f t="shared" ca="1" si="0"/>
        <v/>
      </c>
      <c r="L11" s="140"/>
      <c r="M11" s="140"/>
      <c r="N11" s="140"/>
      <c r="O11" s="9">
        <v>3326.2</v>
      </c>
      <c r="P11" s="9">
        <v>2</v>
      </c>
      <c r="Q11" s="13" t="str">
        <f>VLOOKUP(O11, '[1]لیست محصولات اردیبهشت ۱۴۰۳'!B:C,2,0)</f>
        <v>میاگروس | Milagros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18150000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36300000</v>
      </c>
      <c r="Y11" s="17"/>
      <c r="Z11" s="14">
        <f t="shared" si="4"/>
        <v>36300000</v>
      </c>
      <c r="AA11" s="152"/>
      <c r="AB11" s="149"/>
      <c r="AC11" s="146"/>
      <c r="AD11" s="20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7</v>
      </c>
      <c r="H12" s="10">
        <v>279761542328</v>
      </c>
      <c r="I12" s="9" t="s">
        <v>355</v>
      </c>
      <c r="J12" s="9"/>
      <c r="K12" s="11" t="str">
        <f t="shared" ca="1" si="0"/>
        <v/>
      </c>
      <c r="L12" s="12" t="s">
        <v>454</v>
      </c>
      <c r="M12" s="12" t="s">
        <v>455</v>
      </c>
      <c r="N12" s="12"/>
      <c r="O12" s="9">
        <v>5511.2</v>
      </c>
      <c r="P12" s="9">
        <v>1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13350000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13350000</v>
      </c>
      <c r="Y12" s="17"/>
      <c r="Z12" s="14">
        <f t="shared" si="4"/>
        <v>13350000</v>
      </c>
      <c r="AA12" s="18" t="s">
        <v>457</v>
      </c>
      <c r="AB12" s="13" t="s">
        <v>456</v>
      </c>
      <c r="AC12" s="19" t="s">
        <v>458</v>
      </c>
      <c r="AD12" s="20"/>
      <c r="AE12" s="19"/>
      <c r="AF12" s="21"/>
      <c r="AG12" s="22" t="str">
        <f t="shared" si="5"/>
        <v>TRUE</v>
      </c>
      <c r="AH12" s="23" t="str">
        <f t="shared" si="6"/>
        <v>گیلان رشت خیابان نامجو کوچه یوسفی پلاک ۱۱۹۶ واحد ۱ خاوری  - امیرعلی خاوری 09113309126</v>
      </c>
    </row>
    <row r="13" spans="1:34" ht="22.35" customHeight="1">
      <c r="A13" s="7" t="b">
        <v>0</v>
      </c>
      <c r="B13" s="7"/>
      <c r="C13" s="7" t="b">
        <v>0</v>
      </c>
      <c r="D13" s="7"/>
      <c r="E13" s="7"/>
      <c r="F13" s="8"/>
      <c r="G13" s="159">
        <v>8</v>
      </c>
      <c r="H13" s="162">
        <v>764843</v>
      </c>
      <c r="I13" s="159" t="s">
        <v>461</v>
      </c>
      <c r="J13" s="159"/>
      <c r="K13" s="11" t="str">
        <f t="shared" ca="1" si="0"/>
        <v/>
      </c>
      <c r="L13" s="138" t="s">
        <v>465</v>
      </c>
      <c r="M13" s="138" t="s">
        <v>466</v>
      </c>
      <c r="N13" s="138"/>
      <c r="O13" s="9">
        <v>3326.1</v>
      </c>
      <c r="P13" s="9">
        <v>1</v>
      </c>
      <c r="Q13" s="13" t="str">
        <f>VLOOKUP(O13, '[1]لیست محصولات اردیبهشت ۱۴۰۳'!B:C,2,0)</f>
        <v>میاگروس | Milagros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3750000</v>
      </c>
      <c r="U13" s="15"/>
      <c r="V13" s="16">
        <f t="shared" si="1"/>
        <v>0</v>
      </c>
      <c r="W13" s="12">
        <f t="shared" si="2"/>
        <v>1</v>
      </c>
      <c r="X13" s="14">
        <f t="shared" si="3"/>
        <v>3750000</v>
      </c>
      <c r="Y13" s="17"/>
      <c r="Z13" s="14">
        <f t="shared" si="4"/>
        <v>3750000</v>
      </c>
      <c r="AA13" s="150" t="s">
        <v>79</v>
      </c>
      <c r="AB13" s="147" t="s">
        <v>467</v>
      </c>
      <c r="AC13" s="144" t="s">
        <v>468</v>
      </c>
      <c r="AD13" s="141" t="s">
        <v>104</v>
      </c>
      <c r="AE13" s="19"/>
      <c r="AF13" s="21"/>
      <c r="AG13" s="22" t="str">
        <f t="shared" si="5"/>
        <v>TRUE</v>
      </c>
      <c r="AH13" s="23" t="str">
        <f t="shared" si="6"/>
        <v>تهران خیابان خالد اسلامبولی (وزرا)کوچه ۱۳ پلاک ۲۲  - اصلان نارئی 09138340306</v>
      </c>
    </row>
    <row r="14" spans="1:34" ht="22.35" customHeight="1">
      <c r="A14" s="7"/>
      <c r="B14" s="7"/>
      <c r="C14" s="7"/>
      <c r="D14" s="7"/>
      <c r="E14" s="7"/>
      <c r="F14" s="8"/>
      <c r="G14" s="161"/>
      <c r="H14" s="163"/>
      <c r="I14" s="161"/>
      <c r="J14" s="161"/>
      <c r="K14" s="11" t="str">
        <f t="shared" ca="1" si="0"/>
        <v/>
      </c>
      <c r="L14" s="140"/>
      <c r="M14" s="140"/>
      <c r="N14" s="140"/>
      <c r="O14" s="9">
        <v>5511.1</v>
      </c>
      <c r="P14" s="9">
        <v>1</v>
      </c>
      <c r="Q14" s="13" t="str">
        <f>VLOOKUP(O14, '[1]لیست محصولات اردیبهشت ۱۴۰۳'!B:C,2,0)</f>
        <v>هامبلا | Hambella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2800000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2800000</v>
      </c>
      <c r="Y14" s="17"/>
      <c r="Z14" s="14">
        <f t="shared" si="4"/>
        <v>2800000</v>
      </c>
      <c r="AA14" s="152"/>
      <c r="AB14" s="149"/>
      <c r="AC14" s="146"/>
      <c r="AD14" s="143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9</v>
      </c>
      <c r="H15" s="10">
        <v>279771985439</v>
      </c>
      <c r="I15" s="9" t="s">
        <v>461</v>
      </c>
      <c r="J15" s="9"/>
      <c r="K15" s="11" t="str">
        <f t="shared" ca="1" si="0"/>
        <v/>
      </c>
      <c r="L15" s="12" t="s">
        <v>469</v>
      </c>
      <c r="M15" s="12" t="s">
        <v>470</v>
      </c>
      <c r="N15" s="12"/>
      <c r="O15" s="9">
        <v>5501.1</v>
      </c>
      <c r="P15" s="9">
        <v>1</v>
      </c>
      <c r="Q15" s="13" t="str">
        <f>VLOOKUP(O15, '[1]لیست محصولات اردیبهشت ۱۴۰۳'!B:C,2,0)</f>
        <v>ورتکس | Vortex</v>
      </c>
      <c r="R15" s="9" t="s">
        <v>101</v>
      </c>
      <c r="S15" s="12">
        <f>VLOOKUP(O15, '[1]لیست محصولات اردیبهشت ۱۴۰۳'!B:F,5,0)</f>
        <v>150</v>
      </c>
      <c r="T15" s="14">
        <f>VLOOKUP(O15, '[1]لیست محصولات اردیبهشت ۱۴۰۳'!B:G,6,0)</f>
        <v>2100000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2100000</v>
      </c>
      <c r="Y15" s="17"/>
      <c r="Z15" s="14">
        <f t="shared" si="4"/>
        <v>2100000</v>
      </c>
      <c r="AA15" s="18" t="s">
        <v>79</v>
      </c>
      <c r="AB15" s="13" t="s">
        <v>471</v>
      </c>
      <c r="AC15" s="19" t="s">
        <v>472</v>
      </c>
      <c r="AD15" s="20" t="s">
        <v>104</v>
      </c>
      <c r="AE15" s="19"/>
      <c r="AF15" s="21"/>
      <c r="AG15" s="22" t="str">
        <f t="shared" si="5"/>
        <v>TRUE</v>
      </c>
      <c r="AH15" s="23" t="str">
        <f t="shared" si="6"/>
        <v>تهران تهران کارگرشمالی خیابان۱۶ کوچه ۲۹ دودانگه پلاک ۵ واحد ۱۰  - مهشید صالحی 09214006179</v>
      </c>
    </row>
    <row r="16" spans="1:34" ht="22.35" customHeight="1">
      <c r="A16" s="7"/>
      <c r="B16" s="7"/>
      <c r="C16" s="7"/>
      <c r="D16" s="7"/>
      <c r="E16" s="7"/>
      <c r="F16" s="8"/>
      <c r="G16" s="9">
        <v>10</v>
      </c>
      <c r="H16" s="10">
        <v>279777927724</v>
      </c>
      <c r="I16" s="9" t="s">
        <v>461</v>
      </c>
      <c r="J16" s="9"/>
      <c r="K16" s="11" t="str">
        <f t="shared" ca="1" si="0"/>
        <v/>
      </c>
      <c r="L16" s="12" t="s">
        <v>473</v>
      </c>
      <c r="M16" s="12" t="s">
        <v>474</v>
      </c>
      <c r="N16" s="12" t="s">
        <v>475</v>
      </c>
      <c r="O16" s="9">
        <v>5511.3</v>
      </c>
      <c r="P16" s="9">
        <v>1</v>
      </c>
      <c r="Q16" s="13" t="str">
        <f>VLOOKUP(O16, '[1]لیست محصولات اردیبهشت ۱۴۰۳'!B:C,2,0)</f>
        <v>هامبلا | Hambella</v>
      </c>
      <c r="R16" s="9"/>
      <c r="S16" s="12">
        <f>VLOOKUP(O16, '[1]لیست محصولات اردیبهشت ۱۴۰۳'!B:F,5,0)</f>
        <v>4000</v>
      </c>
      <c r="T16" s="14">
        <f>VLOOKUP(O16, '[1]لیست محصولات اردیبهشت ۱۴۰۳'!B:G,6,0)</f>
        <v>69600000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69600000</v>
      </c>
      <c r="Y16" s="17"/>
      <c r="Z16" s="14">
        <f t="shared" si="4"/>
        <v>69600000</v>
      </c>
      <c r="AA16" s="18" t="s">
        <v>401</v>
      </c>
      <c r="AB16" s="13" t="s">
        <v>476</v>
      </c>
      <c r="AC16" s="19" t="s">
        <v>477</v>
      </c>
      <c r="AD16" s="20"/>
      <c r="AE16" s="19"/>
      <c r="AF16" s="21"/>
      <c r="AG16" s="22" t="str">
        <f t="shared" si="5"/>
        <v>TRUE</v>
      </c>
      <c r="AH16" s="23" t="str">
        <f t="shared" si="6"/>
        <v>مازندران قائم شهر خ ساری نبش نیما یاس ۴۱ کافه تین - کمیل صفرپور 09901072353</v>
      </c>
    </row>
    <row r="17" spans="1:34" ht="22.35" customHeight="1">
      <c r="A17" s="7"/>
      <c r="B17" s="7"/>
      <c r="C17" s="7"/>
      <c r="D17" s="7"/>
      <c r="E17" s="7"/>
      <c r="F17" s="8"/>
      <c r="G17" s="159">
        <v>11</v>
      </c>
      <c r="H17" s="162">
        <v>279790466023</v>
      </c>
      <c r="I17" s="159" t="s">
        <v>461</v>
      </c>
      <c r="J17" s="159"/>
      <c r="K17" s="11" t="str">
        <f t="shared" ca="1" si="0"/>
        <v/>
      </c>
      <c r="L17" s="138" t="s">
        <v>478</v>
      </c>
      <c r="M17" s="138" t="s">
        <v>479</v>
      </c>
      <c r="N17" s="138" t="s">
        <v>480</v>
      </c>
      <c r="O17" s="9">
        <v>5523.2</v>
      </c>
      <c r="P17" s="9">
        <v>1</v>
      </c>
      <c r="Q17" s="13" t="str">
        <f>VLOOKUP(O17, '[1]لیست محصولات اردیبهشت ۱۴۰۳'!B:C,2,0)</f>
        <v>کوتوا دانکن | Kotowa Duncan</v>
      </c>
      <c r="R17" s="9"/>
      <c r="S17" s="12">
        <f>VLOOKUP(O17, '[1]لیست محصولات اردیبهشت ۱۴۰۳'!B:F,5,0)</f>
        <v>750</v>
      </c>
      <c r="T17" s="14">
        <f>VLOOKUP(O17, '[1]لیست محصولات اردیبهشت ۱۴۰۳'!B:G,6,0)</f>
        <v>12150000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12150000</v>
      </c>
      <c r="Y17" s="17"/>
      <c r="Z17" s="14">
        <f t="shared" si="4"/>
        <v>12150000</v>
      </c>
      <c r="AA17" s="150" t="s">
        <v>401</v>
      </c>
      <c r="AB17" s="147" t="s">
        <v>481</v>
      </c>
      <c r="AC17" s="144" t="s">
        <v>482</v>
      </c>
      <c r="AD17" s="20"/>
      <c r="AE17" s="19"/>
      <c r="AF17" s="21"/>
      <c r="AG17" s="22" t="str">
        <f t="shared" si="5"/>
        <v>TRUE</v>
      </c>
      <c r="AH17" s="23" t="str">
        <f t="shared" si="6"/>
        <v>مازندران مازندران ساری میدان امام بلوار آزادی خیابان بعثت بین بعثت ۲ و ۴ فروشگاه قهومون کافه قهومون - محمدرضا  غلامی شه بندی 09376143341</v>
      </c>
    </row>
    <row r="18" spans="1:34" ht="22.35" customHeight="1">
      <c r="A18" s="7"/>
      <c r="B18" s="7"/>
      <c r="C18" s="7"/>
      <c r="D18" s="7"/>
      <c r="E18" s="7"/>
      <c r="F18" s="8"/>
      <c r="G18" s="160"/>
      <c r="H18" s="164"/>
      <c r="I18" s="160"/>
      <c r="J18" s="160"/>
      <c r="K18" s="11" t="str">
        <f t="shared" ca="1" si="0"/>
        <v/>
      </c>
      <c r="L18" s="139"/>
      <c r="M18" s="139"/>
      <c r="N18" s="139"/>
      <c r="O18" s="9">
        <v>5522.1</v>
      </c>
      <c r="P18" s="9">
        <v>1</v>
      </c>
      <c r="Q18" s="13" t="str">
        <f>VLOOKUP(O18, '[1]لیست محصولات اردیبهشت ۱۴۰۳'!B:C,2,0)</f>
        <v>تامارا | Tamara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2600000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2600000</v>
      </c>
      <c r="Y18" s="17"/>
      <c r="Z18" s="14">
        <f t="shared" si="4"/>
        <v>2600000</v>
      </c>
      <c r="AA18" s="151"/>
      <c r="AB18" s="148"/>
      <c r="AC18" s="145"/>
      <c r="AD18" s="20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 t="b">
        <v>0</v>
      </c>
      <c r="D19" s="7"/>
      <c r="E19" s="7"/>
      <c r="F19" s="8"/>
      <c r="G19" s="160"/>
      <c r="H19" s="164"/>
      <c r="I19" s="160"/>
      <c r="J19" s="160"/>
      <c r="K19" s="11" t="str">
        <f t="shared" ca="1" si="0"/>
        <v/>
      </c>
      <c r="L19" s="139"/>
      <c r="M19" s="139"/>
      <c r="N19" s="139"/>
      <c r="O19" s="9">
        <v>5511.3</v>
      </c>
      <c r="P19" s="9">
        <v>1</v>
      </c>
      <c r="Q19" s="13" t="str">
        <f>VLOOKUP(O19, '[1]لیست محصولات اردیبهشت ۱۴۰۳'!B:C,2,0)</f>
        <v>هامبلا | Hambella</v>
      </c>
      <c r="R19" s="9"/>
      <c r="S19" s="12">
        <f>VLOOKUP(O19, '[1]لیست محصولات اردیبهشت ۱۴۰۳'!B:F,5,0)</f>
        <v>4000</v>
      </c>
      <c r="T19" s="14">
        <f>VLOOKUP(O19, '[1]لیست محصولات اردیبهشت ۱۴۰۳'!B:G,6,0)</f>
        <v>69600000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69600000</v>
      </c>
      <c r="Y19" s="17"/>
      <c r="Z19" s="14">
        <f t="shared" si="4"/>
        <v>69600000</v>
      </c>
      <c r="AA19" s="151"/>
      <c r="AB19" s="148"/>
      <c r="AC19" s="145"/>
      <c r="AD19" s="2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0"/>
      <c r="H20" s="164"/>
      <c r="I20" s="160"/>
      <c r="J20" s="160"/>
      <c r="K20" s="11" t="str">
        <f t="shared" ca="1" si="0"/>
        <v/>
      </c>
      <c r="L20" s="139"/>
      <c r="M20" s="139"/>
      <c r="N20" s="139"/>
      <c r="O20" s="9">
        <v>5501.3</v>
      </c>
      <c r="P20" s="9">
        <v>1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4000</v>
      </c>
      <c r="T20" s="14">
        <f>VLOOKUP(O20, '[1]لیست محصولات اردیبهشت ۱۴۰۳'!B:G,6,0)</f>
        <v>51200000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51200000</v>
      </c>
      <c r="Y20" s="17"/>
      <c r="Z20" s="14">
        <f t="shared" si="4"/>
        <v>51200000</v>
      </c>
      <c r="AA20" s="151"/>
      <c r="AB20" s="148"/>
      <c r="AC20" s="145"/>
      <c r="AD20" s="2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 t="b">
        <v>0</v>
      </c>
      <c r="B21" s="7"/>
      <c r="C21" s="7" t="b">
        <v>0</v>
      </c>
      <c r="D21" s="7"/>
      <c r="E21" s="7"/>
      <c r="F21" s="8"/>
      <c r="G21" s="160"/>
      <c r="H21" s="164"/>
      <c r="I21" s="160"/>
      <c r="J21" s="160"/>
      <c r="K21" s="11" t="str">
        <f t="shared" ca="1" si="0"/>
        <v/>
      </c>
      <c r="L21" s="139"/>
      <c r="M21" s="139"/>
      <c r="N21" s="139"/>
      <c r="O21" s="9">
        <v>3326.1</v>
      </c>
      <c r="P21" s="9">
        <v>1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3750000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3750000</v>
      </c>
      <c r="Y21" s="17"/>
      <c r="Z21" s="14">
        <f t="shared" si="4"/>
        <v>3750000</v>
      </c>
      <c r="AA21" s="151"/>
      <c r="AB21" s="148"/>
      <c r="AC21" s="145"/>
      <c r="AD21" s="20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/>
      <c r="B22" s="7"/>
      <c r="C22" s="7" t="b">
        <v>0</v>
      </c>
      <c r="D22" s="7"/>
      <c r="E22" s="7"/>
      <c r="F22" s="8"/>
      <c r="G22" s="161"/>
      <c r="H22" s="163"/>
      <c r="I22" s="161"/>
      <c r="J22" s="161"/>
      <c r="K22" s="11" t="str">
        <f t="shared" ca="1" si="0"/>
        <v/>
      </c>
      <c r="L22" s="140"/>
      <c r="M22" s="140"/>
      <c r="N22" s="140"/>
      <c r="O22" s="9">
        <v>5501.1</v>
      </c>
      <c r="P22" s="9">
        <v>1</v>
      </c>
      <c r="Q22" s="13" t="str">
        <f>VLOOKUP(O22, '[1]لیست محصولات اردیبهشت ۱۴۰۳'!B:C,2,0)</f>
        <v>ورتکس | Vortex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2100000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2100000</v>
      </c>
      <c r="Y22" s="17"/>
      <c r="Z22" s="14">
        <f t="shared" si="4"/>
        <v>2100000</v>
      </c>
      <c r="AA22" s="152"/>
      <c r="AB22" s="149"/>
      <c r="AC22" s="146"/>
      <c r="AD22" s="20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12</v>
      </c>
      <c r="H23" s="10">
        <v>279798083343</v>
      </c>
      <c r="I23" s="9" t="s">
        <v>461</v>
      </c>
      <c r="J23" s="9"/>
      <c r="K23" s="11" t="str">
        <f t="shared" ca="1" si="0"/>
        <v/>
      </c>
      <c r="L23" s="12" t="s">
        <v>483</v>
      </c>
      <c r="M23" s="12" t="s">
        <v>168</v>
      </c>
      <c r="N23" s="12"/>
      <c r="O23" s="9">
        <v>5501.1</v>
      </c>
      <c r="P23" s="9">
        <v>1</v>
      </c>
      <c r="Q23" s="13" t="str">
        <f>VLOOKUP(O23, '[1]لیست محصولات اردیبهشت ۱۴۰۳'!B:C,2,0)</f>
        <v>ورتکس | Vortex</v>
      </c>
      <c r="R23" s="9" t="s">
        <v>101</v>
      </c>
      <c r="S23" s="12">
        <f>VLOOKUP(O23, '[1]لیست محصولات اردیبهشت ۱۴۰۳'!B:F,5,0)</f>
        <v>150</v>
      </c>
      <c r="T23" s="14">
        <f>VLOOKUP(O23, '[1]لیست محصولات اردیبهشت ۱۴۰۳'!B:G,6,0)</f>
        <v>2100000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2100000</v>
      </c>
      <c r="Y23" s="17"/>
      <c r="Z23" s="14">
        <f t="shared" si="4"/>
        <v>2100000</v>
      </c>
      <c r="AA23" s="18" t="s">
        <v>79</v>
      </c>
      <c r="AB23" s="13" t="s">
        <v>485</v>
      </c>
      <c r="AC23" s="19" t="s">
        <v>484</v>
      </c>
      <c r="AD23" s="20"/>
      <c r="AE23" s="19"/>
      <c r="AF23" s="21"/>
      <c r="AG23" s="22" t="str">
        <f t="shared" si="5"/>
        <v>TRUE</v>
      </c>
      <c r="AH23" s="23" t="str">
        <f t="shared" si="6"/>
        <v>تهران ری، دولت آباد، فلکه اول؛ خیابان دهخدا؛ کوچه فلاحنژاد؛ پلاک 52، واحد5  - ریحانه تاجیک 09056153739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13</v>
      </c>
      <c r="H24" s="10">
        <v>279809259005</v>
      </c>
      <c r="I24" s="9" t="s">
        <v>461</v>
      </c>
      <c r="J24" s="9"/>
      <c r="K24" s="11" t="str">
        <f t="shared" ca="1" si="0"/>
        <v/>
      </c>
      <c r="L24" s="12" t="s">
        <v>152</v>
      </c>
      <c r="M24" s="12" t="s">
        <v>486</v>
      </c>
      <c r="N24" s="12" t="s">
        <v>487</v>
      </c>
      <c r="O24" s="9">
        <v>3326.2</v>
      </c>
      <c r="P24" s="9">
        <v>2</v>
      </c>
      <c r="Q24" s="13" t="str">
        <f>VLOOKUP(O24, '[1]لیست محصولات اردیبهشت ۱۴۰۳'!B:C,2,0)</f>
        <v>میاگروس | Milagros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18150000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36300000</v>
      </c>
      <c r="Y24" s="17"/>
      <c r="Z24" s="14">
        <f t="shared" si="4"/>
        <v>36300000</v>
      </c>
      <c r="AA24" s="18" t="s">
        <v>488</v>
      </c>
      <c r="AB24" s="13" t="s">
        <v>489</v>
      </c>
      <c r="AC24" s="19" t="s">
        <v>490</v>
      </c>
      <c r="AD24" s="20"/>
      <c r="AE24" s="19" t="s">
        <v>491</v>
      </c>
      <c r="AF24" s="21"/>
      <c r="AG24" s="22" t="str">
        <f t="shared" si="5"/>
        <v>TRUE</v>
      </c>
      <c r="AH24" s="23" t="str">
        <f t="shared" si="6"/>
        <v>سیستان و بلوچستان زاهدان، خیابان دانش ۱۲، مجتمع بهارستان، بلوک ۶ ، واحد ۶، (تحویل نگهبانی گردد) کافه سایه - مهدی غایب زاده 09141586994</v>
      </c>
    </row>
    <row r="25" spans="1:34" ht="22.35" customHeight="1">
      <c r="A25" s="7"/>
      <c r="B25" s="7"/>
      <c r="C25" s="7"/>
      <c r="D25" s="7"/>
      <c r="E25" s="7"/>
      <c r="F25" s="8"/>
      <c r="G25" s="79">
        <v>13</v>
      </c>
      <c r="H25" s="80"/>
      <c r="I25" s="79" t="s">
        <v>461</v>
      </c>
      <c r="J25" s="9"/>
      <c r="K25" s="11" t="str">
        <f t="shared" ca="1" si="0"/>
        <v/>
      </c>
      <c r="L25" s="12"/>
      <c r="M25" s="12" t="s">
        <v>492</v>
      </c>
      <c r="N25" s="12" t="s">
        <v>493</v>
      </c>
      <c r="O25" s="9">
        <v>5511.2</v>
      </c>
      <c r="P25" s="9">
        <v>2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13350000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26700000</v>
      </c>
      <c r="Y25" s="17"/>
      <c r="Z25" s="14">
        <f t="shared" si="4"/>
        <v>26700000</v>
      </c>
      <c r="AA25" s="18" t="s">
        <v>79</v>
      </c>
      <c r="AB25" s="13" t="s">
        <v>70</v>
      </c>
      <c r="AC25" s="19" t="s">
        <v>494</v>
      </c>
      <c r="AD25" s="20" t="s">
        <v>104</v>
      </c>
      <c r="AE25" s="19"/>
      <c r="AF25" s="21"/>
      <c r="AG25" s="22" t="str">
        <f t="shared" si="5"/>
        <v>TRUE</v>
      </c>
      <c r="AH25" s="23" t="str">
        <f t="shared" si="6"/>
        <v>تهران - پلتفرم وست -  واهه 09124753526</v>
      </c>
    </row>
    <row r="26" spans="1:34" ht="22.35" customHeight="1">
      <c r="A26" s="7"/>
      <c r="B26" s="7"/>
      <c r="C26" s="7" t="b">
        <v>0</v>
      </c>
      <c r="D26" s="7"/>
      <c r="E26" s="7"/>
      <c r="F26" s="8"/>
      <c r="G26" s="159">
        <v>14</v>
      </c>
      <c r="H26" s="162">
        <v>279811506163</v>
      </c>
      <c r="I26" s="159" t="s">
        <v>461</v>
      </c>
      <c r="J26" s="159"/>
      <c r="K26" s="11" t="str">
        <f t="shared" ca="1" si="0"/>
        <v/>
      </c>
      <c r="L26" s="138" t="s">
        <v>495</v>
      </c>
      <c r="M26" s="138" t="s">
        <v>496</v>
      </c>
      <c r="N26" s="138"/>
      <c r="O26" s="9">
        <v>5501.1</v>
      </c>
      <c r="P26" s="9">
        <v>1</v>
      </c>
      <c r="Q26" s="13" t="str">
        <f>VLOOKUP(O26, '[1]لیست محصولات اردیبهشت ۱۴۰۳'!B:C,2,0)</f>
        <v>ورتکس | Vortex</v>
      </c>
      <c r="R26" s="9" t="s">
        <v>144</v>
      </c>
      <c r="S26" s="12">
        <f>VLOOKUP(O26, '[1]لیست محصولات اردیبهشت ۱۴۰۳'!B:F,5,0)</f>
        <v>150</v>
      </c>
      <c r="T26" s="14">
        <f>VLOOKUP(O26, '[1]لیست محصولات اردیبهشت ۱۴۰۳'!B:G,6,0)</f>
        <v>2100000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2100000</v>
      </c>
      <c r="Y26" s="17"/>
      <c r="Z26" s="14">
        <f t="shared" si="4"/>
        <v>2100000</v>
      </c>
      <c r="AA26" s="150" t="s">
        <v>79</v>
      </c>
      <c r="AB26" s="147" t="s">
        <v>497</v>
      </c>
      <c r="AC26" s="144" t="s">
        <v>498</v>
      </c>
      <c r="AD26" s="141" t="s">
        <v>104</v>
      </c>
      <c r="AE26" s="19"/>
      <c r="AF26" s="21"/>
      <c r="AG26" s="22" t="str">
        <f t="shared" si="5"/>
        <v>TRUE</v>
      </c>
      <c r="AH26" s="23" t="str">
        <f t="shared" si="6"/>
        <v>تهران شهران - خ طوقانی - کوچه یاس - پلاک 6 واحد 16  - تارا یاری 09129343112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1"/>
      <c r="H27" s="163"/>
      <c r="I27" s="161"/>
      <c r="J27" s="161"/>
      <c r="K27" s="11" t="str">
        <f t="shared" ca="1" si="0"/>
        <v/>
      </c>
      <c r="L27" s="140"/>
      <c r="M27" s="140"/>
      <c r="N27" s="140"/>
      <c r="O27" s="9">
        <v>5522.1</v>
      </c>
      <c r="P27" s="9">
        <v>1</v>
      </c>
      <c r="Q27" s="13" t="str">
        <f>VLOOKUP(O27, '[1]لیست محصولات اردیبهشت ۱۴۰۳'!B:C,2,0)</f>
        <v>تامارا | Tamara</v>
      </c>
      <c r="R27" s="9" t="s">
        <v>144</v>
      </c>
      <c r="S27" s="12">
        <f>VLOOKUP(O27, '[1]لیست محصولات اردیبهشت ۱۴۰۳'!B:F,5,0)</f>
        <v>150</v>
      </c>
      <c r="T27" s="14">
        <f>VLOOKUP(O27, '[1]لیست محصولات اردیبهشت ۱۴۰۳'!B:G,6,0)</f>
        <v>2600000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2600000</v>
      </c>
      <c r="Y27" s="17"/>
      <c r="Z27" s="14">
        <f t="shared" si="4"/>
        <v>2600000</v>
      </c>
      <c r="AA27" s="152"/>
      <c r="AB27" s="149"/>
      <c r="AC27" s="146"/>
      <c r="AD27" s="143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>
        <v>15</v>
      </c>
      <c r="H28" s="10">
        <v>279812439688</v>
      </c>
      <c r="I28" s="9" t="s">
        <v>461</v>
      </c>
      <c r="J28" s="9"/>
      <c r="K28" s="11" t="str">
        <f t="shared" ca="1" si="0"/>
        <v/>
      </c>
      <c r="L28" s="12" t="s">
        <v>163</v>
      </c>
      <c r="M28" s="12" t="s">
        <v>499</v>
      </c>
      <c r="N28" s="12"/>
      <c r="O28" s="9">
        <v>5501.2</v>
      </c>
      <c r="P28" s="9">
        <v>1</v>
      </c>
      <c r="Q28" s="13" t="str">
        <f>VLOOKUP(O28, '[1]لیست محصولات اردیبهشت ۱۴۰۳'!B:C,2,0)</f>
        <v>ورتکس | Vortex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9900000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9900000</v>
      </c>
      <c r="Y28" s="17"/>
      <c r="Z28" s="14">
        <f t="shared" si="4"/>
        <v>9900000</v>
      </c>
      <c r="AA28" s="18" t="s">
        <v>79</v>
      </c>
      <c r="AB28" s="13" t="s">
        <v>501</v>
      </c>
      <c r="AC28" s="19" t="s">
        <v>500</v>
      </c>
      <c r="AD28" s="20" t="s">
        <v>104</v>
      </c>
      <c r="AE28" s="19"/>
      <c r="AF28" s="21"/>
      <c r="AG28" s="22" t="str">
        <f t="shared" si="5"/>
        <v>TRUE</v>
      </c>
      <c r="AH28" s="23" t="str">
        <f t="shared" si="6"/>
        <v>تهران خیابان آزادی خیابان ر‌ودکی شمالی(شهدای منا) نرسیده به خیابان پرچم کوچه شهیدقندهاری پ۹واحد ۴ طبقه ۴  - احسان خسروی 09120228308</v>
      </c>
    </row>
    <row r="29" spans="1:34" ht="22.35" customHeight="1">
      <c r="A29" s="7"/>
      <c r="B29" s="7"/>
      <c r="C29" s="7" t="b">
        <v>0</v>
      </c>
      <c r="D29" s="7"/>
      <c r="E29" s="7" t="b">
        <v>0</v>
      </c>
      <c r="F29" s="8"/>
      <c r="G29" s="9">
        <v>16</v>
      </c>
      <c r="H29" s="10">
        <v>279814186346</v>
      </c>
      <c r="I29" s="9" t="s">
        <v>461</v>
      </c>
      <c r="J29" s="9" t="s">
        <v>75</v>
      </c>
      <c r="K29" s="11" t="str">
        <f t="shared" ca="1" si="0"/>
        <v/>
      </c>
      <c r="L29" s="12" t="s">
        <v>286</v>
      </c>
      <c r="M29" s="12" t="s">
        <v>502</v>
      </c>
      <c r="N29" s="12" t="s">
        <v>503</v>
      </c>
      <c r="O29" s="9">
        <v>3326.2</v>
      </c>
      <c r="P29" s="9">
        <v>1</v>
      </c>
      <c r="Q29" s="13" t="str">
        <f>VLOOKUP(O29, '[1]لیست محصولات اردیبهشت ۱۴۰۳'!B:C,2,0)</f>
        <v>میاگروس | Milagros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18150000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18150000</v>
      </c>
      <c r="Y29" s="17"/>
      <c r="Z29" s="14">
        <f t="shared" si="4"/>
        <v>18150000</v>
      </c>
      <c r="AA29" s="18" t="s">
        <v>79</v>
      </c>
      <c r="AB29" s="13" t="s">
        <v>504</v>
      </c>
      <c r="AC29" s="19" t="s">
        <v>505</v>
      </c>
      <c r="AD29" s="20" t="s">
        <v>104</v>
      </c>
      <c r="AE29" s="19"/>
      <c r="AF29" s="21"/>
      <c r="AG29" s="22" t="str">
        <f t="shared" si="5"/>
        <v>TRUE</v>
      </c>
      <c r="AH29" s="23" t="str">
        <f t="shared" si="6"/>
        <v>تهران خیابان ولنجک _ نبش کوچه هفتم _ نان شیرینی تیفانی _پلاک ۲۲ کافه قنادی تیفانی - فرزاد امیدی 09918656375</v>
      </c>
    </row>
    <row r="30" spans="1:34" ht="22.35" customHeight="1">
      <c r="A30" s="7" t="b">
        <v>0</v>
      </c>
      <c r="B30" s="7"/>
      <c r="C30" s="7" t="b">
        <v>0</v>
      </c>
      <c r="D30" s="7"/>
      <c r="E30" s="7" t="b">
        <v>0</v>
      </c>
      <c r="F30" s="8"/>
      <c r="G30" s="9">
        <v>17</v>
      </c>
      <c r="H30" s="10">
        <v>279850229086</v>
      </c>
      <c r="I30" s="9" t="s">
        <v>461</v>
      </c>
      <c r="J30" s="9"/>
      <c r="K30" s="11" t="str">
        <f t="shared" ca="1" si="0"/>
        <v/>
      </c>
      <c r="L30" s="12" t="s">
        <v>152</v>
      </c>
      <c r="M30" s="12" t="s">
        <v>486</v>
      </c>
      <c r="N30" s="12" t="s">
        <v>487</v>
      </c>
      <c r="O30" s="9">
        <v>5501.3</v>
      </c>
      <c r="P30" s="9">
        <v>1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51200000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51200000</v>
      </c>
      <c r="Y30" s="17"/>
      <c r="Z30" s="14">
        <f t="shared" si="4"/>
        <v>51200000</v>
      </c>
      <c r="AA30" s="18" t="s">
        <v>488</v>
      </c>
      <c r="AB30" s="13" t="s">
        <v>489</v>
      </c>
      <c r="AC30" s="19" t="s">
        <v>490</v>
      </c>
      <c r="AD30" s="20"/>
      <c r="AE30" s="19"/>
      <c r="AF30" s="21" t="s">
        <v>525</v>
      </c>
      <c r="AG30" s="22" t="str">
        <f t="shared" si="5"/>
        <v>TRUE</v>
      </c>
      <c r="AH30" s="23" t="str">
        <f t="shared" si="6"/>
        <v>سیستان و بلوچستان زاهدان، خیابان دانش ۱۲، مجتمع بهارستان، بلوک ۶ ، واحد ۶، (تحویل نگهبانی گردد) کافه سایه - مهدی غایب زاده 09141586994</v>
      </c>
    </row>
    <row r="31" spans="1:34" ht="22.35" customHeight="1">
      <c r="A31" s="7"/>
      <c r="B31" s="7"/>
      <c r="C31" s="7"/>
      <c r="D31" s="7"/>
      <c r="E31" s="7"/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26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15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 t="b">
        <v>0</v>
      </c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/>
      <c r="B48" s="7"/>
      <c r="C48" s="7"/>
      <c r="D48" s="7"/>
      <c r="E48" s="7" t="b">
        <v>0</v>
      </c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 t="b">
        <v>0</v>
      </c>
      <c r="D49" s="7"/>
      <c r="E49" s="7"/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26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 t="b">
        <v>0</v>
      </c>
      <c r="B50" s="7"/>
      <c r="C50" s="7" t="b">
        <v>0</v>
      </c>
      <c r="D50" s="7"/>
      <c r="E50" s="7" t="b">
        <v>0</v>
      </c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15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/>
      <c r="B51" s="7"/>
      <c r="C51" s="7"/>
      <c r="D51" s="7"/>
      <c r="E51" s="7"/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26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15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 t="b">
        <v>0</v>
      </c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/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26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ref="K65:K86" ca="1" si="7">IF(C65, TODAY(), "" )</f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15"/>
      <c r="V65" s="16">
        <f t="shared" ref="V65:V128" si="8">IF(C65, P65, U65 )</f>
        <v>0</v>
      </c>
      <c r="W65" s="12">
        <f t="shared" ref="W65:W199" si="9">P65-V65</f>
        <v>0</v>
      </c>
      <c r="X65" s="14" t="e">
        <f t="shared" ref="X65:X199" si="10">P65*T65</f>
        <v>#N/A</v>
      </c>
      <c r="Y65" s="17"/>
      <c r="Z65" s="14" t="e">
        <f t="shared" ref="Z65:Z199" si="11">X65-Y65</f>
        <v>#N/A</v>
      </c>
      <c r="AA65" s="18"/>
      <c r="AB65" s="13"/>
      <c r="AC65" s="19"/>
      <c r="AD65" s="20"/>
      <c r="AE65" s="19"/>
      <c r="AF65" s="21"/>
      <c r="AG65" s="22" t="str">
        <f t="shared" ref="AG65:AG86" si="12">IF(V65=P65, "FALSE", "TRUE" )</f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ca="1" si="7"/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si="8"/>
        <v>0</v>
      </c>
      <c r="W66" s="12">
        <f t="shared" si="9"/>
        <v>0</v>
      </c>
      <c r="X66" s="14" t="e">
        <f t="shared" si="10"/>
        <v>#N/A</v>
      </c>
      <c r="Y66" s="17"/>
      <c r="Z66" s="14" t="e">
        <f t="shared" si="11"/>
        <v>#N/A</v>
      </c>
      <c r="AA66" s="18"/>
      <c r="AB66" s="13"/>
      <c r="AC66" s="19"/>
      <c r="AD66" s="20"/>
      <c r="AE66" s="19"/>
      <c r="AF66" s="21"/>
      <c r="AG66" s="22" t="str">
        <f t="shared" si="12"/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 t="b">
        <v>0</v>
      </c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/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 t="b">
        <v>0</v>
      </c>
      <c r="B74" s="7"/>
      <c r="C74" s="7" t="b">
        <v>0</v>
      </c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/>
      <c r="B75" s="7"/>
      <c r="C75" s="7"/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 t="b">
        <v>0</v>
      </c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/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 t="b">
        <v>0</v>
      </c>
      <c r="B86" s="7"/>
      <c r="C86" s="7" t="b">
        <v>0</v>
      </c>
      <c r="D86" s="7"/>
      <c r="E86" s="7" t="b">
        <v>0</v>
      </c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/>
      <c r="B87" s="7"/>
      <c r="C87" s="7"/>
      <c r="D87" s="7"/>
      <c r="E87" s="7"/>
      <c r="F87" s="8"/>
      <c r="G87" s="9"/>
      <c r="H87" s="10"/>
      <c r="I87" s="9"/>
      <c r="J87" s="9"/>
      <c r="K87" s="11"/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/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ref="V129:V192" si="14">IF(C129, P129, U129 )</f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si="14"/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ref="V193:V199" si="16">IF(C193, P193, U193 )</f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si="16"/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199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 t="b">
        <v>0</v>
      </c>
      <c r="B199" s="7"/>
      <c r="C199" s="7" t="b">
        <v>0</v>
      </c>
      <c r="D199" s="7"/>
      <c r="E199" s="7" t="b">
        <v>0</v>
      </c>
      <c r="F199" s="8"/>
      <c r="G199" s="9"/>
      <c r="H199" s="10"/>
      <c r="I199" s="9"/>
      <c r="J199" s="9"/>
      <c r="K199" s="11" t="str">
        <f ca="1">IF(C199, TODAY(), "" )</f>
        <v/>
      </c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 t="str">
        <f>IF(V199=P199, "FALSE", "TRUE" )</f>
        <v>FALSE</v>
      </c>
      <c r="AH199" s="23" t="str">
        <f t="shared" si="17"/>
        <v xml:space="preserve">   -   </v>
      </c>
    </row>
    <row r="200" spans="1:44" ht="22.35" customHeight="1">
      <c r="U200" s="30"/>
    </row>
    <row r="201" spans="1:44" ht="22.35" customHeight="1">
      <c r="AA201" s="34" t="s">
        <v>11</v>
      </c>
      <c r="AB201" s="34" t="s">
        <v>13</v>
      </c>
      <c r="AC201" s="35" t="s">
        <v>30</v>
      </c>
      <c r="AE201" s="34"/>
      <c r="AF201" s="34" t="s">
        <v>31</v>
      </c>
      <c r="AG201" s="34" t="s">
        <v>15</v>
      </c>
      <c r="AH201" s="36" t="s">
        <v>32</v>
      </c>
      <c r="AI201" s="37" t="s">
        <v>33</v>
      </c>
      <c r="AJ201" s="38"/>
      <c r="AK201" s="34" t="s">
        <v>34</v>
      </c>
      <c r="AL201" s="34" t="s">
        <v>35</v>
      </c>
      <c r="AM201" s="34" t="s">
        <v>36</v>
      </c>
      <c r="AN201" s="34" t="s">
        <v>37</v>
      </c>
      <c r="AO201" s="34" t="s">
        <v>38</v>
      </c>
      <c r="AP201" s="34" t="s">
        <v>39</v>
      </c>
      <c r="AQ201" s="34" t="s">
        <v>40</v>
      </c>
    </row>
    <row r="202" spans="1:44" ht="22.35" customHeight="1">
      <c r="AA202" s="39"/>
      <c r="AB202" s="39"/>
      <c r="AC202" s="40" t="s">
        <v>41</v>
      </c>
      <c r="AE202" s="39"/>
      <c r="AF202" s="39" t="s">
        <v>42</v>
      </c>
      <c r="AG202" s="39">
        <v>80</v>
      </c>
      <c r="AH202" s="41">
        <f t="shared" ref="AH202:AH233" si="18">SUMIF(O:O,AA202,P:P)</f>
        <v>0</v>
      </c>
      <c r="AI202" s="42">
        <f t="shared" ref="AI202:AI233" si="19">SUMIF(O:O,AA202,V:V)</f>
        <v>0</v>
      </c>
      <c r="AJ202" s="43">
        <f>AH202-AI202</f>
        <v>0</v>
      </c>
      <c r="AK202" s="44">
        <f>AH202*AG202/1000</f>
        <v>0</v>
      </c>
      <c r="AL202" s="45">
        <f>AO202+AQ202-[2]Sheet1!$AH204</f>
        <v>0</v>
      </c>
      <c r="AM202" s="45">
        <f>AL202-AJ202</f>
        <v>0</v>
      </c>
      <c r="AN202" s="44">
        <f>AL202*AG202/1000</f>
        <v>0</v>
      </c>
      <c r="AO202" s="45"/>
      <c r="AP202" s="44" t="str">
        <f>IF(AM202&lt;0,AM202*AG202/1000,"")</f>
        <v/>
      </c>
      <c r="AQ202" s="45"/>
      <c r="AR202" s="22">
        <v>4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si="18"/>
        <v>0</v>
      </c>
      <c r="AI203" s="42">
        <f t="shared" si="19"/>
        <v>0</v>
      </c>
      <c r="AJ203" s="43">
        <f t="shared" ref="AJ203:AJ221" si="20">AH203-AI203</f>
        <v>0</v>
      </c>
      <c r="AK203" s="44">
        <f>AH203*AG203/1000</f>
        <v>0</v>
      </c>
      <c r="AL203" s="45">
        <f>AO203+AQ203-[2]Sheet1!$AH205</f>
        <v>0</v>
      </c>
      <c r="AM203" s="45">
        <f>AL203-AJ203</f>
        <v>0</v>
      </c>
      <c r="AN203" s="44">
        <f t="shared" ref="AN203:AN266" si="21">AL203*AG203/1000</f>
        <v>0</v>
      </c>
      <c r="AO203" s="45"/>
      <c r="AP203" s="44" t="str">
        <f t="shared" ref="AP203:AP266" si="22"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40</v>
      </c>
      <c r="AH204" s="41">
        <f t="shared" si="18"/>
        <v>0</v>
      </c>
      <c r="AI204" s="42">
        <f t="shared" si="19"/>
        <v>0</v>
      </c>
      <c r="AJ204" s="43">
        <f t="shared" si="20"/>
        <v>0</v>
      </c>
      <c r="AK204" s="44">
        <f>AH204*AG204/1000</f>
        <v>0</v>
      </c>
      <c r="AL204" s="45"/>
      <c r="AM204" s="45"/>
      <c r="AN204" s="44">
        <f t="shared" si="21"/>
        <v>0</v>
      </c>
      <c r="AO204" s="44"/>
      <c r="AP204" s="44" t="str">
        <f t="shared" si="22"/>
        <v/>
      </c>
      <c r="AQ204" s="45"/>
      <c r="AR204" s="22">
        <v>8</v>
      </c>
    </row>
    <row r="205" spans="1:44" ht="22.35" customHeight="1">
      <c r="AA205" s="39">
        <v>1110.0999999999999</v>
      </c>
      <c r="AB205" s="39" t="s">
        <v>43</v>
      </c>
      <c r="AC205" s="40" t="s">
        <v>41</v>
      </c>
      <c r="AE205" s="39"/>
      <c r="AF205" s="39" t="s">
        <v>42</v>
      </c>
      <c r="AG205" s="39">
        <v>80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>
        <f>AO205+AQ205-[2]Sheet1!$AH207</f>
        <v>0</v>
      </c>
      <c r="AM205" s="45">
        <f>AL205-AJ205</f>
        <v>0</v>
      </c>
      <c r="AN205" s="44">
        <f t="shared" si="21"/>
        <v>0</v>
      </c>
      <c r="AO205" s="45"/>
      <c r="AP205" s="44" t="str">
        <f t="shared" si="22"/>
        <v/>
      </c>
      <c r="AQ205" s="45"/>
      <c r="AR205" s="22">
        <v>4</v>
      </c>
    </row>
    <row r="206" spans="1:44" ht="22.35" customHeight="1">
      <c r="AA206" s="39">
        <v>1110.2</v>
      </c>
      <c r="AB206" s="39" t="str">
        <f>" Ethiopia Alo Villageدهکده آلو +"</f>
        <v xml:space="preserve"> Ethiopia Alo Villageدهکده آلو +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 t="shared" ref="AK206:AK239" si="23">AH206*AG206/1000</f>
        <v>0</v>
      </c>
      <c r="AL206" s="45">
        <f>AO206+AQ206-[2]Sheet1!$AH208</f>
        <v>0</v>
      </c>
      <c r="AM206" s="45">
        <f t="shared" ref="AM206:AM215" si="24"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1110.3</v>
      </c>
      <c r="AB207" s="39" t="s">
        <v>43</v>
      </c>
      <c r="AC207" s="40" t="s">
        <v>41</v>
      </c>
      <c r="AE207" s="39"/>
      <c r="AF207" s="39" t="s">
        <v>42</v>
      </c>
      <c r="AG207" s="39">
        <v>40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si="23"/>
        <v>0</v>
      </c>
      <c r="AL207" s="45">
        <f>AO207+AQ207-[2]Sheet1!$AH209</f>
        <v>0</v>
      </c>
      <c r="AM207" s="45">
        <f t="shared" si="24"/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8</v>
      </c>
    </row>
    <row r="208" spans="1:44" ht="22.35" customHeight="1">
      <c r="AA208" s="39"/>
      <c r="AB208" s="39"/>
      <c r="AC208" s="40" t="s">
        <v>41</v>
      </c>
      <c r="AE208" s="39"/>
      <c r="AF208" s="39" t="s">
        <v>42</v>
      </c>
      <c r="AG208" s="39">
        <v>80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AO208+AQ208-[2]Sheet1!$AH210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4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AO209+AQ209-[2]Sheet1!$AH211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40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AO210+AQ210-[2]Sheet1!$AH212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8</v>
      </c>
    </row>
    <row r="211" spans="27:44" ht="22.35" customHeight="1">
      <c r="AA211" s="39">
        <v>1112.0999999999999</v>
      </c>
      <c r="AB211" s="39" t="s">
        <v>44</v>
      </c>
      <c r="AC211" s="40" t="s">
        <v>41</v>
      </c>
      <c r="AE211" s="39"/>
      <c r="AF211" s="39" t="s">
        <v>42</v>
      </c>
      <c r="AG211" s="39">
        <v>80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AO211+AQ211-[2]Sheet1!$AH213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4</v>
      </c>
    </row>
    <row r="212" spans="27:44" ht="22.35" customHeight="1">
      <c r="AA212" s="39">
        <v>1112.2</v>
      </c>
      <c r="AB212" s="39" t="s">
        <v>45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AO212+AQ212-[2]Sheet1!$AH214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1112.3</v>
      </c>
      <c r="AB213" s="39" t="s">
        <v>44</v>
      </c>
      <c r="AC213" s="40" t="s">
        <v>41</v>
      </c>
      <c r="AE213" s="39"/>
      <c r="AF213" s="39" t="s">
        <v>42</v>
      </c>
      <c r="AG213" s="39">
        <v>40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AO213+AQ213-[2]Sheet1!$AH215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8</v>
      </c>
    </row>
    <row r="214" spans="27:44" ht="22.35" customHeight="1">
      <c r="AA214" s="39">
        <v>1113.0999999999999</v>
      </c>
      <c r="AB214" s="39" t="s">
        <v>46</v>
      </c>
      <c r="AC214" s="40" t="s">
        <v>41</v>
      </c>
      <c r="AE214" s="39"/>
      <c r="AF214" s="39" t="s">
        <v>42</v>
      </c>
      <c r="AG214" s="39">
        <v>80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AO214+AQ214-[2]Sheet1!$AH216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4</v>
      </c>
    </row>
    <row r="215" spans="27:44" ht="22.35" customHeight="1">
      <c r="AA215" s="39">
        <v>1113.2</v>
      </c>
      <c r="AB215" s="39" t="s">
        <v>47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AO215+AQ215-[2]Sheet1!$AH217</f>
        <v>0</v>
      </c>
      <c r="AM215" s="45">
        <f t="shared" si="24"/>
        <v>0</v>
      </c>
      <c r="AN215" s="44">
        <f t="shared" si="21"/>
        <v>0</v>
      </c>
      <c r="AO215" s="44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1113.3</v>
      </c>
      <c r="AB216" s="39" t="s">
        <v>46</v>
      </c>
      <c r="AC216" s="40" t="s">
        <v>41</v>
      </c>
      <c r="AE216" s="39"/>
      <c r="AF216" s="39" t="s">
        <v>42</v>
      </c>
      <c r="AG216" s="39">
        <v>40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AO216+AQ216-[2]Sheet1!$AH218</f>
        <v>0</v>
      </c>
      <c r="AM216" s="45">
        <f>AL216-AJ216</f>
        <v>0</v>
      </c>
      <c r="AN216" s="44">
        <f t="shared" si="21"/>
        <v>0</v>
      </c>
      <c r="AO216" s="45"/>
      <c r="AP216" s="44" t="str">
        <f t="shared" si="22"/>
        <v/>
      </c>
      <c r="AQ216" s="45"/>
      <c r="AR216" s="22">
        <v>8</v>
      </c>
    </row>
    <row r="217" spans="27:44" ht="22.35" customHeight="1">
      <c r="AA217" s="39">
        <v>1114.0999999999999</v>
      </c>
      <c r="AB217" s="39" t="s">
        <v>48</v>
      </c>
      <c r="AC217" s="40" t="s">
        <v>41</v>
      </c>
      <c r="AE217" s="39"/>
      <c r="AF217" s="39" t="s">
        <v>42</v>
      </c>
      <c r="AG217" s="39">
        <v>80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AO217+AQ217-[2]Sheet1!$AH219</f>
        <v>0</v>
      </c>
      <c r="AM217" s="45">
        <f t="shared" ref="AM217:AM266" si="25"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4</v>
      </c>
    </row>
    <row r="218" spans="27:44" ht="22.35" customHeight="1">
      <c r="AA218" s="39">
        <v>1114.2</v>
      </c>
      <c r="AB218" s="39" t="s">
        <v>49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AO218+AQ218-[2]Sheet1!$AH220</f>
        <v>0</v>
      </c>
      <c r="AM218" s="45">
        <f t="shared" si="25"/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1114.3</v>
      </c>
      <c r="AB219" s="39" t="s">
        <v>48</v>
      </c>
      <c r="AC219" s="40" t="s">
        <v>41</v>
      </c>
      <c r="AE219" s="39"/>
      <c r="AF219" s="39" t="s">
        <v>42</v>
      </c>
      <c r="AG219" s="39">
        <v>40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AO219+AQ219-[2]Sheet1!$AH221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8</v>
      </c>
    </row>
    <row r="220" spans="27:44" ht="22.35" customHeight="1">
      <c r="AA220" s="39"/>
      <c r="AB220" s="39"/>
      <c r="AC220" s="40" t="s">
        <v>41</v>
      </c>
      <c r="AE220" s="39"/>
      <c r="AF220" s="39" t="s">
        <v>42</v>
      </c>
      <c r="AG220" s="39"/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AO220+AQ220-[2]Sheet1!$AH222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/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AO221+AQ221-[2]Sheet1!$AH223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46">
        <v>3309.1</v>
      </c>
      <c r="AB222" s="46" t="s">
        <v>50</v>
      </c>
      <c r="AC222" s="47" t="s">
        <v>41</v>
      </c>
      <c r="AE222" s="46"/>
      <c r="AF222" s="46" t="s">
        <v>51</v>
      </c>
      <c r="AG222" s="46">
        <v>150</v>
      </c>
      <c r="AH222" s="48">
        <f t="shared" si="18"/>
        <v>0</v>
      </c>
      <c r="AI222" s="49">
        <f t="shared" si="19"/>
        <v>0</v>
      </c>
      <c r="AJ222" s="50">
        <f>AH222-AI222</f>
        <v>0</v>
      </c>
      <c r="AK222" s="51">
        <f t="shared" si="23"/>
        <v>0</v>
      </c>
      <c r="AL222" s="52">
        <f>AO222+AQ222-[2]Sheet1!$AH224</f>
        <v>0</v>
      </c>
      <c r="AM222" s="52">
        <f t="shared" si="25"/>
        <v>0</v>
      </c>
      <c r="AN222" s="51">
        <f t="shared" si="21"/>
        <v>0</v>
      </c>
      <c r="AO222" s="52"/>
      <c r="AP222" s="51" t="str">
        <f t="shared" si="22"/>
        <v/>
      </c>
      <c r="AQ222" s="52"/>
      <c r="AR222" s="22">
        <v>30</v>
      </c>
    </row>
    <row r="223" spans="27:44" ht="22.35" customHeight="1">
      <c r="AA223" s="46">
        <v>3309.2</v>
      </c>
      <c r="AB223" s="46" t="s">
        <v>50</v>
      </c>
      <c r="AC223" s="47" t="s">
        <v>41</v>
      </c>
      <c r="AE223" s="46"/>
      <c r="AF223" s="46" t="s">
        <v>51</v>
      </c>
      <c r="AG223" s="46">
        <v>750</v>
      </c>
      <c r="AH223" s="48">
        <f t="shared" si="18"/>
        <v>0</v>
      </c>
      <c r="AI223" s="49">
        <f t="shared" si="19"/>
        <v>0</v>
      </c>
      <c r="AJ223" s="50">
        <f t="shared" ref="AJ223:AJ238" si="26">AH223-AI223</f>
        <v>0</v>
      </c>
      <c r="AK223" s="51">
        <f t="shared" si="23"/>
        <v>0</v>
      </c>
      <c r="AL223" s="52">
        <f>AO223+AQ223-[2]Sheet1!$AH225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8</v>
      </c>
    </row>
    <row r="224" spans="27:44" ht="22.35" customHeight="1">
      <c r="AA224" s="46">
        <v>3309.3</v>
      </c>
      <c r="AB224" s="46" t="s">
        <v>50</v>
      </c>
      <c r="AC224" s="47" t="s">
        <v>41</v>
      </c>
      <c r="AE224" s="46"/>
      <c r="AF224" s="46" t="s">
        <v>51</v>
      </c>
      <c r="AG224" s="46">
        <v>40</v>
      </c>
      <c r="AH224" s="48">
        <f t="shared" si="18"/>
        <v>0</v>
      </c>
      <c r="AI224" s="49">
        <f t="shared" si="19"/>
        <v>0</v>
      </c>
      <c r="AJ224" s="50">
        <f t="shared" si="26"/>
        <v>0</v>
      </c>
      <c r="AK224" s="51">
        <f t="shared" si="23"/>
        <v>0</v>
      </c>
      <c r="AL224" s="52">
        <f>AO224+AQ224-[2]Sheet1!$AH226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3313.1</v>
      </c>
      <c r="AB225" s="46" t="s">
        <v>52</v>
      </c>
      <c r="AC225" s="47" t="s">
        <v>41</v>
      </c>
      <c r="AE225" s="46"/>
      <c r="AF225" s="46" t="s">
        <v>51</v>
      </c>
      <c r="AG225" s="46">
        <v>150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AO225+AQ225-[2]Sheet1!$AH227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30</v>
      </c>
    </row>
    <row r="226" spans="27:44" ht="22.35" customHeight="1">
      <c r="AA226" s="46">
        <v>3313.2</v>
      </c>
      <c r="AB226" s="46" t="s">
        <v>52</v>
      </c>
      <c r="AC226" s="47" t="s">
        <v>41</v>
      </c>
      <c r="AE226" s="46"/>
      <c r="AF226" s="46" t="s">
        <v>51</v>
      </c>
      <c r="AG226" s="46">
        <v>750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AO226+AQ226-[2]Sheet1!$AH228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8</v>
      </c>
    </row>
    <row r="227" spans="27:44" ht="22.35" customHeight="1">
      <c r="AA227" s="46">
        <v>3313.3</v>
      </c>
      <c r="AB227" s="46" t="s">
        <v>52</v>
      </c>
      <c r="AC227" s="47" t="s">
        <v>41</v>
      </c>
      <c r="AE227" s="46"/>
      <c r="AF227" s="46" t="s">
        <v>51</v>
      </c>
      <c r="AG227" s="46">
        <v>40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AO227+AQ227-[2]Sheet1!$AH229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3314.1</v>
      </c>
      <c r="AB228" s="46" t="s">
        <v>53</v>
      </c>
      <c r="AC228" s="47" t="s">
        <v>41</v>
      </c>
      <c r="AE228" s="46"/>
      <c r="AF228" s="46" t="s">
        <v>51</v>
      </c>
      <c r="AG228" s="46">
        <v>150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AO228+AQ228-[2]Sheet1!$AH230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30</v>
      </c>
    </row>
    <row r="229" spans="27:44" ht="22.35" customHeight="1">
      <c r="AA229" s="46">
        <v>3314.2</v>
      </c>
      <c r="AB229" s="46" t="s">
        <v>53</v>
      </c>
      <c r="AC229" s="47" t="s">
        <v>41</v>
      </c>
      <c r="AE229" s="46"/>
      <c r="AF229" s="46" t="s">
        <v>51</v>
      </c>
      <c r="AG229" s="46">
        <v>750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AO229+AQ229-[2]Sheet1!$AH231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8</v>
      </c>
    </row>
    <row r="230" spans="27:44" ht="22.35" customHeight="1">
      <c r="AA230" s="46">
        <v>3314.3</v>
      </c>
      <c r="AB230" s="46" t="s">
        <v>53</v>
      </c>
      <c r="AC230" s="47" t="s">
        <v>41</v>
      </c>
      <c r="AE230" s="46"/>
      <c r="AF230" s="46" t="s">
        <v>51</v>
      </c>
      <c r="AG230" s="46">
        <v>40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AO230+AQ230-[2]Sheet1!$AH232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3315.1</v>
      </c>
      <c r="AB231" s="46" t="s">
        <v>54</v>
      </c>
      <c r="AC231" s="47" t="s">
        <v>41</v>
      </c>
      <c r="AE231" s="46"/>
      <c r="AF231" s="46" t="s">
        <v>51</v>
      </c>
      <c r="AG231" s="46">
        <v>150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AO231+AQ231-[2]Sheet1!$AH233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30</v>
      </c>
    </row>
    <row r="232" spans="27:44" ht="22.35" customHeight="1">
      <c r="AA232" s="46">
        <v>3315.2</v>
      </c>
      <c r="AB232" s="46" t="s">
        <v>54</v>
      </c>
      <c r="AC232" s="47" t="s">
        <v>41</v>
      </c>
      <c r="AE232" s="46"/>
      <c r="AF232" s="46" t="s">
        <v>51</v>
      </c>
      <c r="AG232" s="46">
        <v>750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AO232+AQ232-[2]Sheet1!$AH234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8</v>
      </c>
    </row>
    <row r="233" spans="27:44" ht="22.35" customHeight="1">
      <c r="AA233" s="46">
        <v>3315.3</v>
      </c>
      <c r="AB233" s="46" t="s">
        <v>54</v>
      </c>
      <c r="AC233" s="47" t="s">
        <v>41</v>
      </c>
      <c r="AE233" s="46"/>
      <c r="AF233" s="46" t="s">
        <v>51</v>
      </c>
      <c r="AG233" s="46">
        <v>40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AO233+AQ233-[2]Sheet1!$AH235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/>
      <c r="AB234" s="46"/>
      <c r="AC234" s="47" t="s">
        <v>41</v>
      </c>
      <c r="AE234" s="46"/>
      <c r="AF234" s="46" t="s">
        <v>51</v>
      </c>
      <c r="AG234" s="46"/>
      <c r="AH234" s="48">
        <f t="shared" ref="AH234:AH266" si="27">SUMIF(O:O,AA234,P:P)</f>
        <v>0</v>
      </c>
      <c r="AI234" s="49">
        <f t="shared" ref="AI234:AI266" si="28">SUMIF(O:O,AA234,V:V)</f>
        <v>0</v>
      </c>
      <c r="AJ234" s="50">
        <f t="shared" si="26"/>
        <v>0</v>
      </c>
      <c r="AK234" s="51">
        <f t="shared" si="23"/>
        <v>0</v>
      </c>
      <c r="AL234" s="52">
        <f>AO234+AQ234-[2]Sheet1!$AH236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15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7"/>
        <v>0</v>
      </c>
      <c r="AI235" s="49">
        <f t="shared" si="28"/>
        <v>0</v>
      </c>
      <c r="AJ235" s="50">
        <f t="shared" si="26"/>
        <v>0</v>
      </c>
      <c r="AK235" s="51">
        <f t="shared" si="23"/>
        <v>0</v>
      </c>
      <c r="AL235" s="52">
        <f>AO235+AQ235-[2]Sheet1!$AH237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3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7"/>
        <v>0</v>
      </c>
      <c r="AI236" s="49">
        <f t="shared" si="28"/>
        <v>0</v>
      </c>
      <c r="AJ236" s="50">
        <f t="shared" si="26"/>
        <v>0</v>
      </c>
      <c r="AK236" s="51">
        <f t="shared" si="23"/>
        <v>0</v>
      </c>
      <c r="AL236" s="52">
        <f>AO236+AQ236-[2]Sheet1!$AH238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15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7"/>
        <v>0</v>
      </c>
      <c r="AI237" s="49">
        <f t="shared" si="28"/>
        <v>0</v>
      </c>
      <c r="AJ237" s="50">
        <f t="shared" si="26"/>
        <v>0</v>
      </c>
      <c r="AK237" s="51">
        <f t="shared" si="23"/>
        <v>0</v>
      </c>
      <c r="AL237" s="52">
        <f>AO237+AQ237-[2]Sheet1!$AH239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3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7"/>
        <v>0</v>
      </c>
      <c r="AI238" s="49">
        <f t="shared" si="28"/>
        <v>0</v>
      </c>
      <c r="AJ238" s="50">
        <f t="shared" si="26"/>
        <v>0</v>
      </c>
      <c r="AK238" s="51">
        <f t="shared" si="23"/>
        <v>0</v>
      </c>
      <c r="AL238" s="52">
        <f>AO238+AQ238-[2]Sheet1!$AH240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/>
    </row>
    <row r="239" spans="27:44" ht="22.35" customHeight="1">
      <c r="AA239" s="53">
        <v>5501.1</v>
      </c>
      <c r="AB239" s="53" t="s">
        <v>55</v>
      </c>
      <c r="AC239" s="54" t="s">
        <v>41</v>
      </c>
      <c r="AE239" s="53"/>
      <c r="AF239" s="53" t="s">
        <v>56</v>
      </c>
      <c r="AG239" s="53">
        <v>150</v>
      </c>
      <c r="AH239" s="55">
        <f t="shared" si="27"/>
        <v>7</v>
      </c>
      <c r="AI239" s="56">
        <f t="shared" si="28"/>
        <v>0</v>
      </c>
      <c r="AJ239" s="57">
        <f>AH239-AI239</f>
        <v>7</v>
      </c>
      <c r="AK239" s="58">
        <f t="shared" si="23"/>
        <v>1.05</v>
      </c>
      <c r="AL239" s="59">
        <f>AO239+AQ239-[2]Sheet1!$AH241</f>
        <v>0</v>
      </c>
      <c r="AM239" s="59">
        <f t="shared" si="25"/>
        <v>-7</v>
      </c>
      <c r="AN239" s="58">
        <f t="shared" si="21"/>
        <v>0</v>
      </c>
      <c r="AO239" s="59"/>
      <c r="AP239" s="58">
        <f t="shared" si="22"/>
        <v>-1.05</v>
      </c>
      <c r="AQ239" s="59"/>
      <c r="AR239" s="22">
        <v>30</v>
      </c>
    </row>
    <row r="240" spans="27:44" ht="22.35" customHeight="1">
      <c r="AA240" s="53">
        <v>5501.2</v>
      </c>
      <c r="AB240" s="53" t="s">
        <v>55</v>
      </c>
      <c r="AC240" s="54" t="s">
        <v>41</v>
      </c>
      <c r="AE240" s="53"/>
      <c r="AF240" s="53" t="s">
        <v>56</v>
      </c>
      <c r="AG240" s="53">
        <v>750</v>
      </c>
      <c r="AH240" s="55">
        <f t="shared" si="27"/>
        <v>1</v>
      </c>
      <c r="AI240" s="56">
        <f t="shared" si="28"/>
        <v>0</v>
      </c>
      <c r="AJ240" s="57">
        <f t="shared" ref="AJ240:AJ263" si="29">AH240-AI240</f>
        <v>1</v>
      </c>
      <c r="AK240" s="58">
        <f>AH240*AG240/1000</f>
        <v>0.75</v>
      </c>
      <c r="AL240" s="59">
        <f>AO240+AQ240-[2]Sheet1!$AH242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-0.75</v>
      </c>
      <c r="AQ240" s="59"/>
      <c r="AR240" s="22">
        <v>20</v>
      </c>
    </row>
    <row r="241" spans="27:44" ht="22.35" customHeight="1">
      <c r="AA241" s="53">
        <v>5501.3</v>
      </c>
      <c r="AB241" s="53" t="s">
        <v>55</v>
      </c>
      <c r="AC241" s="54" t="s">
        <v>41</v>
      </c>
      <c r="AE241" s="53"/>
      <c r="AF241" s="53" t="s">
        <v>56</v>
      </c>
      <c r="AG241" s="53">
        <v>4000</v>
      </c>
      <c r="AH241" s="55">
        <f t="shared" si="27"/>
        <v>6</v>
      </c>
      <c r="AI241" s="56">
        <f t="shared" si="28"/>
        <v>0</v>
      </c>
      <c r="AJ241" s="57">
        <f t="shared" si="29"/>
        <v>6</v>
      </c>
      <c r="AK241" s="58">
        <f t="shared" ref="AK241:AK266" si="30">AH241*AG241/1000</f>
        <v>24</v>
      </c>
      <c r="AL241" s="59">
        <f>AO241+AQ241-[2]Sheet1!$AH243</f>
        <v>0</v>
      </c>
      <c r="AM241" s="59">
        <f t="shared" si="25"/>
        <v>-6</v>
      </c>
      <c r="AN241" s="58">
        <f t="shared" si="21"/>
        <v>0</v>
      </c>
      <c r="AO241" s="59"/>
      <c r="AP241" s="58">
        <f t="shared" si="22"/>
        <v>-24</v>
      </c>
      <c r="AQ241" s="59"/>
      <c r="AR241" s="22">
        <v>42</v>
      </c>
    </row>
    <row r="242" spans="27:44" ht="22.35" customHeight="1">
      <c r="AA242" s="53">
        <v>5504.1</v>
      </c>
      <c r="AB242" s="53" t="s">
        <v>57</v>
      </c>
      <c r="AC242" s="54" t="s">
        <v>41</v>
      </c>
      <c r="AE242" s="53"/>
      <c r="AF242" s="53" t="s">
        <v>56</v>
      </c>
      <c r="AG242" s="53">
        <v>150</v>
      </c>
      <c r="AH242" s="55">
        <f t="shared" si="27"/>
        <v>0</v>
      </c>
      <c r="AI242" s="56">
        <f t="shared" si="28"/>
        <v>0</v>
      </c>
      <c r="AJ242" s="57">
        <f t="shared" si="29"/>
        <v>0</v>
      </c>
      <c r="AK242" s="58">
        <f t="shared" si="30"/>
        <v>0</v>
      </c>
      <c r="AL242" s="59">
        <f>AO242+AQ242-[2]Sheet1!$AH244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20</v>
      </c>
    </row>
    <row r="243" spans="27:44" ht="22.35" customHeight="1">
      <c r="AA243" s="53">
        <v>5504.2</v>
      </c>
      <c r="AB243" s="53" t="s">
        <v>57</v>
      </c>
      <c r="AC243" s="54" t="s">
        <v>41</v>
      </c>
      <c r="AE243" s="53"/>
      <c r="AF243" s="53" t="s">
        <v>56</v>
      </c>
      <c r="AG243" s="53">
        <v>750</v>
      </c>
      <c r="AH243" s="55">
        <f t="shared" si="27"/>
        <v>0</v>
      </c>
      <c r="AI243" s="56">
        <f t="shared" si="28"/>
        <v>0</v>
      </c>
      <c r="AJ243" s="57">
        <f t="shared" si="29"/>
        <v>0</v>
      </c>
      <c r="AK243" s="58">
        <f t="shared" si="30"/>
        <v>0</v>
      </c>
      <c r="AL243" s="59">
        <f>AO243+AQ243-[2]Sheet1!$AH245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72</v>
      </c>
    </row>
    <row r="244" spans="27:44" ht="22.35" customHeight="1">
      <c r="AA244" s="53">
        <v>5505.1</v>
      </c>
      <c r="AB244" s="53" t="s">
        <v>58</v>
      </c>
      <c r="AC244" s="54" t="s">
        <v>41</v>
      </c>
      <c r="AE244" s="53"/>
      <c r="AF244" s="53" t="s">
        <v>56</v>
      </c>
      <c r="AG244" s="53">
        <v>150</v>
      </c>
      <c r="AH244" s="55">
        <f t="shared" si="27"/>
        <v>0</v>
      </c>
      <c r="AI244" s="56">
        <f t="shared" si="28"/>
        <v>0</v>
      </c>
      <c r="AJ244" s="57">
        <f t="shared" si="29"/>
        <v>0</v>
      </c>
      <c r="AK244" s="58">
        <f t="shared" si="30"/>
        <v>0</v>
      </c>
      <c r="AL244" s="59">
        <f>AO244+AQ244-[2]Sheet1!$AH246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30</v>
      </c>
    </row>
    <row r="245" spans="27:44" ht="22.35" customHeight="1">
      <c r="AA245" s="53">
        <v>5505.2</v>
      </c>
      <c r="AB245" s="53" t="s">
        <v>58</v>
      </c>
      <c r="AC245" s="54" t="s">
        <v>41</v>
      </c>
      <c r="AE245" s="53"/>
      <c r="AF245" s="53" t="s">
        <v>56</v>
      </c>
      <c r="AG245" s="53">
        <v>750</v>
      </c>
      <c r="AH245" s="55">
        <f t="shared" si="27"/>
        <v>0</v>
      </c>
      <c r="AI245" s="56">
        <f t="shared" si="28"/>
        <v>0</v>
      </c>
      <c r="AJ245" s="57">
        <f t="shared" si="29"/>
        <v>0</v>
      </c>
      <c r="AK245" s="58">
        <f t="shared" si="30"/>
        <v>0</v>
      </c>
      <c r="AL245" s="59">
        <f>AO245+AQ245-[2]Sheet1!$AH247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20</v>
      </c>
    </row>
    <row r="246" spans="27:44" ht="22.35" customHeight="1">
      <c r="AA246" s="53">
        <v>5505.3</v>
      </c>
      <c r="AB246" s="53" t="s">
        <v>58</v>
      </c>
      <c r="AC246" s="54" t="s">
        <v>41</v>
      </c>
      <c r="AE246" s="53"/>
      <c r="AF246" s="53" t="s">
        <v>56</v>
      </c>
      <c r="AG246" s="53">
        <v>4000</v>
      </c>
      <c r="AH246" s="55">
        <f t="shared" si="27"/>
        <v>0</v>
      </c>
      <c r="AI246" s="56">
        <f t="shared" si="28"/>
        <v>0</v>
      </c>
      <c r="AJ246" s="57">
        <f t="shared" si="29"/>
        <v>0</v>
      </c>
      <c r="AK246" s="58">
        <f t="shared" si="30"/>
        <v>0</v>
      </c>
      <c r="AL246" s="59">
        <f>AO246+AQ246-[2]Sheet1!$AH248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42</v>
      </c>
    </row>
    <row r="247" spans="27:44" ht="22.35" customHeight="1">
      <c r="AA247" s="53"/>
      <c r="AB247" s="60"/>
      <c r="AC247" s="54" t="s">
        <v>41</v>
      </c>
      <c r="AE247" s="53"/>
      <c r="AF247" s="53" t="s">
        <v>56</v>
      </c>
      <c r="AG247" s="53">
        <v>150</v>
      </c>
      <c r="AH247" s="55">
        <f t="shared" si="27"/>
        <v>0</v>
      </c>
      <c r="AI247" s="56">
        <f t="shared" si="28"/>
        <v>0</v>
      </c>
      <c r="AJ247" s="57">
        <f t="shared" si="29"/>
        <v>0</v>
      </c>
      <c r="AK247" s="58">
        <f t="shared" si="30"/>
        <v>0</v>
      </c>
      <c r="AL247" s="59">
        <f>AO247+AQ247-[2]Sheet1!$AH249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30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750</v>
      </c>
      <c r="AH248" s="55">
        <f t="shared" si="27"/>
        <v>0</v>
      </c>
      <c r="AI248" s="56">
        <f t="shared" si="28"/>
        <v>0</v>
      </c>
      <c r="AJ248" s="57">
        <f t="shared" si="29"/>
        <v>0</v>
      </c>
      <c r="AK248" s="58">
        <f t="shared" si="30"/>
        <v>0</v>
      </c>
      <c r="AL248" s="59">
        <f>AO248+AQ248-[2]Sheet1!$AH250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20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4000</v>
      </c>
      <c r="AH249" s="55">
        <f t="shared" si="27"/>
        <v>0</v>
      </c>
      <c r="AI249" s="56">
        <f t="shared" si="28"/>
        <v>0</v>
      </c>
      <c r="AJ249" s="57">
        <f t="shared" si="29"/>
        <v>0</v>
      </c>
      <c r="AK249" s="58">
        <f t="shared" si="30"/>
        <v>0</v>
      </c>
      <c r="AL249" s="59">
        <f>AO249+AQ249-[2]Sheet1!$AH251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42</v>
      </c>
    </row>
    <row r="250" spans="27:44" ht="22.35" customHeight="1">
      <c r="AA250" s="53">
        <v>5511.1</v>
      </c>
      <c r="AB250" s="60" t="s">
        <v>59</v>
      </c>
      <c r="AC250" s="54" t="s">
        <v>41</v>
      </c>
      <c r="AE250" s="53"/>
      <c r="AF250" s="53" t="s">
        <v>56</v>
      </c>
      <c r="AG250" s="53">
        <v>150</v>
      </c>
      <c r="AH250" s="55">
        <f t="shared" si="27"/>
        <v>1</v>
      </c>
      <c r="AI250" s="56">
        <f t="shared" si="28"/>
        <v>0</v>
      </c>
      <c r="AJ250" s="57">
        <f t="shared" si="29"/>
        <v>1</v>
      </c>
      <c r="AK250" s="58">
        <f t="shared" si="30"/>
        <v>0.15</v>
      </c>
      <c r="AL250" s="59">
        <f>AO250+AQ250-[2]Sheet1!$AH252</f>
        <v>0</v>
      </c>
      <c r="AM250" s="59">
        <f t="shared" si="25"/>
        <v>-1</v>
      </c>
      <c r="AN250" s="58">
        <f t="shared" si="21"/>
        <v>0</v>
      </c>
      <c r="AO250" s="59"/>
      <c r="AP250" s="58">
        <f t="shared" si="22"/>
        <v>-0.15</v>
      </c>
      <c r="AQ250" s="59"/>
      <c r="AR250" s="22">
        <v>20</v>
      </c>
    </row>
    <row r="251" spans="27:44" ht="22.35" customHeight="1">
      <c r="AA251" s="53">
        <v>5511.2</v>
      </c>
      <c r="AB251" s="60" t="s">
        <v>59</v>
      </c>
      <c r="AC251" s="54" t="s">
        <v>41</v>
      </c>
      <c r="AE251" s="53"/>
      <c r="AF251" s="53" t="s">
        <v>56</v>
      </c>
      <c r="AG251" s="53">
        <v>750</v>
      </c>
      <c r="AH251" s="55">
        <f t="shared" si="27"/>
        <v>5</v>
      </c>
      <c r="AI251" s="56">
        <f t="shared" si="28"/>
        <v>0</v>
      </c>
      <c r="AJ251" s="57">
        <f t="shared" si="29"/>
        <v>5</v>
      </c>
      <c r="AK251" s="58">
        <f t="shared" si="30"/>
        <v>3.75</v>
      </c>
      <c r="AL251" s="59">
        <f>AO251+AQ251-[2]Sheet1!$AH253</f>
        <v>0</v>
      </c>
      <c r="AM251" s="59">
        <f t="shared" si="25"/>
        <v>-5</v>
      </c>
      <c r="AN251" s="58">
        <f t="shared" si="21"/>
        <v>0</v>
      </c>
      <c r="AO251" s="59"/>
      <c r="AP251" s="58">
        <f t="shared" si="22"/>
        <v>-3.75</v>
      </c>
      <c r="AQ251" s="59"/>
      <c r="AR251" s="22">
        <v>36</v>
      </c>
    </row>
    <row r="252" spans="27:44" ht="22.35" customHeight="1">
      <c r="AA252" s="53">
        <v>5511.11</v>
      </c>
      <c r="AB252" s="60" t="s">
        <v>60</v>
      </c>
      <c r="AC252" s="54" t="s">
        <v>41</v>
      </c>
      <c r="AE252" s="53"/>
      <c r="AF252" s="53" t="s">
        <v>56</v>
      </c>
      <c r="AG252" s="53">
        <v>150</v>
      </c>
      <c r="AH252" s="55">
        <f t="shared" si="27"/>
        <v>0</v>
      </c>
      <c r="AI252" s="56">
        <f t="shared" si="28"/>
        <v>0</v>
      </c>
      <c r="AJ252" s="57">
        <f t="shared" si="29"/>
        <v>0</v>
      </c>
      <c r="AK252" s="58">
        <f t="shared" si="30"/>
        <v>0</v>
      </c>
      <c r="AL252" s="59">
        <f>AO252+AQ252-[2]Sheet1!$AH254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20</v>
      </c>
    </row>
    <row r="253" spans="27:44" ht="22.35" customHeight="1">
      <c r="AA253" s="53">
        <v>5511.22</v>
      </c>
      <c r="AB253" s="60" t="s">
        <v>61</v>
      </c>
      <c r="AC253" s="54" t="s">
        <v>41</v>
      </c>
      <c r="AE253" s="53"/>
      <c r="AF253" s="53" t="s">
        <v>56</v>
      </c>
      <c r="AG253" s="53">
        <v>750</v>
      </c>
      <c r="AH253" s="55">
        <f t="shared" si="27"/>
        <v>0</v>
      </c>
      <c r="AI253" s="56">
        <f t="shared" si="28"/>
        <v>0</v>
      </c>
      <c r="AJ253" s="57">
        <f t="shared" si="29"/>
        <v>0</v>
      </c>
      <c r="AK253" s="58">
        <f t="shared" si="30"/>
        <v>0</v>
      </c>
      <c r="AL253" s="59">
        <f>AO253+AQ253-[2]Sheet1!$AH255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36</v>
      </c>
    </row>
    <row r="254" spans="27:44" ht="22.35" customHeight="1">
      <c r="AA254" s="53">
        <v>5513.1</v>
      </c>
      <c r="AB254" s="60" t="s">
        <v>62</v>
      </c>
      <c r="AC254" s="54" t="s">
        <v>41</v>
      </c>
      <c r="AE254" s="53"/>
      <c r="AF254" s="53" t="s">
        <v>56</v>
      </c>
      <c r="AG254" s="53">
        <v>150</v>
      </c>
      <c r="AH254" s="55">
        <f t="shared" si="27"/>
        <v>0</v>
      </c>
      <c r="AI254" s="56">
        <f t="shared" si="28"/>
        <v>0</v>
      </c>
      <c r="AJ254" s="57">
        <f t="shared" si="29"/>
        <v>0</v>
      </c>
      <c r="AK254" s="58">
        <f t="shared" si="30"/>
        <v>0</v>
      </c>
      <c r="AL254" s="59">
        <f>AO254+AQ254-[2]Sheet1!$AH256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20</v>
      </c>
    </row>
    <row r="255" spans="27:44" ht="22.35" customHeight="1">
      <c r="AA255" s="53">
        <v>5513.2</v>
      </c>
      <c r="AB255" s="60" t="s">
        <v>62</v>
      </c>
      <c r="AC255" s="54" t="s">
        <v>41</v>
      </c>
      <c r="AE255" s="53"/>
      <c r="AF255" s="53" t="s">
        <v>56</v>
      </c>
      <c r="AG255" s="53">
        <v>750</v>
      </c>
      <c r="AH255" s="55">
        <f t="shared" si="27"/>
        <v>0</v>
      </c>
      <c r="AI255" s="56">
        <f t="shared" si="28"/>
        <v>0</v>
      </c>
      <c r="AJ255" s="57">
        <f t="shared" si="29"/>
        <v>0</v>
      </c>
      <c r="AK255" s="58">
        <f t="shared" si="30"/>
        <v>0</v>
      </c>
      <c r="AL255" s="59">
        <f>AO255+AQ255-[2]Sheet1!$AH257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36</v>
      </c>
    </row>
    <row r="256" spans="27:44" ht="22.35" customHeight="1">
      <c r="AA256" s="53">
        <v>5517.1</v>
      </c>
      <c r="AB256" s="60" t="s">
        <v>63</v>
      </c>
      <c r="AC256" s="54" t="s">
        <v>41</v>
      </c>
      <c r="AE256" s="53"/>
      <c r="AF256" s="53" t="s">
        <v>56</v>
      </c>
      <c r="AG256" s="53">
        <v>150</v>
      </c>
      <c r="AH256" s="55">
        <f t="shared" si="27"/>
        <v>0</v>
      </c>
      <c r="AI256" s="56">
        <f t="shared" si="28"/>
        <v>0</v>
      </c>
      <c r="AJ256" s="57">
        <f t="shared" si="29"/>
        <v>0</v>
      </c>
      <c r="AK256" s="58">
        <f t="shared" si="30"/>
        <v>0</v>
      </c>
      <c r="AL256" s="59">
        <f>AO256+AQ256-[2]Sheet1!$AH258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20</v>
      </c>
    </row>
    <row r="257" spans="27:44" ht="22.35" customHeight="1">
      <c r="AA257" s="53">
        <v>5517.2</v>
      </c>
      <c r="AB257" s="60" t="s">
        <v>63</v>
      </c>
      <c r="AC257" s="54" t="s">
        <v>41</v>
      </c>
      <c r="AE257" s="53"/>
      <c r="AF257" s="53" t="s">
        <v>56</v>
      </c>
      <c r="AG257" s="53">
        <v>750</v>
      </c>
      <c r="AH257" s="55">
        <f t="shared" si="27"/>
        <v>0</v>
      </c>
      <c r="AI257" s="56">
        <f t="shared" si="28"/>
        <v>0</v>
      </c>
      <c r="AJ257" s="57">
        <f t="shared" si="29"/>
        <v>0</v>
      </c>
      <c r="AK257" s="58">
        <f t="shared" si="30"/>
        <v>0</v>
      </c>
      <c r="AL257" s="59">
        <f>AO257+AQ257-[2]Sheet1!$AH259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36</v>
      </c>
    </row>
    <row r="258" spans="27:44" ht="22.35" customHeight="1">
      <c r="AA258" s="53">
        <v>5518.1</v>
      </c>
      <c r="AB258" s="60" t="s">
        <v>64</v>
      </c>
      <c r="AC258" s="54" t="s">
        <v>41</v>
      </c>
      <c r="AE258" s="53"/>
      <c r="AF258" s="53" t="s">
        <v>56</v>
      </c>
      <c r="AG258" s="53">
        <v>150</v>
      </c>
      <c r="AH258" s="55">
        <f t="shared" si="27"/>
        <v>0</v>
      </c>
      <c r="AI258" s="56">
        <f t="shared" si="28"/>
        <v>0</v>
      </c>
      <c r="AJ258" s="57">
        <f t="shared" si="29"/>
        <v>0</v>
      </c>
      <c r="AK258" s="58">
        <f t="shared" si="30"/>
        <v>0</v>
      </c>
      <c r="AL258" s="59">
        <f>AO258+AQ258-[2]Sheet1!$AH260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20</v>
      </c>
    </row>
    <row r="259" spans="27:44" ht="22.35" customHeight="1">
      <c r="AA259" s="53">
        <v>5518.2</v>
      </c>
      <c r="AB259" s="60" t="s">
        <v>64</v>
      </c>
      <c r="AC259" s="54" t="s">
        <v>41</v>
      </c>
      <c r="AE259" s="53"/>
      <c r="AF259" s="53" t="s">
        <v>56</v>
      </c>
      <c r="AG259" s="53">
        <v>750</v>
      </c>
      <c r="AH259" s="55">
        <f t="shared" si="27"/>
        <v>0</v>
      </c>
      <c r="AI259" s="56">
        <f t="shared" si="28"/>
        <v>0</v>
      </c>
      <c r="AJ259" s="57">
        <f t="shared" si="29"/>
        <v>0</v>
      </c>
      <c r="AK259" s="58">
        <f t="shared" si="30"/>
        <v>0</v>
      </c>
      <c r="AL259" s="59">
        <f>AO259+AQ259-[2]Sheet1!$AH261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15</v>
      </c>
    </row>
    <row r="260" spans="27:44" ht="22.35" customHeight="1">
      <c r="AA260" s="53">
        <v>5518.3</v>
      </c>
      <c r="AB260" s="60" t="s">
        <v>64</v>
      </c>
      <c r="AC260" s="54" t="s">
        <v>41</v>
      </c>
      <c r="AE260" s="53"/>
      <c r="AF260" s="53" t="s">
        <v>56</v>
      </c>
      <c r="AG260" s="53">
        <v>4000</v>
      </c>
      <c r="AH260" s="55">
        <f t="shared" si="27"/>
        <v>0</v>
      </c>
      <c r="AI260" s="56">
        <f t="shared" si="28"/>
        <v>0</v>
      </c>
      <c r="AJ260" s="57">
        <f t="shared" si="29"/>
        <v>0</v>
      </c>
      <c r="AK260" s="58">
        <f t="shared" si="30"/>
        <v>0</v>
      </c>
      <c r="AL260" s="59">
        <f>AO260+AQ260-[2]Sheet1!$AH262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42</v>
      </c>
    </row>
    <row r="261" spans="27:44" ht="22.35" customHeight="1">
      <c r="AA261" s="53">
        <v>5516.1</v>
      </c>
      <c r="AB261" s="60" t="s">
        <v>65</v>
      </c>
      <c r="AC261" s="54" t="s">
        <v>41</v>
      </c>
      <c r="AE261" s="53"/>
      <c r="AF261" s="53" t="s">
        <v>56</v>
      </c>
      <c r="AG261" s="53">
        <v>150</v>
      </c>
      <c r="AH261" s="55">
        <f t="shared" si="27"/>
        <v>0</v>
      </c>
      <c r="AI261" s="56">
        <f t="shared" si="28"/>
        <v>0</v>
      </c>
      <c r="AJ261" s="57">
        <f t="shared" si="29"/>
        <v>0</v>
      </c>
      <c r="AK261" s="58">
        <f t="shared" si="30"/>
        <v>0</v>
      </c>
      <c r="AL261" s="59">
        <f>AO261+AQ261-[2]Sheet1!$AH263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15</v>
      </c>
    </row>
    <row r="262" spans="27:44" ht="22.35" customHeight="1">
      <c r="AA262" s="53">
        <v>5516.2</v>
      </c>
      <c r="AB262" s="60" t="s">
        <v>65</v>
      </c>
      <c r="AC262" s="54" t="s">
        <v>41</v>
      </c>
      <c r="AE262" s="53"/>
      <c r="AF262" s="53" t="s">
        <v>56</v>
      </c>
      <c r="AG262" s="53">
        <v>750</v>
      </c>
      <c r="AH262" s="55">
        <f t="shared" si="27"/>
        <v>0</v>
      </c>
      <c r="AI262" s="56">
        <f t="shared" si="28"/>
        <v>0</v>
      </c>
      <c r="AJ262" s="57">
        <f t="shared" si="29"/>
        <v>0</v>
      </c>
      <c r="AK262" s="58">
        <f t="shared" si="30"/>
        <v>0</v>
      </c>
      <c r="AL262" s="59">
        <f>AO262+AQ262-[2]Sheet1!$AH264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10</v>
      </c>
    </row>
    <row r="263" spans="27:44" ht="22.35" customHeight="1">
      <c r="AA263" s="53">
        <v>5516.3</v>
      </c>
      <c r="AB263" s="60" t="s">
        <v>65</v>
      </c>
      <c r="AC263" s="54" t="s">
        <v>41</v>
      </c>
      <c r="AE263" s="53"/>
      <c r="AF263" s="53" t="s">
        <v>56</v>
      </c>
      <c r="AG263" s="53">
        <v>4000</v>
      </c>
      <c r="AH263" s="55">
        <f t="shared" si="27"/>
        <v>0</v>
      </c>
      <c r="AI263" s="56">
        <f t="shared" si="28"/>
        <v>0</v>
      </c>
      <c r="AJ263" s="57">
        <f t="shared" si="29"/>
        <v>0</v>
      </c>
      <c r="AK263" s="58">
        <f t="shared" si="30"/>
        <v>0</v>
      </c>
      <c r="AL263" s="59">
        <f>AO263+AQ263-[2]Sheet1!$AH265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28</v>
      </c>
    </row>
    <row r="264" spans="27:44" ht="22.35" customHeight="1">
      <c r="AA264" s="61">
        <v>8800</v>
      </c>
      <c r="AB264" s="61" t="s">
        <v>66</v>
      </c>
      <c r="AC264" s="62" t="s">
        <v>67</v>
      </c>
      <c r="AE264" s="61" t="s">
        <v>68</v>
      </c>
      <c r="AF264" s="61" t="s">
        <v>69</v>
      </c>
      <c r="AG264" s="61" t="s">
        <v>70</v>
      </c>
      <c r="AH264" s="63">
        <f t="shared" si="27"/>
        <v>0</v>
      </c>
      <c r="AI264" s="61">
        <f t="shared" si="28"/>
        <v>0</v>
      </c>
      <c r="AJ264" s="61"/>
      <c r="AK264" s="64" t="e">
        <f t="shared" si="30"/>
        <v>#VALUE!</v>
      </c>
      <c r="AL264" s="64">
        <f>AO264+AQ264-[2]Sheet1!$AH266</f>
        <v>0</v>
      </c>
      <c r="AM264" s="64">
        <f t="shared" si="25"/>
        <v>0</v>
      </c>
      <c r="AN264" s="64" t="e">
        <f t="shared" si="21"/>
        <v>#VALUE!</v>
      </c>
      <c r="AO264" s="65"/>
      <c r="AP264" s="64" t="str">
        <f t="shared" si="22"/>
        <v/>
      </c>
      <c r="AQ264" s="65"/>
    </row>
    <row r="265" spans="27:44" ht="22.35" customHeight="1">
      <c r="AA265" s="61">
        <v>8810</v>
      </c>
      <c r="AB265" s="61" t="s">
        <v>71</v>
      </c>
      <c r="AC265" s="62" t="s">
        <v>67</v>
      </c>
      <c r="AE265" s="61" t="s">
        <v>68</v>
      </c>
      <c r="AF265" s="61" t="s">
        <v>72</v>
      </c>
      <c r="AG265" s="61" t="s">
        <v>70</v>
      </c>
      <c r="AH265" s="63">
        <f t="shared" si="27"/>
        <v>0</v>
      </c>
      <c r="AI265" s="61">
        <f t="shared" si="28"/>
        <v>0</v>
      </c>
      <c r="AJ265" s="61"/>
      <c r="AK265" s="64" t="e">
        <f t="shared" si="30"/>
        <v>#VALUE!</v>
      </c>
      <c r="AL265" s="64">
        <f>AO265+AQ265-[2]Sheet1!$AH267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8820</v>
      </c>
      <c r="AB266" s="61" t="s">
        <v>73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7"/>
        <v>0</v>
      </c>
      <c r="AI266" s="61">
        <f t="shared" si="28"/>
        <v>0</v>
      </c>
      <c r="AJ266" s="61"/>
      <c r="AK266" s="64" t="e">
        <f t="shared" si="30"/>
        <v>#VALUE!</v>
      </c>
      <c r="AL266" s="64">
        <f>AO266+AQ266-[2]Sheet1!$AH268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</sheetData>
  <protectedRanges>
    <protectedRange algorithmName="SHA-512" hashValue="jjrV5Hy6JwvVqOO7tKoZVoRg7rpBcjqvT96GSIFiDncBaImziwFUF2JC6d0rT0SfgZv+eJ/5g2VdqSB7bdW0mg==" saltValue="0Igh3j97EZBwjtfDd8U1wg==" spinCount="100000" sqref="W2:W199" name="باقیمانده_5"/>
    <protectedRange algorithmName="SHA-512" hashValue="f5WsBkExWTs/LKakVBbNBXjGjwaAPcOxHhJFt4MnEAAY0TgGUtLBwc6BQDnps5THm9Gccqda3SWXIrg2Z9o+GA==" saltValue="9EXh0tvvNrwpkDbSuYJ+Uw==" spinCount="100000" sqref="V2:V199" name="تعداد ارسال شده_4"/>
  </protectedRanges>
  <mergeCells count="57">
    <mergeCell ref="A1:B1"/>
    <mergeCell ref="C1:D1"/>
    <mergeCell ref="E1:F1"/>
    <mergeCell ref="U1:V1"/>
    <mergeCell ref="N5:N6"/>
    <mergeCell ref="M5:M6"/>
    <mergeCell ref="L5:L6"/>
    <mergeCell ref="J5:J6"/>
    <mergeCell ref="I5:I6"/>
    <mergeCell ref="H5:H6"/>
    <mergeCell ref="G5:G6"/>
    <mergeCell ref="AD13:AD14"/>
    <mergeCell ref="AC17:AC22"/>
    <mergeCell ref="AB17:AB22"/>
    <mergeCell ref="AA17:AA22"/>
    <mergeCell ref="AB5:AB6"/>
    <mergeCell ref="AC5:AC6"/>
    <mergeCell ref="AB13:AB14"/>
    <mergeCell ref="AA13:AA14"/>
    <mergeCell ref="AD5:AD6"/>
    <mergeCell ref="AC8:AC11"/>
    <mergeCell ref="AB8:AB11"/>
    <mergeCell ref="AA8:AA11"/>
    <mergeCell ref="AA5:AA6"/>
    <mergeCell ref="H13:H14"/>
    <mergeCell ref="G13:G14"/>
    <mergeCell ref="AC13:AC14"/>
    <mergeCell ref="L8:L11"/>
    <mergeCell ref="J8:J11"/>
    <mergeCell ref="M8:M11"/>
    <mergeCell ref="N8:N11"/>
    <mergeCell ref="N13:N14"/>
    <mergeCell ref="M13:M14"/>
    <mergeCell ref="L13:L14"/>
    <mergeCell ref="J13:J14"/>
    <mergeCell ref="I13:I14"/>
    <mergeCell ref="I8:I11"/>
    <mergeCell ref="H8:H11"/>
    <mergeCell ref="G8:G11"/>
    <mergeCell ref="G17:G22"/>
    <mergeCell ref="N17:N22"/>
    <mergeCell ref="M17:M22"/>
    <mergeCell ref="L17:L22"/>
    <mergeCell ref="J17:J22"/>
    <mergeCell ref="I17:I22"/>
    <mergeCell ref="H17:H22"/>
    <mergeCell ref="H26:H27"/>
    <mergeCell ref="G26:G27"/>
    <mergeCell ref="AD26:AD27"/>
    <mergeCell ref="AB26:AB27"/>
    <mergeCell ref="AA26:AA27"/>
    <mergeCell ref="AC26:AC27"/>
    <mergeCell ref="N26:N27"/>
    <mergeCell ref="M26:M27"/>
    <mergeCell ref="L26:L27"/>
    <mergeCell ref="J26:J27"/>
    <mergeCell ref="I26:I27"/>
  </mergeCells>
  <conditionalFormatting sqref="G2:J3 AD2:AD5 Z2:Z199 J4:J5 J7:J8 AD7:AD13 G12:J13 G15:J17 AD15:AD26 G23:J26 G28:J199 AD28:AD199">
    <cfRule type="expression" dxfId="124" priority="65">
      <formula>$A2</formula>
    </cfRule>
    <cfRule type="expression" dxfId="123" priority="67">
      <formula>$E2</formula>
    </cfRule>
  </conditionalFormatting>
  <conditionalFormatting sqref="H7">
    <cfRule type="expression" dxfId="122" priority="1">
      <formula>$A7</formula>
    </cfRule>
    <cfRule type="expression" dxfId="121" priority="2">
      <formula>$E7</formula>
    </cfRule>
  </conditionalFormatting>
  <conditionalFormatting sqref="K2:Z2 G2:J3 AA2:AF5 Q3:Z12 J4:J5 J7:J8 AA7:AF8 AD9:AF12 G12:P12 G13:AF13 O14:Z14 G15:AF17 O18:Z22 AD18:AF22 G23:AF26 O27:Z27 G28:AF199 H7:H8 K3:P3 H4:H5 K4:K11 O4:P11 AE6:AF6 AA12:AC12 K14 AE14:AF14 K18:K22 K27 AE27:AF27">
    <cfRule type="expression" dxfId="120" priority="66">
      <formula>$C2</formula>
    </cfRule>
  </conditionalFormatting>
  <conditionalFormatting sqref="W2:W199">
    <cfRule type="expression" dxfId="119" priority="64">
      <formula>$AG2</formula>
    </cfRule>
  </conditionalFormatting>
  <conditionalFormatting sqref="AL202:AM202">
    <cfRule type="dataBar" priority="29">
      <dataBar>
        <cfvo type="min"/>
        <cfvo type="formula" val="$AR$90"/>
        <color rgb="FF63C384"/>
      </dataBar>
      <extLst>
        <ext xmlns:x14="http://schemas.microsoft.com/office/spreadsheetml/2009/9/main" uri="{B025F937-C7B1-47D3-B67F-A62EFF666E3E}">
          <x14:id>{613D5F81-4495-477F-B55E-6E148BC98370}</x14:id>
        </ext>
      </extLst>
    </cfRule>
  </conditionalFormatting>
  <conditionalFormatting sqref="AL203:AM203">
    <cfRule type="dataBar" priority="28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{5A6FD93B-B9FA-4B23-AA8C-A88020801A36}</x14:id>
        </ext>
      </extLst>
    </cfRule>
  </conditionalFormatting>
  <conditionalFormatting sqref="AL204:AM204">
    <cfRule type="dataBar" priority="27">
      <dataBar>
        <cfvo type="min"/>
        <cfvo type="formula" val="$AN$92"/>
        <color rgb="FF63C384"/>
      </dataBar>
      <extLst>
        <ext xmlns:x14="http://schemas.microsoft.com/office/spreadsheetml/2009/9/main" uri="{B025F937-C7B1-47D3-B67F-A62EFF666E3E}">
          <x14:id>{47ED85FE-5C0D-4122-996D-ECB7B68994F2}</x14:id>
        </ext>
      </extLst>
    </cfRule>
  </conditionalFormatting>
  <conditionalFormatting sqref="AL205:AM205">
    <cfRule type="dataBar" priority="26">
      <dataBar>
        <cfvo type="min"/>
        <cfvo type="formula" val="$AR$93"/>
        <color rgb="FF63C384"/>
      </dataBar>
      <extLst>
        <ext xmlns:x14="http://schemas.microsoft.com/office/spreadsheetml/2009/9/main" uri="{B025F937-C7B1-47D3-B67F-A62EFF666E3E}">
          <x14:id>{19DE0B26-9F0B-4438-B99F-B8EE704B5410}</x14:id>
        </ext>
      </extLst>
    </cfRule>
  </conditionalFormatting>
  <conditionalFormatting sqref="AL206:AM206">
    <cfRule type="dataBar" priority="25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{20A2346D-BD83-48A7-BC03-7C5B1536CD8B}</x14:id>
        </ext>
      </extLst>
    </cfRule>
  </conditionalFormatting>
  <conditionalFormatting sqref="AL207:AM207">
    <cfRule type="dataBar" priority="24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{50A709E6-AF1B-447D-B016-B749999C5024}</x14:id>
        </ext>
      </extLst>
    </cfRule>
  </conditionalFormatting>
  <conditionalFormatting sqref="AL208:AM208">
    <cfRule type="dataBar" priority="23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{FAAF98D4-F464-481F-9C1C-338F7B78D578}</x14:id>
        </ext>
      </extLst>
    </cfRule>
  </conditionalFormatting>
  <conditionalFormatting sqref="AL209:AM209">
    <cfRule type="dataBar" priority="22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{562B1F51-E157-4BDB-9F7E-9B1E7A3DEADF}</x14:id>
        </ext>
      </extLst>
    </cfRule>
  </conditionalFormatting>
  <conditionalFormatting sqref="AL210:AM210">
    <cfRule type="dataBar" priority="21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{A471BD09-CE58-42F2-832B-FCB003A6E292}</x14:id>
        </ext>
      </extLst>
    </cfRule>
  </conditionalFormatting>
  <conditionalFormatting sqref="AL211:AM211">
    <cfRule type="dataBar" priority="20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{FBA8C6AF-0034-44A9-88E1-EB6E0078544B}</x14:id>
        </ext>
      </extLst>
    </cfRule>
  </conditionalFormatting>
  <conditionalFormatting sqref="AL212:AM212">
    <cfRule type="dataBar" priority="19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{163E0FC0-1917-4370-8915-609808E5DDF6}</x14:id>
        </ext>
      </extLst>
    </cfRule>
  </conditionalFormatting>
  <conditionalFormatting sqref="AL213:AM213">
    <cfRule type="dataBar" priority="18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{97585C1B-6CC3-43EB-BC09-29C759765538}</x14:id>
        </ext>
      </extLst>
    </cfRule>
  </conditionalFormatting>
  <conditionalFormatting sqref="AL214:AM214">
    <cfRule type="dataBar" priority="17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{66FB5C2E-3660-436D-BF03-D55EFE68CD06}</x14:id>
        </ext>
      </extLst>
    </cfRule>
  </conditionalFormatting>
  <conditionalFormatting sqref="AL215:AM215">
    <cfRule type="dataBar" priority="16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{88DC71AF-E833-43D7-9E8D-641B60326CCD}</x14:id>
        </ext>
      </extLst>
    </cfRule>
  </conditionalFormatting>
  <conditionalFormatting sqref="AL216:AM216">
    <cfRule type="dataBar" priority="15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{07E23B0D-4830-4F70-BBFF-0D750859A1FA}</x14:id>
        </ext>
      </extLst>
    </cfRule>
  </conditionalFormatting>
  <conditionalFormatting sqref="AL217:AM217">
    <cfRule type="dataBar" priority="14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{782FC430-F855-4F6A-9C36-F8C62203BE3F}</x14:id>
        </ext>
      </extLst>
    </cfRule>
  </conditionalFormatting>
  <conditionalFormatting sqref="AL218:AM218">
    <cfRule type="dataBar" priority="13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{7DA1B514-766A-4586-AB5C-74B9BF3CF64E}</x14:id>
        </ext>
      </extLst>
    </cfRule>
  </conditionalFormatting>
  <conditionalFormatting sqref="AL219:AM219">
    <cfRule type="dataBar" priority="12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{48C1767B-2991-4EF4-B20F-5C00B17AF497}</x14:id>
        </ext>
      </extLst>
    </cfRule>
  </conditionalFormatting>
  <conditionalFormatting sqref="AL220:AM220">
    <cfRule type="dataBar" priority="3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{96115892-26A4-48B1-A8C8-5A10CA2730C0}</x14:id>
        </ext>
      </extLst>
    </cfRule>
  </conditionalFormatting>
  <conditionalFormatting sqref="AL222:AM222">
    <cfRule type="dataBar" priority="31">
      <dataBar>
        <cfvo type="min"/>
        <cfvo type="formula" val="$AR$110"/>
        <color rgb="FF63C384"/>
      </dataBar>
      <extLst>
        <ext xmlns:x14="http://schemas.microsoft.com/office/spreadsheetml/2009/9/main" uri="{B025F937-C7B1-47D3-B67F-A62EFF666E3E}">
          <x14:id>{CB340028-A981-4B60-8AD5-2154CC830EDD}</x14:id>
        </ext>
      </extLst>
    </cfRule>
  </conditionalFormatting>
  <conditionalFormatting sqref="AL223:AM223">
    <cfRule type="dataBar" priority="32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{D8AAA761-82E4-423F-BADB-EAFC4A387648}</x14:id>
        </ext>
      </extLst>
    </cfRule>
  </conditionalFormatting>
  <conditionalFormatting sqref="AL224:AM224">
    <cfRule type="dataBar" priority="33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{20FA84BA-C8F8-4BF4-8EAE-337C159C0CB9}</x14:id>
        </ext>
      </extLst>
    </cfRule>
  </conditionalFormatting>
  <conditionalFormatting sqref="AL225:AM225">
    <cfRule type="dataBar" priority="34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{C67D339F-521B-40B7-B929-315510122B29}</x14:id>
        </ext>
      </extLst>
    </cfRule>
  </conditionalFormatting>
  <conditionalFormatting sqref="AL226:AM226">
    <cfRule type="dataBar" priority="35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{BA9D502E-5C8F-4D07-94E8-FF71A4CF3146}</x14:id>
        </ext>
      </extLst>
    </cfRule>
  </conditionalFormatting>
  <conditionalFormatting sqref="AL227:AM227">
    <cfRule type="dataBar" priority="36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{9F3D8AE3-7ACE-42B1-AFEC-7ABD7BA01E67}</x14:id>
        </ext>
      </extLst>
    </cfRule>
  </conditionalFormatting>
  <conditionalFormatting sqref="AL228:AM228">
    <cfRule type="dataBar" priority="11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{5F25CE3D-8481-4617-AA64-D47C63F03AFF}</x14:id>
        </ext>
      </extLst>
    </cfRule>
  </conditionalFormatting>
  <conditionalFormatting sqref="AL229:AM229">
    <cfRule type="dataBar" priority="10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{2CFDDDCD-B98F-4135-A63E-DDFDA8B1573E}</x14:id>
        </ext>
      </extLst>
    </cfRule>
  </conditionalFormatting>
  <conditionalFormatting sqref="AL230:AM230">
    <cfRule type="dataBar" priority="9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{20DEDBFC-9C1F-43FB-A6CE-46D0008BEFD1}</x14:id>
        </ext>
      </extLst>
    </cfRule>
  </conditionalFormatting>
  <conditionalFormatting sqref="AL231:AM231">
    <cfRule type="dataBar" priority="8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{E214A0C3-0950-4492-A6C7-E47CBD837D78}</x14:id>
        </ext>
      </extLst>
    </cfRule>
  </conditionalFormatting>
  <conditionalFormatting sqref="AL232:AM232">
    <cfRule type="dataBar" priority="7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{43E16757-E878-47C9-95D7-565BF6F2C5C4}</x14:id>
        </ext>
      </extLst>
    </cfRule>
  </conditionalFormatting>
  <conditionalFormatting sqref="AL233:AM233">
    <cfRule type="dataBar" priority="6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{3D107791-DBC0-461F-BF4D-421ABF99C1F6}</x14:id>
        </ext>
      </extLst>
    </cfRule>
  </conditionalFormatting>
  <conditionalFormatting sqref="AL234:AM234">
    <cfRule type="dataBar" priority="37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{53B432B6-51CD-4F7A-AEF8-F256FB3DE1F5}</x14:id>
        </ext>
      </extLst>
    </cfRule>
  </conditionalFormatting>
  <conditionalFormatting sqref="AL235:AM235">
    <cfRule type="dataBar" priority="38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{074D7695-2F6C-4523-BC54-280E36CCD94F}</x14:id>
        </ext>
      </extLst>
    </cfRule>
  </conditionalFormatting>
  <conditionalFormatting sqref="AL236:AM236">
    <cfRule type="dataBar" priority="39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{A87DAC40-E6C2-469B-89DC-2116F35E8CCD}</x14:id>
        </ext>
      </extLst>
    </cfRule>
  </conditionalFormatting>
  <conditionalFormatting sqref="AL237:AM237">
    <cfRule type="dataBar" priority="40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{E92BD2C6-68CF-4ADE-BA86-6649E033F609}</x14:id>
        </ext>
      </extLst>
    </cfRule>
  </conditionalFormatting>
  <conditionalFormatting sqref="AL238:AM238">
    <cfRule type="dataBar" priority="41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{AF8C5AFD-43C9-4593-AAF4-316B4EB33F97}</x14:id>
        </ext>
      </extLst>
    </cfRule>
  </conditionalFormatting>
  <conditionalFormatting sqref="AL239:AM239">
    <cfRule type="dataBar" priority="42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{468221F3-FFE0-4216-AE59-B864DEC1F021}</x14:id>
        </ext>
      </extLst>
    </cfRule>
  </conditionalFormatting>
  <conditionalFormatting sqref="AL240:AM240">
    <cfRule type="dataBar" priority="43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{BEC75B87-D090-4011-906F-21044CA0CB0F}</x14:id>
        </ext>
      </extLst>
    </cfRule>
  </conditionalFormatting>
  <conditionalFormatting sqref="AL241:AM241">
    <cfRule type="dataBar" priority="44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{00B0B96E-3AAF-4848-B8E5-491845593471}</x14:id>
        </ext>
      </extLst>
    </cfRule>
  </conditionalFormatting>
  <conditionalFormatting sqref="AL242:AM242">
    <cfRule type="dataBar" priority="45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{A1C76FC4-83FF-48E3-88C1-9419C21FDD8B}</x14:id>
        </ext>
      </extLst>
    </cfRule>
  </conditionalFormatting>
  <conditionalFormatting sqref="AL243:AM243">
    <cfRule type="dataBar" priority="46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{5FFEBF24-482E-4383-9F2F-FCD1BA53DC03}</x14:id>
        </ext>
      </extLst>
    </cfRule>
  </conditionalFormatting>
  <conditionalFormatting sqref="AL244:AM244">
    <cfRule type="dataBar" priority="47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{E4976A53-E6BB-419E-A2BC-C7083FA86D03}</x14:id>
        </ext>
      </extLst>
    </cfRule>
  </conditionalFormatting>
  <conditionalFormatting sqref="AL245:AM245">
    <cfRule type="dataBar" priority="48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{D3AD0C03-8D12-4BE5-B589-1DCB4E608808}</x14:id>
        </ext>
      </extLst>
    </cfRule>
  </conditionalFormatting>
  <conditionalFormatting sqref="AL246:AM246">
    <cfRule type="dataBar" priority="49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{06B0C9CE-0AEB-43FC-9528-0075409B824A}</x14:id>
        </ext>
      </extLst>
    </cfRule>
  </conditionalFormatting>
  <conditionalFormatting sqref="AL247:AM247">
    <cfRule type="dataBar" priority="5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{ECD67B90-640E-4570-80CD-AB2B86822122}</x14:id>
        </ext>
      </extLst>
    </cfRule>
  </conditionalFormatting>
  <conditionalFormatting sqref="AL248:AM248">
    <cfRule type="dataBar" priority="50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{B8BD485C-6F50-47FD-8128-61A661578646}</x14:id>
        </ext>
      </extLst>
    </cfRule>
  </conditionalFormatting>
  <conditionalFormatting sqref="AL249:AM249">
    <cfRule type="dataBar" priority="51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{C4B5F741-F0E7-43DF-856E-9F4497FC02B5}</x14:id>
        </ext>
      </extLst>
    </cfRule>
  </conditionalFormatting>
  <conditionalFormatting sqref="AL250:AM250">
    <cfRule type="dataBar" priority="52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{59CE434D-4514-464D-9C76-39E5F9FD2609}</x14:id>
        </ext>
      </extLst>
    </cfRule>
  </conditionalFormatting>
  <conditionalFormatting sqref="AL251:AM251">
    <cfRule type="dataBar" priority="53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{310B7F71-14E4-4681-81DD-02230BD34FE1}</x14:id>
        </ext>
      </extLst>
    </cfRule>
  </conditionalFormatting>
  <conditionalFormatting sqref="AL252:AM252">
    <cfRule type="dataBar" priority="54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{72B14797-38E1-47AB-ADE5-E1E417B02F2B}</x14:id>
        </ext>
      </extLst>
    </cfRule>
  </conditionalFormatting>
  <conditionalFormatting sqref="AL253:AM253">
    <cfRule type="dataBar" priority="55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{1AD97C38-4A2B-4900-A00F-F1BD4FF6B390}</x14:id>
        </ext>
      </extLst>
    </cfRule>
  </conditionalFormatting>
  <conditionalFormatting sqref="AL254:AM254">
    <cfRule type="dataBar" priority="56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{4545AC45-0096-41BE-856F-2CD9E6F8AF85}</x14:id>
        </ext>
      </extLst>
    </cfRule>
  </conditionalFormatting>
  <conditionalFormatting sqref="AL255:AM255">
    <cfRule type="dataBar" priority="57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{3E20C3EB-814A-430D-905D-3C964DD2FABD}</x14:id>
        </ext>
      </extLst>
    </cfRule>
  </conditionalFormatting>
  <conditionalFormatting sqref="AL256:AM256">
    <cfRule type="dataBar" priority="58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{B4A7F753-CF54-45B6-AA4B-0222B0DB33D9}</x14:id>
        </ext>
      </extLst>
    </cfRule>
  </conditionalFormatting>
  <conditionalFormatting sqref="AL257:AM257">
    <cfRule type="dataBar" priority="4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{BF7D04D4-35CA-4FA8-B684-A82D31BEC3BA}</x14:id>
        </ext>
      </extLst>
    </cfRule>
  </conditionalFormatting>
  <conditionalFormatting sqref="AL258:AM258">
    <cfRule type="dataBar" priority="3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{CD1648FD-DECB-4D89-ACC8-6F2725461604}</x14:id>
        </ext>
      </extLst>
    </cfRule>
  </conditionalFormatting>
  <conditionalFormatting sqref="AL259:AM259">
    <cfRule type="dataBar" priority="59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{8AF3F183-E3FE-467E-BFDC-C5E19A592A92}</x14:id>
        </ext>
      </extLst>
    </cfRule>
  </conditionalFormatting>
  <conditionalFormatting sqref="AL260:AM260">
    <cfRule type="dataBar" priority="60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{D63AAB9C-0D12-460E-9D87-738BF052FE3D}</x14:id>
        </ext>
      </extLst>
    </cfRule>
  </conditionalFormatting>
  <conditionalFormatting sqref="AL261:AM261">
    <cfRule type="dataBar" priority="61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{17D467B4-EDE9-4B01-8400-F8E8394B2FFB}</x14:id>
        </ext>
      </extLst>
    </cfRule>
  </conditionalFormatting>
  <conditionalFormatting sqref="AL262:AM262">
    <cfRule type="dataBar" priority="62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{E8EC5F96-24B6-4D87-9AB4-6137D80BDAF4}</x14:id>
        </ext>
      </extLst>
    </cfRule>
  </conditionalFormatting>
  <conditionalFormatting sqref="AL263:AM263">
    <cfRule type="dataBar" priority="63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{EA9E4928-9BE2-41C1-AAF7-F3E07FF1C511}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3D5F81-4495-477F-B55E-6E148BC98370}">
            <x14:dataBar minLength="0" maxLength="100" gradient="0" direction="leftToRight">
              <x14:cfvo type="autoMin"/>
              <x14:cfvo type="formula">
                <xm:f>$AR$90</xm:f>
              </x14:cfvo>
              <x14:negativeFillColor rgb="FFFF0000"/>
              <x14:axisColor rgb="FF000000"/>
            </x14:dataBar>
          </x14:cfRule>
          <xm:sqref>AL202:AM202</xm:sqref>
        </x14:conditionalFormatting>
        <x14:conditionalFormatting xmlns:xm="http://schemas.microsoft.com/office/excel/2006/main">
          <x14:cfRule type="dataBar" id="{5A6FD93B-B9FA-4B23-AA8C-A88020801A3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7ED85FE-5C0D-4122-996D-ECB7B68994F2}">
            <x14:dataBar minLength="0" maxLength="100" gradient="0" direction="leftToRight">
              <x14:cfvo type="autoMin"/>
              <x14:cfvo type="formula">
                <xm:f>$AN$92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9DE0B26-9F0B-4438-B99F-B8EE704B5410}">
            <x14:dataBar minLength="0" maxLength="100" gradient="0" direction="leftToRight">
              <x14:cfvo type="autoMin"/>
              <x14:cfvo type="formula">
                <xm:f>$AR$93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0A2346D-BD83-48A7-BC03-7C5B1536CD8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0A709E6-AF1B-447D-B016-B749999C5024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AAF98D4-F464-481F-9C1C-338F7B78D57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62B1F51-E157-4BDB-9F7E-9B1E7A3DEADF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471BD09-CE58-42F2-832B-FCB003A6E29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BA8C6AF-0034-44A9-88E1-EB6E0078544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163E0FC0-1917-4370-8915-609808E5DDF6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97585C1B-6CC3-43EB-BC09-29C75976553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6FB5C2E-3660-436D-BF03-D55EFE68CD0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8DC71AF-E833-43D7-9E8D-641B60326CC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7E23B0D-4830-4F70-BBFF-0D750859A1F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82FC430-F855-4F6A-9C36-F8C62203BE3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DA1B514-766A-4586-AB5C-74B9BF3CF64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8C1767B-2991-4EF4-B20F-5C00B17AF497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6115892-26A4-48B1-A8C8-5A10CA2730C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B340028-A981-4B60-8AD5-2154CC830EDD}">
            <x14:dataBar minLength="0" maxLength="100" gradient="0" direction="leftToRight">
              <x14:cfvo type="autoMin"/>
              <x14:cfvo type="formula">
                <xm:f>$AR$110</xm:f>
              </x14:cfvo>
              <x14:negativeFillColor rgb="FFFF0000"/>
              <x14:axisColor rgb="FF000000"/>
            </x14:dataBar>
          </x14:cfRule>
          <xm:sqref>AL222:AM222</xm:sqref>
        </x14:conditionalFormatting>
        <x14:conditionalFormatting xmlns:xm="http://schemas.microsoft.com/office/excel/2006/main">
          <x14:cfRule type="dataBar" id="{D8AAA761-82E4-423F-BADB-EAFC4A38764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0FA84BA-C8F8-4BF4-8EAE-337C159C0CB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67D339F-521B-40B7-B929-315510122B2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A9D502E-5C8F-4D07-94E8-FF71A4CF3146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9F3D8AE3-7ACE-42B1-AFEC-7ABD7BA01E6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F25CE3D-8481-4617-AA64-D47C63F03AFF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CFDDDCD-B98F-4135-A63E-DDFDA8B1573E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0DEDBFC-9C1F-43FB-A6CE-46D0008BEFD1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E214A0C3-0950-4492-A6C7-E47CBD837D78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3E16757-E878-47C9-95D7-565BF6F2C5C4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D107791-DBC0-461F-BF4D-421ABF99C1F6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53B432B6-51CD-4F7A-AEF8-F256FB3DE1F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074D7695-2F6C-4523-BC54-280E36CCD94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87DAC40-E6C2-469B-89DC-2116F35E8CCD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92BD2C6-68CF-4ADE-BA86-6649E033F609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F8C5AFD-43C9-4593-AAF4-316B4EB33F97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68221F3-FFE0-4216-AE59-B864DEC1F021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BEC75B87-D090-4011-906F-21044CA0CB0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0B0B96E-3AAF-4848-B8E5-49184559347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1C76FC4-83FF-48E3-88C1-9419C21FDD8B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FFEBF24-482E-4383-9F2F-FCD1BA53DC0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E4976A53-E6BB-419E-A2BC-C7083FA86D0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3AD0C03-8D12-4BE5-B589-1DCB4E60880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06B0C9CE-0AEB-43FC-9528-0075409B824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CD67B90-640E-4570-80CD-AB2B86822122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8BD485C-6F50-47FD-8128-61A66157864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4B5F741-F0E7-43DF-856E-9F4497FC02B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59CE434D-4514-464D-9C76-39E5F9FD260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10B7F71-14E4-4681-81DD-02230BD34FE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72B14797-38E1-47AB-ADE5-E1E417B02F2B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1AD97C38-4A2B-4900-A00F-F1BD4FF6B39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4545AC45-0096-41BE-856F-2CD9E6F8AF8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E20C3EB-814A-430D-905D-3C964DD2FABD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B4A7F753-CF54-45B6-AA4B-0222B0DB33D9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BF7D04D4-35CA-4FA8-B684-A82D31BEC3BA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D1648FD-DECB-4D89-ACC8-6F2725461604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AF3F183-E3FE-467E-BFDC-C5E19A592A9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63AAB9C-0D12-460E-9D87-738BF052FE3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17D467B4-EDE9-4B01-8400-F8E8394B2FF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E8EC5F96-24B6-4D87-9AB4-6137D80BDAF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A9E4928-9BE2-41C1-AAF7-F3E07FF1C51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EFD2-062B-4429-81BD-60CE71E6EA6D}">
  <dimension ref="A1:AR267"/>
  <sheetViews>
    <sheetView rightToLeft="1" topLeftCell="Y4" zoomScale="70" zoomScaleNormal="70" workbookViewId="0">
      <selection activeCell="AC5" sqref="AC5:AC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10.6640625" style="24" bestFit="1" customWidth="1"/>
    <col min="8" max="8" width="18.5546875" style="28" bestFit="1" customWidth="1"/>
    <col min="9" max="9" width="24.44140625" style="24" bestFit="1" customWidth="1"/>
    <col min="10" max="10" width="21.109375" style="24" bestFit="1" customWidth="1"/>
    <col min="11" max="11" width="21.664062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5546875" style="24" bestFit="1" customWidth="1"/>
    <col min="28" max="28" width="95" style="24" bestFit="1" customWidth="1"/>
    <col min="29" max="29" width="15.77734375" style="31" bestFit="1" customWidth="1"/>
    <col min="30" max="30" width="19.33203125" style="32" bestFit="1" customWidth="1"/>
    <col min="31" max="31" width="22.77734375" style="24" bestFit="1" customWidth="1"/>
    <col min="32" max="32" width="28.33203125" style="24" bestFit="1" customWidth="1"/>
    <col min="33" max="33" width="13.6640625" style="24" bestFit="1" customWidth="1"/>
    <col min="34" max="34" width="109.77734375" style="33" bestFit="1" customWidth="1"/>
    <col min="35" max="35" width="43.109375" style="24" bestFit="1" customWidth="1"/>
    <col min="36" max="36" width="4.33203125" style="24" bestFit="1" customWidth="1"/>
    <col min="37" max="37" width="35" style="24" bestFit="1" customWidth="1"/>
    <col min="38" max="38" width="17.109375" style="24" bestFit="1" customWidth="1"/>
    <col min="39" max="39" width="49.33203125" style="24" bestFit="1" customWidth="1"/>
    <col min="40" max="40" width="35.21875" style="24" bestFit="1" customWidth="1"/>
    <col min="41" max="41" width="8.88671875" style="24" bestFit="1" customWidth="1"/>
    <col min="42" max="42" width="32.44140625" style="24" bestFit="1" customWidth="1"/>
    <col min="43" max="43" width="32.33203125" style="24" bestFit="1" customWidth="1"/>
    <col min="44" max="44" width="4.441406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711</v>
      </c>
      <c r="I2" s="66" t="s">
        <v>461</v>
      </c>
      <c r="J2" s="9" t="s">
        <v>75</v>
      </c>
      <c r="K2" s="11" t="str">
        <f t="shared" ref="K2:K65" ca="1" si="0">IF(C2, TODAY(), "" )</f>
        <v/>
      </c>
      <c r="L2" s="12"/>
      <c r="M2" s="12" t="s">
        <v>84</v>
      </c>
      <c r="N2" s="12" t="s">
        <v>506</v>
      </c>
      <c r="O2" s="9">
        <v>5511.3</v>
      </c>
      <c r="P2" s="9">
        <v>6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69600000</v>
      </c>
      <c r="U2" s="15"/>
      <c r="V2" s="16">
        <f t="shared" ref="V2:V65" si="1">IF(C2, P2, U2 )</f>
        <v>0</v>
      </c>
      <c r="W2" s="12">
        <f t="shared" ref="W2:W65" si="2">P2-V2</f>
        <v>6</v>
      </c>
      <c r="X2" s="14">
        <f t="shared" ref="X2:X65" si="3">P2*T2</f>
        <v>417600000</v>
      </c>
      <c r="Y2" s="17"/>
      <c r="Z2" s="14">
        <f t="shared" ref="Z2:Z65" si="4">X2-Y2</f>
        <v>417600000</v>
      </c>
      <c r="AA2" s="18" t="s">
        <v>79</v>
      </c>
      <c r="AB2" s="13" t="s">
        <v>70</v>
      </c>
      <c r="AC2" s="19"/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 xml:space="preserve">تهران - روستار سانا سنتر -  حجتی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3">
        <v>2</v>
      </c>
      <c r="H3" s="156" t="s">
        <v>711</v>
      </c>
      <c r="I3" s="153" t="s">
        <v>461</v>
      </c>
      <c r="J3" s="159" t="s">
        <v>75</v>
      </c>
      <c r="K3" s="194" t="str">
        <f t="shared" ca="1" si="0"/>
        <v/>
      </c>
      <c r="L3" s="138"/>
      <c r="M3" s="138" t="s">
        <v>84</v>
      </c>
      <c r="N3" s="138" t="s">
        <v>507</v>
      </c>
      <c r="O3" s="9">
        <v>5501.3</v>
      </c>
      <c r="P3" s="9">
        <v>10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51200000</v>
      </c>
      <c r="U3" s="15"/>
      <c r="V3" s="16">
        <f t="shared" si="1"/>
        <v>0</v>
      </c>
      <c r="W3" s="12">
        <f t="shared" si="2"/>
        <v>10</v>
      </c>
      <c r="X3" s="14">
        <f t="shared" si="3"/>
        <v>512000000</v>
      </c>
      <c r="Y3" s="17"/>
      <c r="Z3" s="14">
        <f t="shared" si="4"/>
        <v>512000000</v>
      </c>
      <c r="AA3" s="150" t="s">
        <v>79</v>
      </c>
      <c r="AB3" s="147" t="s">
        <v>70</v>
      </c>
      <c r="AC3" s="144"/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تهران - روستار آوا سنتر -  حجتی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5"/>
      <c r="H4" s="158"/>
      <c r="I4" s="155"/>
      <c r="J4" s="161"/>
      <c r="K4" s="195"/>
      <c r="L4" s="140"/>
      <c r="M4" s="140"/>
      <c r="N4" s="140"/>
      <c r="O4" s="9">
        <v>5511.3</v>
      </c>
      <c r="P4" s="9">
        <v>3</v>
      </c>
      <c r="Q4" s="13" t="str">
        <f>VLOOKUP(O4, '[1]لیست محصولات اردیبهشت ۱۴۰۳'!B:C,2,0)</f>
        <v>هامبلا | Hambella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69600000</v>
      </c>
      <c r="U4" s="15"/>
      <c r="V4" s="16">
        <f t="shared" si="1"/>
        <v>0</v>
      </c>
      <c r="W4" s="12">
        <f t="shared" si="2"/>
        <v>3</v>
      </c>
      <c r="X4" s="14">
        <f t="shared" si="3"/>
        <v>208800000</v>
      </c>
      <c r="Y4" s="17"/>
      <c r="Z4" s="14">
        <f t="shared" si="4"/>
        <v>208800000</v>
      </c>
      <c r="AA4" s="152"/>
      <c r="AB4" s="149"/>
      <c r="AC4" s="146"/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59">
        <v>3</v>
      </c>
      <c r="H5" s="162">
        <v>816102</v>
      </c>
      <c r="I5" s="159" t="s">
        <v>461</v>
      </c>
      <c r="J5" s="159"/>
      <c r="K5" s="194" t="str">
        <f t="shared" ca="1" si="0"/>
        <v/>
      </c>
      <c r="L5" s="138" t="s">
        <v>508</v>
      </c>
      <c r="M5" s="138" t="s">
        <v>509</v>
      </c>
      <c r="N5" s="138"/>
      <c r="O5" s="9">
        <v>5501.2</v>
      </c>
      <c r="P5" s="9">
        <v>1</v>
      </c>
      <c r="Q5" s="13" t="str">
        <f>VLOOKUP(O5, '[1]لیست محصولات اردیبهشت ۱۴۰۳'!B:C,2,0)</f>
        <v>ورتکس | Vortex</v>
      </c>
      <c r="R5" s="9" t="s">
        <v>510</v>
      </c>
      <c r="S5" s="12">
        <f>VLOOKUP(O5, '[1]لیست محصولات اردیبهشت ۱۴۰۳'!B:F,5,0)</f>
        <v>750</v>
      </c>
      <c r="T5" s="14">
        <f>VLOOKUP(O5, '[1]لیست محصولات اردیبهشت ۱۴۰۳'!B:G,6,0)</f>
        <v>9900000</v>
      </c>
      <c r="U5" s="15"/>
      <c r="V5" s="16">
        <f t="shared" si="1"/>
        <v>0</v>
      </c>
      <c r="W5" s="12">
        <f t="shared" si="2"/>
        <v>1</v>
      </c>
      <c r="X5" s="14">
        <f t="shared" si="3"/>
        <v>9900000</v>
      </c>
      <c r="Y5" s="17"/>
      <c r="Z5" s="14">
        <f t="shared" si="4"/>
        <v>9900000</v>
      </c>
      <c r="AA5" s="150" t="s">
        <v>79</v>
      </c>
      <c r="AB5" s="147" t="s">
        <v>511</v>
      </c>
      <c r="AC5" s="144" t="s">
        <v>512</v>
      </c>
      <c r="AD5" s="141" t="s">
        <v>104</v>
      </c>
      <c r="AE5" s="19"/>
      <c r="AF5" s="21"/>
      <c r="AG5" s="22" t="str">
        <f t="shared" si="5"/>
        <v>TRUE</v>
      </c>
      <c r="AH5" s="23" t="str">
        <f t="shared" si="6"/>
        <v>تهران ونک، خ. ولیعصر، میدان عطار، خیابان عطار، روبه‌روی نیروی انتظامی، پلاک ۴۲، طبقه ۶ شمالی  - سیروس  صباحی 09128430825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0"/>
      <c r="H6" s="164"/>
      <c r="I6" s="160"/>
      <c r="J6" s="160"/>
      <c r="K6" s="196"/>
      <c r="L6" s="139"/>
      <c r="M6" s="139"/>
      <c r="N6" s="139"/>
      <c r="O6" s="9">
        <v>5523.2</v>
      </c>
      <c r="P6" s="9">
        <v>1</v>
      </c>
      <c r="Q6" s="13" t="str">
        <f>VLOOKUP(O6, '[1]لیست محصولات اردیبهشت ۱۴۰۳'!B:C,2,0)</f>
        <v>کوتوا دانکن | Kotowa Duncan</v>
      </c>
      <c r="R6" s="9" t="s">
        <v>510</v>
      </c>
      <c r="S6" s="12">
        <f>VLOOKUP(O6, '[1]لیست محصولات اردیبهشت ۱۴۰۳'!B:F,5,0)</f>
        <v>750</v>
      </c>
      <c r="T6" s="14">
        <f>VLOOKUP(O6, '[1]لیست محصولات اردیبهشت ۱۴۰۳'!B:G,6,0)</f>
        <v>12150000</v>
      </c>
      <c r="U6" s="15"/>
      <c r="V6" s="16">
        <f t="shared" si="1"/>
        <v>0</v>
      </c>
      <c r="W6" s="12">
        <f t="shared" si="2"/>
        <v>1</v>
      </c>
      <c r="X6" s="14">
        <f t="shared" si="3"/>
        <v>12150000</v>
      </c>
      <c r="Y6" s="17"/>
      <c r="Z6" s="14">
        <f t="shared" si="4"/>
        <v>12150000</v>
      </c>
      <c r="AA6" s="151"/>
      <c r="AB6" s="148"/>
      <c r="AC6" s="145"/>
      <c r="AD6" s="142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0"/>
      <c r="H7" s="164"/>
      <c r="I7" s="160"/>
      <c r="J7" s="160"/>
      <c r="K7" s="196"/>
      <c r="L7" s="139"/>
      <c r="M7" s="139"/>
      <c r="N7" s="139"/>
      <c r="O7" s="9">
        <v>5511.2</v>
      </c>
      <c r="P7" s="9">
        <v>1</v>
      </c>
      <c r="Q7" s="13" t="str">
        <f>VLOOKUP(O7, '[1]لیست محصولات اردیبهشت ۱۴۰۳'!B:C,2,0)</f>
        <v>هامبلا | Hambella</v>
      </c>
      <c r="R7" s="9" t="s">
        <v>510</v>
      </c>
      <c r="S7" s="12">
        <f>VLOOKUP(O7, '[1]لیست محصولات اردیبهشت ۱۴۰۳'!B:F,5,0)</f>
        <v>750</v>
      </c>
      <c r="T7" s="14">
        <f>VLOOKUP(O7, '[1]لیست محصولات اردیبهشت ۱۴۰۳'!B:G,6,0)</f>
        <v>13350000</v>
      </c>
      <c r="U7" s="26"/>
      <c r="V7" s="16">
        <f t="shared" si="1"/>
        <v>0</v>
      </c>
      <c r="W7" s="12">
        <f t="shared" si="2"/>
        <v>1</v>
      </c>
      <c r="X7" s="14">
        <f t="shared" si="3"/>
        <v>13350000</v>
      </c>
      <c r="Y7" s="17"/>
      <c r="Z7" s="14">
        <f t="shared" si="4"/>
        <v>13350000</v>
      </c>
      <c r="AA7" s="151"/>
      <c r="AB7" s="148"/>
      <c r="AC7" s="145"/>
      <c r="AD7" s="142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163"/>
      <c r="I8" s="161"/>
      <c r="J8" s="161"/>
      <c r="K8" s="195"/>
      <c r="L8" s="140"/>
      <c r="M8" s="140"/>
      <c r="N8" s="140"/>
      <c r="O8" s="9">
        <v>5522.2</v>
      </c>
      <c r="P8" s="9">
        <v>1</v>
      </c>
      <c r="Q8" s="13" t="str">
        <f>VLOOKUP(O8, '[1]لیست محصولات اردیبهشت ۱۴۰۳'!B:C,2,0)</f>
        <v>تامارا | Tamara</v>
      </c>
      <c r="R8" s="9" t="s">
        <v>510</v>
      </c>
      <c r="S8" s="12">
        <f>VLOOKUP(O8, '[1]لیست محصولات اردیبهشت ۱۴۰۳'!B:F,5,0)</f>
        <v>750</v>
      </c>
      <c r="T8" s="14">
        <f>VLOOKUP(O8, '[1]لیست محصولات اردیبهشت ۱۴۰۳'!B:G,6,0)</f>
        <v>12450000</v>
      </c>
      <c r="U8" s="15"/>
      <c r="V8" s="16">
        <f t="shared" si="1"/>
        <v>0</v>
      </c>
      <c r="W8" s="12">
        <f t="shared" si="2"/>
        <v>1</v>
      </c>
      <c r="X8" s="14">
        <f t="shared" si="3"/>
        <v>12450000</v>
      </c>
      <c r="Y8" s="17"/>
      <c r="Z8" s="14">
        <f t="shared" si="4"/>
        <v>12450000</v>
      </c>
      <c r="AA8" s="152"/>
      <c r="AB8" s="149"/>
      <c r="AC8" s="146"/>
      <c r="AD8" s="143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4</v>
      </c>
      <c r="H9" s="10">
        <v>908055</v>
      </c>
      <c r="I9" s="25" t="s">
        <v>461</v>
      </c>
      <c r="J9" s="9"/>
      <c r="K9" s="11" t="str">
        <f t="shared" ca="1" si="0"/>
        <v/>
      </c>
      <c r="L9" s="27" t="s">
        <v>513</v>
      </c>
      <c r="M9" s="12" t="s">
        <v>514</v>
      </c>
      <c r="N9" s="12"/>
      <c r="O9" s="9">
        <v>5522.1</v>
      </c>
      <c r="P9" s="9">
        <v>1</v>
      </c>
      <c r="Q9" s="13" t="str">
        <f>VLOOKUP(O9, '[1]لیست محصولات اردیبهشت ۱۴۰۳'!B:C,2,0)</f>
        <v>تامارا | Tamara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2600000</v>
      </c>
      <c r="U9" s="15"/>
      <c r="V9" s="16">
        <f t="shared" si="1"/>
        <v>0</v>
      </c>
      <c r="W9" s="12">
        <f t="shared" si="2"/>
        <v>1</v>
      </c>
      <c r="X9" s="14">
        <f t="shared" si="3"/>
        <v>2600000</v>
      </c>
      <c r="Y9" s="17"/>
      <c r="Z9" s="14">
        <f t="shared" si="4"/>
        <v>2600000</v>
      </c>
      <c r="AA9" s="18" t="s">
        <v>79</v>
      </c>
      <c r="AB9" s="13" t="s">
        <v>515</v>
      </c>
      <c r="AC9" s="19" t="s">
        <v>516</v>
      </c>
      <c r="AD9" s="20" t="s">
        <v>104</v>
      </c>
      <c r="AE9" s="19"/>
      <c r="AF9" s="21"/>
      <c r="AG9" s="22" t="str">
        <f t="shared" si="5"/>
        <v>TRUE</v>
      </c>
      <c r="AH9" s="23" t="str">
        <f t="shared" si="6"/>
        <v>تهران خیابان کامرانیه شمالی- بن بست ساسان- پلاک۹- زنگ۸  - مژگان رضوی 09122990229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5</v>
      </c>
      <c r="H10" s="162">
        <v>279821482372</v>
      </c>
      <c r="I10" s="159" t="s">
        <v>461</v>
      </c>
      <c r="J10" s="159"/>
      <c r="K10" s="194" t="str">
        <f t="shared" ca="1" si="0"/>
        <v/>
      </c>
      <c r="L10" s="138" t="s">
        <v>517</v>
      </c>
      <c r="M10" s="138" t="s">
        <v>518</v>
      </c>
      <c r="N10" s="138"/>
      <c r="O10" s="9">
        <v>5511.1</v>
      </c>
      <c r="P10" s="9">
        <v>1</v>
      </c>
      <c r="Q10" s="13" t="str">
        <f>VLOOKUP(O10, '[1]لیست محصولات اردیبهشت ۱۴۰۳'!B:C,2,0)</f>
        <v>هامبلا | Hambella</v>
      </c>
      <c r="R10" s="9" t="s">
        <v>144</v>
      </c>
      <c r="S10" s="12">
        <f>VLOOKUP(O10, '[1]لیست محصولات اردیبهشت ۱۴۰۳'!B:F,5,0)</f>
        <v>150</v>
      </c>
      <c r="T10" s="14">
        <f>VLOOKUP(O10, '[1]لیست محصولات اردیبهشت ۱۴۰۳'!B:G,6,0)</f>
        <v>2800000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2800000</v>
      </c>
      <c r="Y10" s="17"/>
      <c r="Z10" s="14">
        <f t="shared" si="4"/>
        <v>2800000</v>
      </c>
      <c r="AA10" s="150" t="s">
        <v>520</v>
      </c>
      <c r="AB10" s="147" t="s">
        <v>519</v>
      </c>
      <c r="AC10" s="144" t="s">
        <v>521</v>
      </c>
      <c r="AD10" s="20"/>
      <c r="AE10" s="19"/>
      <c r="AF10" s="21"/>
      <c r="AG10" s="22" t="str">
        <f t="shared" si="5"/>
        <v>TRUE</v>
      </c>
      <c r="AH10" s="23" t="str">
        <f t="shared" si="6"/>
        <v>البرز استان‌ البرز، کرج، منطقه 8، بلوار مطهری، خیابان حمزه، پلاک ۱۳۶، ساختمان پارسیان، طبقه 3واحد 7  - سحر  جاوید 09021518090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0"/>
      <c r="H11" s="164"/>
      <c r="I11" s="160"/>
      <c r="J11" s="160"/>
      <c r="K11" s="196"/>
      <c r="L11" s="139"/>
      <c r="M11" s="139"/>
      <c r="N11" s="139"/>
      <c r="O11" s="9">
        <v>5501.1</v>
      </c>
      <c r="P11" s="9">
        <v>1</v>
      </c>
      <c r="Q11" s="13" t="str">
        <f>VLOOKUP(O11, '[1]لیست محصولات اردیبهشت ۱۴۰۳'!B:C,2,0)</f>
        <v>ورتکس | Vortex</v>
      </c>
      <c r="R11" s="9" t="s">
        <v>144</v>
      </c>
      <c r="S11" s="12">
        <f>VLOOKUP(O11, '[1]لیست محصولات اردیبهشت ۱۴۰۳'!B:F,5,0)</f>
        <v>150</v>
      </c>
      <c r="T11" s="14">
        <f>VLOOKUP(O11, '[1]لیست محصولات اردیبهشت ۱۴۰۳'!B:G,6,0)</f>
        <v>2100000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2100000</v>
      </c>
      <c r="Y11" s="17"/>
      <c r="Z11" s="14">
        <f t="shared" si="4"/>
        <v>2100000</v>
      </c>
      <c r="AA11" s="151"/>
      <c r="AB11" s="148"/>
      <c r="AC11" s="145"/>
      <c r="AD11" s="20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1"/>
      <c r="H12" s="163"/>
      <c r="I12" s="161"/>
      <c r="J12" s="161"/>
      <c r="K12" s="195"/>
      <c r="L12" s="140"/>
      <c r="M12" s="140"/>
      <c r="N12" s="140"/>
      <c r="O12" s="9">
        <v>5522.1</v>
      </c>
      <c r="P12" s="9">
        <v>1</v>
      </c>
      <c r="Q12" s="13" t="str">
        <f>VLOOKUP(O12, '[1]لیست محصولات اردیبهشت ۱۴۰۳'!B:C,2,0)</f>
        <v>تامارا | Tamara</v>
      </c>
      <c r="R12" s="9" t="s">
        <v>144</v>
      </c>
      <c r="S12" s="12">
        <f>VLOOKUP(O12, '[1]لیست محصولات اردیبهشت ۱۴۰۳'!B:F,5,0)</f>
        <v>150</v>
      </c>
      <c r="T12" s="14">
        <f>VLOOKUP(O12, '[1]لیست محصولات اردیبهشت ۱۴۰۳'!B:G,6,0)</f>
        <v>2600000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2600000</v>
      </c>
      <c r="Y12" s="17"/>
      <c r="Z12" s="14">
        <f t="shared" si="4"/>
        <v>2600000</v>
      </c>
      <c r="AA12" s="152"/>
      <c r="AB12" s="149"/>
      <c r="AC12" s="146"/>
      <c r="AD12" s="20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6</v>
      </c>
      <c r="H13" s="10">
        <v>27471</v>
      </c>
      <c r="I13" s="9" t="s">
        <v>461</v>
      </c>
      <c r="J13" s="9"/>
      <c r="K13" s="11" t="str">
        <f t="shared" ca="1" si="0"/>
        <v/>
      </c>
      <c r="L13" s="12" t="s">
        <v>152</v>
      </c>
      <c r="M13" s="12" t="s">
        <v>522</v>
      </c>
      <c r="N13" s="12"/>
      <c r="O13" s="9">
        <v>5501.2</v>
      </c>
      <c r="P13" s="9">
        <v>1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9900000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9900000</v>
      </c>
      <c r="Y13" s="17"/>
      <c r="Z13" s="14">
        <f t="shared" si="4"/>
        <v>9900000</v>
      </c>
      <c r="AA13" s="18" t="s">
        <v>79</v>
      </c>
      <c r="AB13" s="13" t="s">
        <v>523</v>
      </c>
      <c r="AC13" s="19" t="s">
        <v>524</v>
      </c>
      <c r="AD13" s="20" t="s">
        <v>104</v>
      </c>
      <c r="AE13" s="19"/>
      <c r="AF13" s="21"/>
      <c r="AG13" s="22" t="str">
        <f t="shared" si="5"/>
        <v>TRUE</v>
      </c>
      <c r="AH13" s="23" t="str">
        <f t="shared" si="6"/>
        <v>تهران تهران، خ نامجو، خ سلمان فارسی، ک حق پرست، ک فرجی، پلاک ۴۶، واحد ۳  - مهدی زمانی 09125170539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7</v>
      </c>
      <c r="H14" s="10">
        <v>279857772383</v>
      </c>
      <c r="I14" s="9" t="s">
        <v>461</v>
      </c>
      <c r="J14" s="9"/>
      <c r="K14" s="11" t="str">
        <f t="shared" ca="1" si="0"/>
        <v/>
      </c>
      <c r="L14" s="12" t="s">
        <v>417</v>
      </c>
      <c r="M14" s="12" t="s">
        <v>526</v>
      </c>
      <c r="N14" s="12"/>
      <c r="O14" s="9">
        <v>3326.1</v>
      </c>
      <c r="P14" s="9">
        <v>1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3750000</v>
      </c>
      <c r="Y14" s="17"/>
      <c r="Z14" s="14">
        <f t="shared" si="4"/>
        <v>3750000</v>
      </c>
      <c r="AA14" s="18" t="s">
        <v>209</v>
      </c>
      <c r="AB14" s="13" t="s">
        <v>527</v>
      </c>
      <c r="AC14" s="19" t="s">
        <v>528</v>
      </c>
      <c r="AD14" s="20"/>
      <c r="AE14" s="19"/>
      <c r="AF14" s="21"/>
      <c r="AG14" s="22" t="str">
        <f t="shared" si="5"/>
        <v>TRUE</v>
      </c>
      <c r="AH14" s="23" t="str">
        <f t="shared" si="6"/>
        <v>مشهد مشهد ‌٫بلوار شیرودی ٫شیرودی ۱۰ ٫نصیری ۶ ٫پ۴۶  - رضا یعقوبی 09393326822</v>
      </c>
    </row>
    <row r="15" spans="1:34" ht="22.35" customHeight="1">
      <c r="A15" s="7"/>
      <c r="B15" s="7"/>
      <c r="C15" s="7"/>
      <c r="D15" s="7"/>
      <c r="E15" s="7"/>
      <c r="F15" s="8"/>
      <c r="G15" s="9">
        <v>8</v>
      </c>
      <c r="H15" s="10">
        <v>279876210383</v>
      </c>
      <c r="I15" s="9" t="s">
        <v>529</v>
      </c>
      <c r="J15" s="9"/>
      <c r="K15" s="11" t="str">
        <f t="shared" ca="1" si="0"/>
        <v/>
      </c>
      <c r="L15" s="12" t="s">
        <v>530</v>
      </c>
      <c r="M15" s="12" t="s">
        <v>531</v>
      </c>
      <c r="N15" s="12"/>
      <c r="O15" s="9">
        <v>3326.2</v>
      </c>
      <c r="P15" s="9">
        <v>1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18150000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18150000</v>
      </c>
      <c r="Y15" s="17"/>
      <c r="Z15" s="14">
        <f t="shared" si="4"/>
        <v>18150000</v>
      </c>
      <c r="AA15" s="18" t="s">
        <v>419</v>
      </c>
      <c r="AB15" s="13" t="s">
        <v>532</v>
      </c>
      <c r="AC15" s="19" t="s">
        <v>533</v>
      </c>
      <c r="AD15" s="20"/>
      <c r="AE15" s="19"/>
      <c r="AF15" s="21"/>
      <c r="AG15" s="22" t="str">
        <f t="shared" si="5"/>
        <v>TRUE</v>
      </c>
      <c r="AH15" s="23" t="str">
        <f t="shared" si="6"/>
        <v>تبریز ولیعصر، میدان همافر، کوچه ده متری اول، پلاک 26، طبقه همکف (تک زنگ)  - پویا جهان آرای 09141098034</v>
      </c>
    </row>
    <row r="16" spans="1:34" ht="22.35" customHeight="1">
      <c r="A16" s="7"/>
      <c r="B16" s="7"/>
      <c r="C16" s="7"/>
      <c r="D16" s="7"/>
      <c r="E16" s="7"/>
      <c r="F16" s="8"/>
      <c r="G16" s="153">
        <v>9</v>
      </c>
      <c r="H16" s="156"/>
      <c r="I16" s="153" t="s">
        <v>529</v>
      </c>
      <c r="J16" s="159" t="s">
        <v>75</v>
      </c>
      <c r="K16" s="11" t="str">
        <f t="shared" ca="1" si="0"/>
        <v/>
      </c>
      <c r="L16" s="138"/>
      <c r="M16" s="138" t="s">
        <v>534</v>
      </c>
      <c r="N16" s="138" t="s">
        <v>535</v>
      </c>
      <c r="O16" s="9">
        <v>5501.3</v>
      </c>
      <c r="P16" s="9">
        <v>2</v>
      </c>
      <c r="Q16" s="13" t="str">
        <f>VLOOKUP(O16, '[1]لیست محصولات اردیبهشت ۱۴۰۳'!B:C,2,0)</f>
        <v>ورتکس | Vortex</v>
      </c>
      <c r="R16" s="9"/>
      <c r="S16" s="12">
        <f>VLOOKUP(O16, '[1]لیست محصولات اردیبهشت ۱۴۰۳'!B:F,5,0)</f>
        <v>4000</v>
      </c>
      <c r="T16" s="14">
        <f>VLOOKUP(O16, '[1]لیست محصولات اردیبهشت ۱۴۰۳'!B:G,6,0)</f>
        <v>51200000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102400000</v>
      </c>
      <c r="Y16" s="17"/>
      <c r="Z16" s="14">
        <f t="shared" si="4"/>
        <v>102400000</v>
      </c>
      <c r="AA16" s="150" t="s">
        <v>79</v>
      </c>
      <c r="AB16" s="147" t="s">
        <v>70</v>
      </c>
      <c r="AC16" s="144" t="s">
        <v>536</v>
      </c>
      <c r="AD16" s="20"/>
      <c r="AE16" s="19"/>
      <c r="AF16" s="21"/>
      <c r="AG16" s="22" t="str">
        <f t="shared" si="5"/>
        <v>TRUE</v>
      </c>
      <c r="AH16" s="23" t="e">
        <f>#REF!&amp;" "&amp;#REF!&amp;" "&amp;N16&amp;" - "&amp;L16&amp;" "&amp;M16&amp;" "&amp;#REF!</f>
        <v>#REF!</v>
      </c>
    </row>
    <row r="17" spans="1:34" ht="22.35" customHeight="1">
      <c r="A17" s="7"/>
      <c r="B17" s="7"/>
      <c r="C17" s="7"/>
      <c r="D17" s="7"/>
      <c r="E17" s="7"/>
      <c r="F17" s="8"/>
      <c r="G17" s="155"/>
      <c r="H17" s="158"/>
      <c r="I17" s="155"/>
      <c r="J17" s="161"/>
      <c r="K17" s="11" t="str">
        <f t="shared" ca="1" si="0"/>
        <v/>
      </c>
      <c r="L17" s="140"/>
      <c r="M17" s="140"/>
      <c r="N17" s="140"/>
      <c r="O17" s="9">
        <v>5511.1</v>
      </c>
      <c r="P17" s="9">
        <v>4</v>
      </c>
      <c r="Q17" s="13" t="str">
        <f>VLOOKUP(O17, '[1]لیست محصولات اردیبهشت ۱۴۰۳'!B:C,2,0)</f>
        <v>هامبلا | Hambella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2800000</v>
      </c>
      <c r="U17" s="15"/>
      <c r="V17" s="16">
        <f t="shared" si="1"/>
        <v>0</v>
      </c>
      <c r="W17" s="12">
        <f t="shared" si="2"/>
        <v>4</v>
      </c>
      <c r="X17" s="14">
        <f t="shared" si="3"/>
        <v>11200000</v>
      </c>
      <c r="Y17" s="17"/>
      <c r="Z17" s="14">
        <f t="shared" si="4"/>
        <v>11200000</v>
      </c>
      <c r="AA17" s="152"/>
      <c r="AB17" s="149"/>
      <c r="AC17" s="146"/>
      <c r="AD17" s="20"/>
      <c r="AE17" s="19"/>
      <c r="AF17" s="21"/>
      <c r="AG17" s="22" t="str">
        <f t="shared" si="5"/>
        <v>TRUE</v>
      </c>
      <c r="AH17" s="23" t="str">
        <f>AA16&amp;" "&amp;AB16&amp;" "&amp;N17&amp;" - "&amp;L17&amp;" "&amp;M17&amp;" "&amp;AC16</f>
        <v>تهران -  -   09371071711</v>
      </c>
    </row>
    <row r="18" spans="1:34" ht="22.35" customHeight="1">
      <c r="A18" s="7"/>
      <c r="B18" s="7"/>
      <c r="C18" s="7"/>
      <c r="D18" s="7"/>
      <c r="E18" s="7"/>
      <c r="F18" s="8"/>
      <c r="G18" s="153">
        <v>10</v>
      </c>
      <c r="H18" s="156"/>
      <c r="I18" s="153" t="s">
        <v>529</v>
      </c>
      <c r="J18" s="159"/>
      <c r="K18" s="194" t="str">
        <f t="shared" ca="1" si="0"/>
        <v/>
      </c>
      <c r="L18" s="138" t="s">
        <v>537</v>
      </c>
      <c r="M18" s="138" t="s">
        <v>538</v>
      </c>
      <c r="N18" s="138" t="s">
        <v>539</v>
      </c>
      <c r="O18" s="9">
        <v>5501.3</v>
      </c>
      <c r="P18" s="9">
        <v>4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4000</v>
      </c>
      <c r="T18" s="14">
        <f>VLOOKUP(O18, '[1]لیست محصولات اردیبهشت ۱۴۰۳'!B:G,6,0)</f>
        <v>51200000</v>
      </c>
      <c r="U18" s="15"/>
      <c r="V18" s="16">
        <f t="shared" si="1"/>
        <v>0</v>
      </c>
      <c r="W18" s="12">
        <f t="shared" si="2"/>
        <v>4</v>
      </c>
      <c r="X18" s="14">
        <f t="shared" si="3"/>
        <v>204800000</v>
      </c>
      <c r="Y18" s="17"/>
      <c r="Z18" s="14">
        <f t="shared" si="4"/>
        <v>204800000</v>
      </c>
      <c r="AA18" s="150" t="s">
        <v>79</v>
      </c>
      <c r="AB18" s="147" t="s">
        <v>70</v>
      </c>
      <c r="AC18" s="144" t="s">
        <v>540</v>
      </c>
      <c r="AD18" s="20"/>
      <c r="AE18" s="19"/>
      <c r="AF18" s="21"/>
      <c r="AG18" s="22" t="str">
        <f t="shared" si="5"/>
        <v>TRUE</v>
      </c>
      <c r="AH18" s="23" t="str">
        <f t="shared" si="6"/>
        <v>تهران - نولان ونک - علیرضا متقی 09331770320</v>
      </c>
    </row>
    <row r="19" spans="1:34" ht="22.35" customHeight="1">
      <c r="A19" s="7"/>
      <c r="B19" s="7"/>
      <c r="C19" s="7"/>
      <c r="D19" s="7"/>
      <c r="E19" s="7"/>
      <c r="F19" s="8"/>
      <c r="G19" s="155"/>
      <c r="H19" s="158"/>
      <c r="I19" s="155"/>
      <c r="J19" s="161"/>
      <c r="K19" s="195"/>
      <c r="L19" s="140"/>
      <c r="M19" s="140"/>
      <c r="N19" s="140"/>
      <c r="O19" s="9">
        <v>3326.2</v>
      </c>
      <c r="P19" s="9">
        <v>1</v>
      </c>
      <c r="Q19" s="13" t="str">
        <f>VLOOKUP(O19, '[1]لیست محصولات اردیبهشت ۱۴۰۳'!B:C,2,0)</f>
        <v>میاگروس | Milagros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18150000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18150000</v>
      </c>
      <c r="Y19" s="17"/>
      <c r="Z19" s="14">
        <f t="shared" si="4"/>
        <v>18150000</v>
      </c>
      <c r="AA19" s="152"/>
      <c r="AB19" s="149"/>
      <c r="AC19" s="146"/>
      <c r="AD19" s="2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66">
        <v>11</v>
      </c>
      <c r="H20" s="67"/>
      <c r="I20" s="66" t="s">
        <v>355</v>
      </c>
      <c r="J20" s="9" t="s">
        <v>75</v>
      </c>
      <c r="K20" s="11" t="str">
        <f t="shared" ca="1" si="0"/>
        <v/>
      </c>
      <c r="L20" s="12" t="s">
        <v>581</v>
      </c>
      <c r="M20" s="12" t="s">
        <v>582</v>
      </c>
      <c r="N20" s="12" t="s">
        <v>578</v>
      </c>
      <c r="O20" s="9">
        <v>5511.3</v>
      </c>
      <c r="P20" s="9">
        <v>6</v>
      </c>
      <c r="Q20" s="13" t="str">
        <f>VLOOKUP(O20, '[1]لیست محصولات اردیبهشت ۱۴۰۳'!B:C,2,0)</f>
        <v>هامبلا | Hambella</v>
      </c>
      <c r="R20" s="9"/>
      <c r="S20" s="12">
        <f>VLOOKUP(O20, '[1]لیست محصولات اردیبهشت ۱۴۰۳'!B:F,5,0)</f>
        <v>4000</v>
      </c>
      <c r="T20" s="14">
        <f>VLOOKUP(O20, '[1]لیست محصولات اردیبهشت ۱۴۰۳'!B:G,6,0)</f>
        <v>69600000</v>
      </c>
      <c r="U20" s="15"/>
      <c r="V20" s="16">
        <f t="shared" si="1"/>
        <v>0</v>
      </c>
      <c r="W20" s="12">
        <f t="shared" si="2"/>
        <v>6</v>
      </c>
      <c r="X20" s="14">
        <f t="shared" si="3"/>
        <v>417600000</v>
      </c>
      <c r="Y20" s="17"/>
      <c r="Z20" s="14">
        <f t="shared" si="4"/>
        <v>417600000</v>
      </c>
      <c r="AA20" s="18" t="s">
        <v>79</v>
      </c>
      <c r="AB20" s="13" t="s">
        <v>70</v>
      </c>
      <c r="AC20" s="19" t="s">
        <v>580</v>
      </c>
      <c r="AD20" s="20"/>
      <c r="AE20" s="77" t="s">
        <v>579</v>
      </c>
      <c r="AF20" s="21"/>
      <c r="AG20" s="22" t="str">
        <f t="shared" si="5"/>
        <v>TRUE</v>
      </c>
      <c r="AH20" s="23" t="str">
        <f t="shared" si="6"/>
        <v>تهران - کافه رستوران هلوشف - محمد حاجی بابایی 09398779985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59">
        <v>12</v>
      </c>
      <c r="H21" s="162"/>
      <c r="I21" s="159" t="s">
        <v>655</v>
      </c>
      <c r="J21" s="159" t="s">
        <v>75</v>
      </c>
      <c r="K21" s="11" t="str">
        <f t="shared" ca="1" si="0"/>
        <v/>
      </c>
      <c r="L21" s="138" t="s">
        <v>330</v>
      </c>
      <c r="M21" s="138" t="s">
        <v>718</v>
      </c>
      <c r="N21" s="138" t="s">
        <v>332</v>
      </c>
      <c r="O21" s="9">
        <v>3326.1</v>
      </c>
      <c r="P21" s="9">
        <v>1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3750000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3750000</v>
      </c>
      <c r="Y21" s="17"/>
      <c r="Z21" s="14">
        <f t="shared" si="4"/>
        <v>3750000</v>
      </c>
      <c r="AA21" s="197" t="s">
        <v>719</v>
      </c>
      <c r="AB21" s="198"/>
      <c r="AC21" s="198"/>
      <c r="AD21" s="198"/>
      <c r="AE21" s="199"/>
      <c r="AF21" s="21"/>
      <c r="AG21" s="22" t="str">
        <f t="shared" si="5"/>
        <v>TRUE</v>
      </c>
      <c r="AH21" s="23" t="str">
        <f t="shared" si="6"/>
        <v xml:space="preserve">از کارخونه تحویل گرفته میشود. / فاکتور در واتساپ ارسال شود.  (پرسنل) - سعید شهرپور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1"/>
      <c r="H22" s="163"/>
      <c r="I22" s="161"/>
      <c r="J22" s="161"/>
      <c r="K22" s="11" t="str">
        <f t="shared" ca="1" si="0"/>
        <v/>
      </c>
      <c r="L22" s="140"/>
      <c r="M22" s="140"/>
      <c r="N22" s="140"/>
      <c r="O22" s="9">
        <v>5511.1</v>
      </c>
      <c r="P22" s="9">
        <v>1</v>
      </c>
      <c r="Q22" s="13" t="str">
        <f>VLOOKUP(O22, '[1]لیست محصولات اردیبهشت ۱۴۰۳'!B:C,2,0)</f>
        <v>هامبلا | Hambella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2800000</v>
      </c>
      <c r="Y22" s="17"/>
      <c r="Z22" s="14">
        <f t="shared" si="4"/>
        <v>2800000</v>
      </c>
      <c r="AA22" s="200"/>
      <c r="AB22" s="201"/>
      <c r="AC22" s="201"/>
      <c r="AD22" s="201"/>
      <c r="AE22" s="202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s="93" customFormat="1" ht="22.35" customHeight="1">
      <c r="A23" s="81"/>
      <c r="B23" s="81"/>
      <c r="C23" s="81" t="b">
        <v>0</v>
      </c>
      <c r="D23" s="81"/>
      <c r="E23" s="81"/>
      <c r="F23" s="81"/>
      <c r="G23" s="206">
        <v>13</v>
      </c>
      <c r="H23" s="209" t="s">
        <v>720</v>
      </c>
      <c r="I23" s="206" t="s">
        <v>655</v>
      </c>
      <c r="J23" s="206"/>
      <c r="K23" s="82" t="str">
        <f t="shared" ca="1" si="0"/>
        <v/>
      </c>
      <c r="L23" s="203"/>
      <c r="M23" s="203"/>
      <c r="N23" s="203" t="s">
        <v>493</v>
      </c>
      <c r="O23" s="83">
        <v>5511.1</v>
      </c>
      <c r="P23" s="83">
        <v>1</v>
      </c>
      <c r="Q23" s="84" t="str">
        <f>VLOOKUP(O23, '[1]لیست محصولات اردیبهشت ۱۴۰۳'!B:C,2,0)</f>
        <v>هامبلا | Hambella</v>
      </c>
      <c r="R23" s="83"/>
      <c r="S23" s="85">
        <f>VLOOKUP(O23, '[1]لیست محصولات اردیبهشت ۱۴۰۳'!B:F,5,0)</f>
        <v>150</v>
      </c>
      <c r="T23" s="86">
        <f>VLOOKUP(O23, '[1]لیست محصولات اردیبهشت ۱۴۰۳'!B:G,6,0)</f>
        <v>2800000</v>
      </c>
      <c r="U23" s="87"/>
      <c r="V23" s="88">
        <f t="shared" si="1"/>
        <v>0</v>
      </c>
      <c r="W23" s="85">
        <f t="shared" si="2"/>
        <v>1</v>
      </c>
      <c r="X23" s="86">
        <f t="shared" si="3"/>
        <v>2800000</v>
      </c>
      <c r="Y23" s="89"/>
      <c r="Z23" s="86">
        <f t="shared" si="4"/>
        <v>2800000</v>
      </c>
      <c r="AA23" s="90"/>
      <c r="AB23" s="84"/>
      <c r="AC23" s="91"/>
      <c r="AD23" s="83"/>
      <c r="AE23" s="91"/>
      <c r="AF23" s="92"/>
      <c r="AH23" s="94" t="str">
        <f t="shared" si="6"/>
        <v xml:space="preserve">  پلتفرم وست -   </v>
      </c>
    </row>
    <row r="24" spans="1:34" s="93" customFormat="1" ht="22.35" customHeight="1">
      <c r="A24" s="81"/>
      <c r="B24" s="81"/>
      <c r="C24" s="81" t="b">
        <v>0</v>
      </c>
      <c r="D24" s="81"/>
      <c r="E24" s="81"/>
      <c r="F24" s="81"/>
      <c r="G24" s="207"/>
      <c r="H24" s="210"/>
      <c r="I24" s="207"/>
      <c r="J24" s="207"/>
      <c r="K24" s="82" t="str">
        <f t="shared" ca="1" si="0"/>
        <v/>
      </c>
      <c r="L24" s="204"/>
      <c r="M24" s="204"/>
      <c r="N24" s="204"/>
      <c r="O24" s="83">
        <v>3326.1</v>
      </c>
      <c r="P24" s="83">
        <v>1</v>
      </c>
      <c r="Q24" s="84" t="str">
        <f>VLOOKUP(O24, '[1]لیست محصولات اردیبهشت ۱۴۰۳'!B:C,2,0)</f>
        <v>میاگروس | Milagros</v>
      </c>
      <c r="R24" s="83"/>
      <c r="S24" s="85">
        <f>VLOOKUP(O24, '[1]لیست محصولات اردیبهشت ۱۴۰۳'!B:F,5,0)</f>
        <v>150</v>
      </c>
      <c r="T24" s="86">
        <f>VLOOKUP(O24, '[1]لیست محصولات اردیبهشت ۱۴۰۳'!B:G,6,0)</f>
        <v>3750000</v>
      </c>
      <c r="U24" s="87"/>
      <c r="V24" s="88">
        <f t="shared" si="1"/>
        <v>0</v>
      </c>
      <c r="W24" s="85">
        <f t="shared" si="2"/>
        <v>1</v>
      </c>
      <c r="X24" s="86">
        <f t="shared" si="3"/>
        <v>3750000</v>
      </c>
      <c r="Y24" s="89"/>
      <c r="Z24" s="86">
        <f t="shared" si="4"/>
        <v>3750000</v>
      </c>
      <c r="AA24" s="90"/>
      <c r="AB24" s="84"/>
      <c r="AC24" s="91"/>
      <c r="AD24" s="83"/>
      <c r="AE24" s="91"/>
      <c r="AF24" s="92"/>
      <c r="AH24" s="94" t="str">
        <f t="shared" si="6"/>
        <v xml:space="preserve">   -   </v>
      </c>
    </row>
    <row r="25" spans="1:34" s="93" customFormat="1" ht="22.35" customHeight="1">
      <c r="A25" s="81"/>
      <c r="B25" s="81"/>
      <c r="C25" s="81" t="b">
        <v>0</v>
      </c>
      <c r="D25" s="81"/>
      <c r="E25" s="81"/>
      <c r="F25" s="81"/>
      <c r="G25" s="208"/>
      <c r="H25" s="211"/>
      <c r="I25" s="208"/>
      <c r="J25" s="208"/>
      <c r="K25" s="82" t="str">
        <f t="shared" ca="1" si="0"/>
        <v/>
      </c>
      <c r="L25" s="205"/>
      <c r="M25" s="205"/>
      <c r="N25" s="205"/>
      <c r="O25" s="83">
        <v>5522.1</v>
      </c>
      <c r="P25" s="83">
        <v>1</v>
      </c>
      <c r="Q25" s="84" t="str">
        <f>VLOOKUP(O25, '[1]لیست محصولات اردیبهشت ۱۴۰۳'!B:C,2,0)</f>
        <v>تامارا | Tamara</v>
      </c>
      <c r="R25" s="83"/>
      <c r="S25" s="85">
        <f>VLOOKUP(O25, '[1]لیست محصولات اردیبهشت ۱۴۰۳'!B:F,5,0)</f>
        <v>150</v>
      </c>
      <c r="T25" s="86">
        <f>VLOOKUP(O25, '[1]لیست محصولات اردیبهشت ۱۴۰۳'!B:G,6,0)</f>
        <v>2600000</v>
      </c>
      <c r="U25" s="87"/>
      <c r="V25" s="88">
        <f t="shared" si="1"/>
        <v>0</v>
      </c>
      <c r="W25" s="85">
        <f t="shared" si="2"/>
        <v>1</v>
      </c>
      <c r="X25" s="86">
        <f t="shared" si="3"/>
        <v>2600000</v>
      </c>
      <c r="Y25" s="89"/>
      <c r="Z25" s="86">
        <f t="shared" si="4"/>
        <v>2600000</v>
      </c>
      <c r="AA25" s="90"/>
      <c r="AB25" s="84"/>
      <c r="AC25" s="91"/>
      <c r="AD25" s="83"/>
      <c r="AE25" s="91"/>
      <c r="AF25" s="92"/>
      <c r="AH25" s="94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>
        <v>14</v>
      </c>
      <c r="H26" s="10"/>
      <c r="I26" s="9" t="s">
        <v>655</v>
      </c>
      <c r="J26" s="9"/>
      <c r="K26" s="11" t="str">
        <f t="shared" ca="1" si="0"/>
        <v/>
      </c>
      <c r="L26" s="12" t="s">
        <v>726</v>
      </c>
      <c r="M26" s="12" t="s">
        <v>727</v>
      </c>
      <c r="N26" s="12" t="s">
        <v>332</v>
      </c>
      <c r="O26" s="9">
        <v>5511.1</v>
      </c>
      <c r="P26" s="9">
        <v>1</v>
      </c>
      <c r="Q26" s="13" t="str">
        <f>VLOOKUP(O26, '[1]لیست محصولات اردیبهشت ۱۴۰۳'!B:C,2,0)</f>
        <v>هامبلا | Hambella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2800000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2800000</v>
      </c>
      <c r="Y26" s="17"/>
      <c r="Z26" s="14">
        <f t="shared" si="4"/>
        <v>2800000</v>
      </c>
      <c r="AA26" s="18"/>
      <c r="AB26" s="13"/>
      <c r="AC26" s="19"/>
      <c r="AD26" s="20"/>
      <c r="AE26" s="19"/>
      <c r="AF26" s="21"/>
      <c r="AG26" s="22" t="str">
        <f t="shared" si="5"/>
        <v>TRUE</v>
      </c>
      <c r="AH26" s="23" t="str">
        <f t="shared" si="6"/>
        <v xml:space="preserve">  (پرسنل) - پریناز رمضانی </v>
      </c>
    </row>
    <row r="27" spans="1:34" ht="22.35" customHeight="1">
      <c r="A27" s="7"/>
      <c r="B27" s="7"/>
      <c r="C27" s="7"/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AO203+AQ203-[1]Sheet1!$AH204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AO204+AQ204-[1]Sheet1!$AH205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AO206+AQ206-[1]Sheet1!$AH207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AO207+AQ207-[1]Sheet1!$AH208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AO208+AQ208-[1]Sheet1!$AH209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AO209+AQ209-[1]Sheet1!$AH210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AO210+AQ210-[1]Sheet1!$AH211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AO211+AQ211-[1]Sheet1!$AH212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AO212+AQ212-[1]Sheet1!$AH213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AO213+AQ213-[1]Sheet1!$AH214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AO214+AQ214-[1]Sheet1!$AH215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AO215+AQ215-[1]Sheet1!$AH216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AO216+AQ216-[1]Sheet1!$AH217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AO217+AQ217-[1]Sheet1!$AH218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AO218+AQ218-[1]Sheet1!$AH219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AO219+AQ219-[1]Sheet1!$AH220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AO220+AQ220-[1]Sheet1!$AH221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AO221+AQ221-[1]Sheet1!$AH222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AO222+AQ222-[1]Sheet1!$AH223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AO223+AQ223-[1]Sheet1!$AH224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AO224+AQ224-[1]Sheet1!$AH225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AO225+AQ225-[1]Sheet1!$AH226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AO226+AQ226-[1]Sheet1!$AH227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AO227+AQ227-[1]Sheet1!$AH228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AO228+AQ228-[1]Sheet1!$AH229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AO229+AQ229-[1]Sheet1!$AH230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AO230+AQ230-[1]Sheet1!$AH231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AO231+AQ231-[1]Sheet1!$AH232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AO232+AQ232-[1]Sheet1!$AH233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AO233+AQ233-[1]Sheet1!$AH234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AO234+AQ234-[1]Sheet1!$AH235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AO235+AQ235-[1]Sheet1!$AH236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AO236+AQ236-[1]Sheet1!$AH237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AO237+AQ237-[1]Sheet1!$AH238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AO238+AQ238-[1]Sheet1!$AH239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AO239+AQ239-[1]Sheet1!$AH240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AO240+AQ240-[1]Sheet1!$AH241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</v>
      </c>
      <c r="AI241" s="56">
        <f t="shared" si="19"/>
        <v>0</v>
      </c>
      <c r="AJ241" s="57">
        <f t="shared" ref="AJ241:AJ264" si="27">AH241-AI241</f>
        <v>2</v>
      </c>
      <c r="AK241" s="58">
        <f>AH241*AG241/1000</f>
        <v>1.5</v>
      </c>
      <c r="AL241" s="59">
        <f>AO241+AQ241-[1]Sheet1!$AH242</f>
        <v>0</v>
      </c>
      <c r="AM241" s="59">
        <f t="shared" si="25"/>
        <v>-2</v>
      </c>
      <c r="AN241" s="58">
        <f t="shared" si="21"/>
        <v>0</v>
      </c>
      <c r="AO241" s="59"/>
      <c r="AP241" s="58">
        <f t="shared" si="22"/>
        <v>-1.5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16</v>
      </c>
      <c r="AI242" s="56">
        <f t="shared" si="19"/>
        <v>0</v>
      </c>
      <c r="AJ242" s="57">
        <f t="shared" si="27"/>
        <v>16</v>
      </c>
      <c r="AK242" s="58">
        <f t="shared" ref="AK242:AK267" si="28">AH242*AG242/1000</f>
        <v>64</v>
      </c>
      <c r="AL242" s="59">
        <f>AO242+AQ242-[1]Sheet1!$AH243</f>
        <v>0</v>
      </c>
      <c r="AM242" s="59">
        <f t="shared" si="25"/>
        <v>-16</v>
      </c>
      <c r="AN242" s="58">
        <f t="shared" si="21"/>
        <v>0</v>
      </c>
      <c r="AO242" s="59"/>
      <c r="AP242" s="58">
        <f t="shared" si="22"/>
        <v>-64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AO243+AQ243-[1]Sheet1!$AH244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AO244+AQ244-[1]Sheet1!$AH245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AO245+AQ245-[1]Sheet1!$AH246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AO246+AQ246-[1]Sheet1!$AH247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AO247+AQ247-[1]Sheet1!$AH248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AO248+AQ248-[1]Sheet1!$AH249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AO249+AQ249-[1]Sheet1!$AH250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AO250+AQ250-[1]Sheet1!$AH251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8</v>
      </c>
      <c r="AI251" s="56">
        <f t="shared" si="19"/>
        <v>0</v>
      </c>
      <c r="AJ251" s="57">
        <f t="shared" si="27"/>
        <v>8</v>
      </c>
      <c r="AK251" s="58">
        <f t="shared" si="28"/>
        <v>1.2</v>
      </c>
      <c r="AL251" s="59">
        <f>AO251+AQ251-[1]Sheet1!$AH252</f>
        <v>0</v>
      </c>
      <c r="AM251" s="59">
        <f t="shared" si="25"/>
        <v>-8</v>
      </c>
      <c r="AN251" s="58">
        <f t="shared" si="21"/>
        <v>0</v>
      </c>
      <c r="AO251" s="59"/>
      <c r="AP251" s="58">
        <f t="shared" si="22"/>
        <v>-1.2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</v>
      </c>
      <c r="AI252" s="56">
        <f t="shared" si="19"/>
        <v>0</v>
      </c>
      <c r="AJ252" s="57">
        <f t="shared" si="27"/>
        <v>1</v>
      </c>
      <c r="AK252" s="58">
        <f t="shared" si="28"/>
        <v>0.75</v>
      </c>
      <c r="AL252" s="59">
        <f>AO252+AQ252-[1]Sheet1!$AH253</f>
        <v>0</v>
      </c>
      <c r="AM252" s="59">
        <f t="shared" si="25"/>
        <v>-1</v>
      </c>
      <c r="AN252" s="58">
        <f t="shared" si="21"/>
        <v>0</v>
      </c>
      <c r="AO252" s="59"/>
      <c r="AP252" s="58">
        <f t="shared" si="22"/>
        <v>-0.75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AO253+AQ253-[1]Sheet1!$AH254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AO254+AQ254-[1]Sheet1!$AH255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AO255+AQ255-[1]Sheet1!$AH256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AO256+AQ256-[1]Sheet1!$AH257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AO257+AQ257-[1]Sheet1!$AH258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AO258+AQ258-[1]Sheet1!$AH259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AO259+AQ259-[1]Sheet1!$AH260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AO260+AQ260-[1]Sheet1!$AH261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AO261+AQ261-[1]Sheet1!$AH262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AO262+AQ262-[1]Sheet1!$AH263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AO263+AQ263-[1]Sheet1!$AH264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AO264+AQ264-[1]Sheet1!$AH265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AO265+AQ265-[1]Sheet1!$AH266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AO266+AQ266-[1]Sheet1!$AH267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 t="e">
        <f>AO267+AQ267-[1]Sheet1!$AH268</f>
        <v>#REF!</v>
      </c>
      <c r="AM267" s="64" t="e">
        <f t="shared" si="25"/>
        <v>#REF!</v>
      </c>
      <c r="AN267" s="64" t="e">
        <f t="shared" si="21"/>
        <v>#REF!</v>
      </c>
      <c r="AO267" s="65"/>
      <c r="AP267" s="64" t="e">
        <f t="shared" si="22"/>
        <v>#REF!</v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4">
    <mergeCell ref="M23:M25"/>
    <mergeCell ref="N23:N25"/>
    <mergeCell ref="G23:G25"/>
    <mergeCell ref="H23:H25"/>
    <mergeCell ref="I23:I25"/>
    <mergeCell ref="J23:J25"/>
    <mergeCell ref="L23:L25"/>
    <mergeCell ref="L21:L22"/>
    <mergeCell ref="J21:J22"/>
    <mergeCell ref="I21:I22"/>
    <mergeCell ref="H21:H22"/>
    <mergeCell ref="G21:G22"/>
    <mergeCell ref="AA3:AA4"/>
    <mergeCell ref="AB3:AB4"/>
    <mergeCell ref="AC3:AC4"/>
    <mergeCell ref="N21:N22"/>
    <mergeCell ref="M21:M22"/>
    <mergeCell ref="AA21:AE22"/>
    <mergeCell ref="AC5:AC8"/>
    <mergeCell ref="AB5:AB8"/>
    <mergeCell ref="AA5:AA8"/>
    <mergeCell ref="AD5:AD8"/>
    <mergeCell ref="N10:N12"/>
    <mergeCell ref="AC10:AC12"/>
    <mergeCell ref="AC18:AC19"/>
    <mergeCell ref="A1:B1"/>
    <mergeCell ref="C1:D1"/>
    <mergeCell ref="E1:F1"/>
    <mergeCell ref="U1:V1"/>
    <mergeCell ref="G3:G4"/>
    <mergeCell ref="J3:J4"/>
    <mergeCell ref="I3:I4"/>
    <mergeCell ref="H3:H4"/>
    <mergeCell ref="K3:K4"/>
    <mergeCell ref="N3:N4"/>
    <mergeCell ref="M3:M4"/>
    <mergeCell ref="L3:L4"/>
    <mergeCell ref="G5:G8"/>
    <mergeCell ref="H5:H8"/>
    <mergeCell ref="I5:I8"/>
    <mergeCell ref="J5:J8"/>
    <mergeCell ref="N5:N8"/>
    <mergeCell ref="M5:M8"/>
    <mergeCell ref="L5:L8"/>
    <mergeCell ref="K5:K8"/>
    <mergeCell ref="G10:G12"/>
    <mergeCell ref="K10:K12"/>
    <mergeCell ref="M10:M12"/>
    <mergeCell ref="AA10:AA12"/>
    <mergeCell ref="AB10:AB12"/>
    <mergeCell ref="L10:L12"/>
    <mergeCell ref="J10:J12"/>
    <mergeCell ref="I10:I12"/>
    <mergeCell ref="H10:H12"/>
    <mergeCell ref="H16:H17"/>
    <mergeCell ref="G16:G17"/>
    <mergeCell ref="AC16:AC17"/>
    <mergeCell ref="AB16:AB17"/>
    <mergeCell ref="AA16:AA17"/>
    <mergeCell ref="N16:N17"/>
    <mergeCell ref="M16:M17"/>
    <mergeCell ref="L16:L17"/>
    <mergeCell ref="J16:J17"/>
    <mergeCell ref="I16:I17"/>
    <mergeCell ref="I18:I19"/>
    <mergeCell ref="H18:H19"/>
    <mergeCell ref="G18:G19"/>
    <mergeCell ref="AA18:AA19"/>
    <mergeCell ref="AB18:AB19"/>
    <mergeCell ref="N18:N19"/>
    <mergeCell ref="M18:M19"/>
    <mergeCell ref="K18:K19"/>
    <mergeCell ref="L18:L19"/>
    <mergeCell ref="J18:J19"/>
  </mergeCells>
  <conditionalFormatting sqref="G2:J3 AD2:AD5 Z2:Z200 J5 J9:J10 AD9:AD20 G13:J16 G18:J18 G20:J21 G23:J23 AD23:AD200 G26:J200">
    <cfRule type="expression" dxfId="118" priority="65">
      <formula>$E2</formula>
    </cfRule>
    <cfRule type="expression" dxfId="117" priority="63">
      <formula>$A2</formula>
    </cfRule>
  </conditionalFormatting>
  <conditionalFormatting sqref="K2:Z2 G2:J3 AA2:AF3 Q3:Z200 AD4:AF4 J5:K5 AA5:AF5 J9:K10 AA9:AF10 AD11:AF12 AA13:AF15 G13:P16 AD16:AF17 G18:P18 AA18:AF18 AD19:AF19 AA20:AF20 G20:P21 G23:P23 AA23:AF200 G26:P200 K3:P3 O4:P12 H5 AE6:AF8 H9:H10 K17 O17:P17 O19:P19 AA21 AF21:AF22 K22 O22:P22 K24:K25 O24:P25">
    <cfRule type="expression" dxfId="116" priority="64">
      <formula>$C2</formula>
    </cfRule>
  </conditionalFormatting>
  <conditionalFormatting sqref="W2:W200">
    <cfRule type="expression" dxfId="115" priority="62">
      <formula>$AG2</formula>
    </cfRule>
  </conditionalFormatting>
  <conditionalFormatting sqref="AA16:AC16">
    <cfRule type="expression" dxfId="114" priority="82">
      <formula>$C17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{9CAD85A0-DF60-4199-BEFC-DB1194773249}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{CD4A7015-94F5-4F9B-94B1-80F4656B2C05}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{BA683235-6DC5-4A57-9BFE-03298EBDD53F}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{761176A4-58F8-4EE1-84CE-D6CD716A766B}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{675625F9-7AC1-4F9B-8D8A-E2462CBF03C2}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{C36A083B-A7C8-4866-8E84-16C654688909}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{4C9AF2C0-7CBA-4F44-A8EB-F433E93B1D67}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{F4F53AEB-2030-4E10-A9F8-A409BF2B34E7}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{5401EB77-2DA3-4895-B284-133A8484E0D4}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{59399B3C-19B5-481D-8ABA-DA3DB9E20B20}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{B165DD14-32BF-4F16-B16E-5951F5F979CE}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{F4C04B75-C092-4F31-9ADF-DDB168C417BD}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{895FE4A5-9423-49E5-A2D7-48D32A561274}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{44CFD163-4181-44E2-956B-424E2C709125}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{371133F0-6723-433A-9779-60409D4B9F09}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{395245CD-79B9-4E9D-B905-2B6D40855547}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{23784D80-F53E-4097-BA41-3975EF72E310}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{F1EC549D-3747-4DF4-A7BD-E2473D2157C9}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{C06FA9ED-1D72-4905-8F40-608D9E8EAFAA}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{506106E1-92B8-4D5A-A4EF-01CAD6F4097E}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{0CFFCDD3-26E9-43E8-85E6-728ECB00D019}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{046D2CE6-F4A6-41EF-9CCC-45D0648BEA94}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{1465CE00-6081-4113-8CE1-98A3EABCDD80}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{ADE22908-80B1-4D77-B2BA-1850D7D6C76A}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{C731C763-D76F-4FB1-8C59-2A21C9F79819}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{5F084847-177A-4633-9CBF-C3C17721CC95}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{8ABEBD0D-C9C4-408F-AEF9-2AF9F8C325D6}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{C1D86CAA-815E-45CA-9525-B58460762242}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{6FE48FAF-EF93-4308-8AA0-7C7CC22D6F3C}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{F2BE51F1-87DD-45B1-A1BE-C5FE694C1F2D}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{7BF06B21-FF9A-4CAD-A1C7-D20D558DE514}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{32FF11B4-9A26-4224-A8BC-F4087CEEA28F}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{DAF68C0E-2087-4821-9388-62A40C1A9094}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{D10AD956-AE21-4726-B1A0-E32F45F0C4A1}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{C6C5C9EC-04CD-4FAF-AD8A-131CEBDE2807}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{BFA6FBE5-D9A9-4313-ABF5-5A72ADBD0636}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{A67B8397-9540-4602-9BE0-966E766CBBC5}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{18BA73D7-24B5-4538-8B98-E718B9CECF16}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{DFCFDE7B-06F6-466F-AF52-3D02A6E5435E}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{E777027C-3E0F-4B18-BBB7-CA4028838DE8}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{B9F9A263-3470-4435-855A-9C3D9FB67D63}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{D0C7C4DC-D066-403C-BE90-9CAC73EB496C}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{58234CC3-38F2-4D2B-99F9-324033302F0F}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{0223311D-4B47-4892-A850-E964C4BCEEDA}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{CB5B95BA-7515-4441-8332-501F73FA1C66}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{35B71C85-F143-4E2E-82C0-9A4A600F80A5}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{CBA0B44D-0275-4743-8424-49F38D5984C8}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{E8EE5910-93A9-410A-AD7D-9A9CE7D7C006}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{C4C93A21-A326-4DEA-9016-D84F0863C235}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{B355C243-C31F-4520-A54E-6785FB709F51}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{3FC8E4C7-BA58-4414-B53F-97E85908BF04}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{727608F6-ECCA-4979-B41B-137C9BCF6ACF}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{EFB04AA7-DF71-47CB-86A6-E18B948AAC2E}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{D82A39DC-63BF-420D-8A01-3FCB4E1EC171}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{3AF8E060-0A70-433E-BA71-061D68EB7D26}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{2F03448E-1FD0-4564-9A69-DEDF422B77E7}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{441DE427-B752-4AA1-8A74-4E98F480A266}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{29D28A64-6D04-40FD-A962-C60F64A4FC65}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{B81E09B5-8E6D-4BAB-BE9A-50794524069D}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{B2CFFFDE-8477-409F-A507-2BDD821B4871}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{0948BD83-C160-479E-90BA-E1CD7D7B507A}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AD85A0-DF60-4199-BEFC-DB119477324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CD4A7015-94F5-4F9B-94B1-80F4656B2C0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BA683235-6DC5-4A57-9BFE-03298EBDD53F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761176A4-58F8-4EE1-84CE-D6CD716A766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675625F9-7AC1-4F9B-8D8A-E2462CBF03C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C36A083B-A7C8-4866-8E84-16C65468890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C9AF2C0-7CBA-4F44-A8EB-F433E93B1D6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4F53AEB-2030-4E10-A9F8-A409BF2B34E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401EB77-2DA3-4895-B284-133A8484E0D4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9399B3C-19B5-481D-8ABA-DA3DB9E20B2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165DD14-32BF-4F16-B16E-5951F5F979C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4C04B75-C092-4F31-9ADF-DDB168C417B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95FE4A5-9423-49E5-A2D7-48D32A561274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4CFD163-4181-44E2-956B-424E2C70912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71133F0-6723-433A-9779-60409D4B9F0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95245CD-79B9-4E9D-B905-2B6D4085554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3784D80-F53E-4097-BA41-3975EF72E31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1EC549D-3747-4DF4-A7BD-E2473D2157C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06FA9ED-1D72-4905-8F40-608D9E8EAFA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506106E1-92B8-4D5A-A4EF-01CAD6F4097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CFFCDD3-26E9-43E8-85E6-728ECB00D01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46D2CE6-F4A6-41EF-9CCC-45D0648BEA9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465CE00-6081-4113-8CE1-98A3EABCDD8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ADE22908-80B1-4D77-B2BA-1850D7D6C76A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C731C763-D76F-4FB1-8C59-2A21C9F79819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5F084847-177A-4633-9CBF-C3C17721CC9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ABEBD0D-C9C4-408F-AEF9-2AF9F8C325D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1D86CAA-815E-45CA-9525-B5846076224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6FE48FAF-EF93-4308-8AA0-7C7CC22D6F3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2BE51F1-87DD-45B1-A1BE-C5FE694C1F2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BF06B21-FF9A-4CAD-A1C7-D20D558DE51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2FF11B4-9A26-4224-A8BC-F4087CEEA28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DAF68C0E-2087-4821-9388-62A40C1A909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10AD956-AE21-4726-B1A0-E32F45F0C4A1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6C5C9EC-04CD-4FAF-AD8A-131CEBDE2807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FA6FBE5-D9A9-4313-ABF5-5A72ADBD063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67B8397-9540-4602-9BE0-966E766CBBC5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8BA73D7-24B5-4538-8B98-E718B9CECF1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FCFDE7B-06F6-466F-AF52-3D02A6E5435E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777027C-3E0F-4B18-BBB7-CA4028838DE8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B9F9A263-3470-4435-855A-9C3D9FB67D6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0C7C4DC-D066-403C-BE90-9CAC73EB496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8234CC3-38F2-4D2B-99F9-324033302F0F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223311D-4B47-4892-A850-E964C4BCEED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B5B95BA-7515-4441-8332-501F73FA1C6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5B71C85-F143-4E2E-82C0-9A4A600F80A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BA0B44D-0275-4743-8424-49F38D5984C8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8EE5910-93A9-410A-AD7D-9A9CE7D7C00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4C93A21-A326-4DEA-9016-D84F0863C235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355C243-C31F-4520-A54E-6785FB709F5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FC8E4C7-BA58-4414-B53F-97E85908BF04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727608F6-ECCA-4979-B41B-137C9BCF6AC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FB04AA7-DF71-47CB-86A6-E18B948AAC2E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82A39DC-63BF-420D-8A01-3FCB4E1EC17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AF8E060-0A70-433E-BA71-061D68EB7D2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F03448E-1FD0-4564-9A69-DEDF422B77E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441DE427-B752-4AA1-8A74-4E98F480A266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29D28A64-6D04-40FD-A962-C60F64A4FC6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81E09B5-8E6D-4BAB-BE9A-50794524069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2CFFFDE-8477-409F-A507-2BDD821B487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0948BD83-C160-479E-90BA-E1CD7D7B507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4D30-9262-476D-B5EE-B94A02232BC5}">
  <dimension ref="A1:AR267"/>
  <sheetViews>
    <sheetView rightToLeft="1" topLeftCell="H16" zoomScale="70" zoomScaleNormal="70" workbookViewId="0">
      <selection activeCell="M30" sqref="M30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2.21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0.77734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21.33203125" style="24" bestFit="1" customWidth="1"/>
    <col min="28" max="28" width="139.33203125" style="24" bestFit="1" customWidth="1"/>
    <col min="29" max="29" width="15.77734375" style="31" bestFit="1" customWidth="1"/>
    <col min="30" max="30" width="13.6640625" style="32" bestFit="1" customWidth="1"/>
    <col min="31" max="31" width="41.5546875" style="24" bestFit="1" customWidth="1"/>
    <col min="32" max="32" width="28.33203125" style="24" bestFit="1" customWidth="1"/>
    <col min="33" max="33" width="13.5546875" style="24" bestFit="1" customWidth="1"/>
    <col min="34" max="34" width="160.8867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279906140256</v>
      </c>
      <c r="I2" s="9" t="s">
        <v>529</v>
      </c>
      <c r="J2" s="9"/>
      <c r="K2" s="11" t="str">
        <f t="shared" ref="K2:K65" ca="1" si="0">IF(C2, TODAY(), "" )</f>
        <v/>
      </c>
      <c r="L2" s="12" t="s">
        <v>541</v>
      </c>
      <c r="M2" s="12" t="s">
        <v>542</v>
      </c>
      <c r="N2" s="12"/>
      <c r="O2" s="9">
        <v>3326.1</v>
      </c>
      <c r="P2" s="9">
        <v>3</v>
      </c>
      <c r="Q2" s="13" t="str">
        <f>VLOOKUP(O2, '[1]لیست محصولات اردیبهشت ۱۴۰۳'!B:C,2,0)</f>
        <v>میاگروس | Milagros</v>
      </c>
      <c r="R2" s="9"/>
      <c r="S2" s="12">
        <f>VLOOKUP(O2, '[1]لیست محصولات اردیبهشت ۱۴۰۳'!B:F,5,0)</f>
        <v>150</v>
      </c>
      <c r="T2" s="14">
        <f>VLOOKUP(O2, '[1]لیست محصولات اردیبهشت ۱۴۰۳'!B:G,6,0)</f>
        <v>3750000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11250000</v>
      </c>
      <c r="Y2" s="17"/>
      <c r="Z2" s="14">
        <f t="shared" ref="Z2:Z65" si="4">X2-Y2</f>
        <v>11250000</v>
      </c>
      <c r="AA2" s="18" t="s">
        <v>79</v>
      </c>
      <c r="AB2" s="13" t="s">
        <v>543</v>
      </c>
      <c r="AC2" s="19" t="s">
        <v>544</v>
      </c>
      <c r="AD2" s="20" t="s">
        <v>104</v>
      </c>
      <c r="AE2" s="77" t="s">
        <v>545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ستاری شمالی، خیابان پیامبر مرکزی، مجتمع مروارید غرب، بلوک بی 1، طبقه اول، واحد 8  - کمال موسوی 09193481235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279906203961</v>
      </c>
      <c r="I3" s="9" t="s">
        <v>529</v>
      </c>
      <c r="J3" s="9"/>
      <c r="K3" s="11" t="str">
        <f t="shared" ca="1" si="0"/>
        <v/>
      </c>
      <c r="L3" s="12" t="s">
        <v>137</v>
      </c>
      <c r="M3" s="12" t="s">
        <v>546</v>
      </c>
      <c r="N3" s="12"/>
      <c r="O3" s="9">
        <v>5501.3</v>
      </c>
      <c r="P3" s="9">
        <v>1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51200000</v>
      </c>
      <c r="U3" s="15"/>
      <c r="V3" s="16">
        <f t="shared" si="1"/>
        <v>0</v>
      </c>
      <c r="W3" s="12">
        <f t="shared" si="2"/>
        <v>1</v>
      </c>
      <c r="X3" s="14">
        <f t="shared" si="3"/>
        <v>51200000</v>
      </c>
      <c r="Y3" s="17"/>
      <c r="Z3" s="14">
        <f t="shared" si="4"/>
        <v>51200000</v>
      </c>
      <c r="AA3" s="18" t="s">
        <v>547</v>
      </c>
      <c r="AB3" s="13" t="s">
        <v>548</v>
      </c>
      <c r="AC3" s="19" t="s">
        <v>549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کرمان بلوار جمهوری رو به روی هتل جهانگردی درب سوم سر در شیروانی منزل حائری  - حسین حائری کرمانی 09133405213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9">
        <v>3</v>
      </c>
      <c r="H4" s="162">
        <v>279908538035</v>
      </c>
      <c r="I4" s="159" t="s">
        <v>529</v>
      </c>
      <c r="J4" s="159"/>
      <c r="K4" s="11" t="str">
        <f t="shared" ca="1" si="0"/>
        <v/>
      </c>
      <c r="L4" s="138" t="s">
        <v>550</v>
      </c>
      <c r="M4" s="138" t="s">
        <v>551</v>
      </c>
      <c r="N4" s="138" t="s">
        <v>552</v>
      </c>
      <c r="O4" s="9">
        <v>5501.3</v>
      </c>
      <c r="P4" s="9">
        <v>1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1</v>
      </c>
      <c r="X4" s="14">
        <f t="shared" si="3"/>
        <v>51200000</v>
      </c>
      <c r="Y4" s="17"/>
      <c r="Z4" s="14">
        <f t="shared" si="4"/>
        <v>51200000</v>
      </c>
      <c r="AA4" s="150" t="s">
        <v>296</v>
      </c>
      <c r="AB4" s="147" t="s">
        <v>553</v>
      </c>
      <c r="AC4" s="144" t="s">
        <v>554</v>
      </c>
      <c r="AD4" s="141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قم شهرک سالاریه بلوار شهید گلستانه جنب مدرسه شهید فلاحی پلاک 61 کافه رستوران لازارو - حمیدرضا تراب 09127501098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163"/>
      <c r="I5" s="161"/>
      <c r="J5" s="161"/>
      <c r="K5" s="11" t="str">
        <f t="shared" ca="1" si="0"/>
        <v/>
      </c>
      <c r="L5" s="140"/>
      <c r="M5" s="140"/>
      <c r="N5" s="140"/>
      <c r="O5" s="9">
        <v>5501.2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9900000</v>
      </c>
      <c r="U5" s="15"/>
      <c r="V5" s="16">
        <f t="shared" si="1"/>
        <v>0</v>
      </c>
      <c r="W5" s="12">
        <f t="shared" si="2"/>
        <v>1</v>
      </c>
      <c r="X5" s="14">
        <f t="shared" si="3"/>
        <v>9900000</v>
      </c>
      <c r="Y5" s="17"/>
      <c r="Z5" s="14">
        <f t="shared" si="4"/>
        <v>9900000</v>
      </c>
      <c r="AA5" s="152"/>
      <c r="AB5" s="149"/>
      <c r="AC5" s="146"/>
      <c r="AD5" s="143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279912524549</v>
      </c>
      <c r="I6" s="25" t="s">
        <v>529</v>
      </c>
      <c r="J6" s="9"/>
      <c r="K6" s="11" t="str">
        <f t="shared" ca="1" si="0"/>
        <v/>
      </c>
      <c r="L6" s="12" t="s">
        <v>483</v>
      </c>
      <c r="M6" s="12" t="s">
        <v>555</v>
      </c>
      <c r="N6" s="12" t="s">
        <v>556</v>
      </c>
      <c r="O6" s="9">
        <v>3326.1</v>
      </c>
      <c r="P6" s="9">
        <v>1</v>
      </c>
      <c r="Q6" s="13" t="str">
        <f>VLOOKUP(O6, '[1]لیست محصولات اردیبهشت ۱۴۰۳'!B:C,2,0)</f>
        <v>میاگروس | Milagros</v>
      </c>
      <c r="R6" s="9" t="s">
        <v>335</v>
      </c>
      <c r="S6" s="12">
        <f>VLOOKUP(O6, '[1]لیست محصولات اردیبهشت ۱۴۰۳'!B:F,5,0)</f>
        <v>150</v>
      </c>
      <c r="T6" s="14">
        <f>VLOOKUP(O6, '[1]لیست محصولات اردیبهشت ۱۴۰۳'!B:G,6,0)</f>
        <v>3750000</v>
      </c>
      <c r="U6" s="15"/>
      <c r="V6" s="16">
        <f t="shared" si="1"/>
        <v>0</v>
      </c>
      <c r="W6" s="12">
        <f t="shared" si="2"/>
        <v>1</v>
      </c>
      <c r="X6" s="14">
        <f t="shared" si="3"/>
        <v>3750000</v>
      </c>
      <c r="Y6" s="17"/>
      <c r="Z6" s="14">
        <f t="shared" si="4"/>
        <v>3750000</v>
      </c>
      <c r="AA6" s="18" t="s">
        <v>108</v>
      </c>
      <c r="AB6" s="13" t="s">
        <v>558</v>
      </c>
      <c r="AC6" s="19" t="s">
        <v>557</v>
      </c>
      <c r="AD6" s="20"/>
      <c r="AE6" s="19"/>
      <c r="AF6" s="21"/>
      <c r="AG6" s="22" t="str">
        <f t="shared" si="5"/>
        <v>TRUE</v>
      </c>
      <c r="AH6" s="23" t="str">
        <f t="shared" si="6"/>
        <v>کرج رجایی شهر، خیابان چهارم غربی پلاک ۱۱ *به کانتر آموزشگاه تحویل داده شود. بابت پرداخت کرایه باربری، با موبایل مشتری تماس گرفته شود. * آموزشگاه زبان ایرانمهر - ریحانه طهماسبی 09306164608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279914560477</v>
      </c>
      <c r="I7" s="9" t="s">
        <v>529</v>
      </c>
      <c r="J7" s="9"/>
      <c r="K7" s="11" t="str">
        <f t="shared" ca="1" si="0"/>
        <v/>
      </c>
      <c r="L7" s="12" t="s">
        <v>559</v>
      </c>
      <c r="M7" s="12" t="s">
        <v>560</v>
      </c>
      <c r="N7" s="12"/>
      <c r="O7" s="9">
        <v>3326.2</v>
      </c>
      <c r="P7" s="9">
        <v>1</v>
      </c>
      <c r="Q7" s="13" t="str">
        <f>VLOOKUP(O7, '[1]لیست محصولات اردیبهشت ۱۴۰۳'!B:C,2,0)</f>
        <v>میاگروس | Milagros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18150000</v>
      </c>
      <c r="U7" s="26"/>
      <c r="V7" s="16">
        <f t="shared" si="1"/>
        <v>0</v>
      </c>
      <c r="W7" s="12">
        <f t="shared" si="2"/>
        <v>1</v>
      </c>
      <c r="X7" s="14">
        <f t="shared" si="3"/>
        <v>18150000</v>
      </c>
      <c r="Y7" s="17"/>
      <c r="Z7" s="14">
        <f t="shared" si="4"/>
        <v>18150000</v>
      </c>
      <c r="AA7" s="18" t="s">
        <v>401</v>
      </c>
      <c r="AB7" s="13" t="s">
        <v>561</v>
      </c>
      <c r="AC7" s="19" t="s">
        <v>562</v>
      </c>
      <c r="AD7" s="20"/>
      <c r="AE7" s="19"/>
      <c r="AF7" s="21"/>
      <c r="AG7" s="22" t="str">
        <f t="shared" si="5"/>
        <v>TRUE</v>
      </c>
      <c r="AH7" s="23" t="str">
        <f t="shared" si="6"/>
        <v>مازندران سلمانشهر برج‌های عظیم زاده (قو الماس خاور میانه)طبقه همکف پلاک ۲۰  - بهاره شاکر 09123952479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279927154570</v>
      </c>
      <c r="I8" s="9" t="s">
        <v>529</v>
      </c>
      <c r="J8" s="9"/>
      <c r="K8" s="11" t="str">
        <f t="shared" ca="1" si="0"/>
        <v/>
      </c>
      <c r="L8" s="12" t="s">
        <v>563</v>
      </c>
      <c r="M8" s="12" t="s">
        <v>564</v>
      </c>
      <c r="N8" s="12"/>
      <c r="O8" s="9">
        <v>5522.1</v>
      </c>
      <c r="P8" s="9">
        <v>1</v>
      </c>
      <c r="Q8" s="13" t="str">
        <f>VLOOKUP(O8, '[1]لیست محصولات اردیبهشت ۱۴۰۳'!B:C,2,0)</f>
        <v>تامارا | Tamara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2600000</v>
      </c>
      <c r="U8" s="15"/>
      <c r="V8" s="16">
        <f t="shared" si="1"/>
        <v>0</v>
      </c>
      <c r="W8" s="12">
        <f t="shared" si="2"/>
        <v>1</v>
      </c>
      <c r="X8" s="14">
        <f t="shared" si="3"/>
        <v>2600000</v>
      </c>
      <c r="Y8" s="17"/>
      <c r="Z8" s="14">
        <f t="shared" si="4"/>
        <v>2600000</v>
      </c>
      <c r="AA8" s="18" t="s">
        <v>520</v>
      </c>
      <c r="AB8" s="13" t="s">
        <v>565</v>
      </c>
      <c r="AC8" s="19" t="s">
        <v>566</v>
      </c>
      <c r="AD8" s="20"/>
      <c r="AE8" s="77" t="s">
        <v>567</v>
      </c>
      <c r="AF8" s="21"/>
      <c r="AG8" s="22" t="str">
        <f t="shared" si="5"/>
        <v>TRUE</v>
      </c>
      <c r="AH8" s="23" t="str">
        <f t="shared" si="6"/>
        <v>البرز ماهدشت ،خیابان افرا ،گلستان دوم ،پلاک ۲۱ ،واحد ۷  - سجاد سرمست 09125624548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7</v>
      </c>
      <c r="H9" s="162">
        <v>279931066567</v>
      </c>
      <c r="I9" s="159" t="s">
        <v>529</v>
      </c>
      <c r="J9" s="159"/>
      <c r="K9" s="11" t="str">
        <f t="shared" ca="1" si="0"/>
        <v/>
      </c>
      <c r="L9" s="138" t="s">
        <v>568</v>
      </c>
      <c r="M9" s="138" t="s">
        <v>569</v>
      </c>
      <c r="N9" s="138"/>
      <c r="O9" s="9">
        <v>5511.2</v>
      </c>
      <c r="P9" s="9">
        <v>1</v>
      </c>
      <c r="Q9" s="13" t="str">
        <f>VLOOKUP(O9, '[1]لیست محصولات اردیبهشت ۱۴۰۳'!B:C,2,0)</f>
        <v>هامبلا | Hambella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13350000</v>
      </c>
      <c r="U9" s="15"/>
      <c r="V9" s="16">
        <f t="shared" si="1"/>
        <v>0</v>
      </c>
      <c r="W9" s="12">
        <f t="shared" si="2"/>
        <v>1</v>
      </c>
      <c r="X9" s="14">
        <f t="shared" si="3"/>
        <v>13350000</v>
      </c>
      <c r="Y9" s="17"/>
      <c r="Z9" s="14">
        <f t="shared" si="4"/>
        <v>13350000</v>
      </c>
      <c r="AA9" s="150" t="s">
        <v>79</v>
      </c>
      <c r="AB9" s="147" t="s">
        <v>570</v>
      </c>
      <c r="AC9" s="144" t="s">
        <v>571</v>
      </c>
      <c r="AD9" s="141"/>
      <c r="AE9" s="19"/>
      <c r="AF9" s="21"/>
      <c r="AG9" s="22" t="str">
        <f t="shared" si="5"/>
        <v>TRUE</v>
      </c>
      <c r="AH9" s="23" t="str">
        <f t="shared" si="6"/>
        <v>تهران فرشته، خ اقا بزرگی، تقاطع اکبری سمت چپ، کوچه بنان، پلاک ۵، واحد ۶۳  - نازگل ارتش‌یار 09129612945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163"/>
      <c r="I10" s="161"/>
      <c r="J10" s="161"/>
      <c r="K10" s="11" t="str">
        <f t="shared" ca="1" si="0"/>
        <v/>
      </c>
      <c r="L10" s="140"/>
      <c r="M10" s="140"/>
      <c r="N10" s="140"/>
      <c r="O10" s="9">
        <v>5522.2</v>
      </c>
      <c r="P10" s="9">
        <v>1</v>
      </c>
      <c r="Q10" s="13" t="str">
        <f>VLOOKUP(O10, '[1]لیست محصولات اردیبهشت ۱۴۰۳'!B:C,2,0)</f>
        <v>تامارا | Tamara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12450000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12450000</v>
      </c>
      <c r="Y10" s="17"/>
      <c r="Z10" s="14">
        <f t="shared" si="4"/>
        <v>12450000</v>
      </c>
      <c r="AA10" s="152"/>
      <c r="AB10" s="149"/>
      <c r="AC10" s="146"/>
      <c r="AD10" s="14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59">
        <v>8</v>
      </c>
      <c r="H11" s="162">
        <v>279932243991</v>
      </c>
      <c r="I11" s="159" t="s">
        <v>529</v>
      </c>
      <c r="J11" s="159"/>
      <c r="K11" s="11" t="str">
        <f t="shared" ca="1" si="0"/>
        <v/>
      </c>
      <c r="L11" s="138" t="s">
        <v>308</v>
      </c>
      <c r="M11" s="138" t="s">
        <v>572</v>
      </c>
      <c r="N11" s="138"/>
      <c r="O11" s="9">
        <v>5522.1</v>
      </c>
      <c r="P11" s="9">
        <v>1</v>
      </c>
      <c r="Q11" s="13" t="str">
        <f>VLOOKUP(O11, '[1]لیست محصولات اردیبهشت ۱۴۰۳'!B:C,2,0)</f>
        <v>تامارا | Tamara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2600000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2600000</v>
      </c>
      <c r="Y11" s="17"/>
      <c r="Z11" s="14">
        <f t="shared" si="4"/>
        <v>2600000</v>
      </c>
      <c r="AA11" s="150" t="s">
        <v>419</v>
      </c>
      <c r="AB11" s="147" t="s">
        <v>573</v>
      </c>
      <c r="AC11" s="144" t="s">
        <v>574</v>
      </c>
      <c r="AD11" s="141"/>
      <c r="AE11" s="19"/>
      <c r="AF11" s="21"/>
      <c r="AG11" s="22" t="str">
        <f t="shared" si="5"/>
        <v>TRUE</v>
      </c>
      <c r="AH11" s="23" t="str">
        <f t="shared" si="6"/>
        <v>تبریز شاه گلی، کوی سهند، مجتمع فجر، بلوک ۵۲، طبقه دوم، واحد ۲  - محمد بخاراچی 09303825589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1"/>
      <c r="H12" s="163"/>
      <c r="I12" s="161"/>
      <c r="J12" s="161"/>
      <c r="K12" s="11" t="str">
        <f t="shared" ca="1" si="0"/>
        <v/>
      </c>
      <c r="L12" s="140"/>
      <c r="M12" s="140"/>
      <c r="N12" s="140"/>
      <c r="O12" s="9">
        <v>5501.2</v>
      </c>
      <c r="P12" s="9">
        <v>1</v>
      </c>
      <c r="Q12" s="13" t="str">
        <f>VLOOKUP(O12, '[1]لیست محصولات اردیبهشت ۱۴۰۳'!B:C,2,0)</f>
        <v>ورتکس | Vortex</v>
      </c>
      <c r="R12" s="9" t="s">
        <v>101</v>
      </c>
      <c r="S12" s="12">
        <f>VLOOKUP(O12, '[1]لیست محصولات اردیبهشت ۱۴۰۳'!B:F,5,0)</f>
        <v>750</v>
      </c>
      <c r="T12" s="14">
        <f>VLOOKUP(O12, '[1]لیست محصولات اردیبهشت ۱۴۰۳'!B:G,6,0)</f>
        <v>9900000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9900000</v>
      </c>
      <c r="Y12" s="17"/>
      <c r="Z12" s="14">
        <f t="shared" si="4"/>
        <v>9900000</v>
      </c>
      <c r="AA12" s="152"/>
      <c r="AB12" s="149"/>
      <c r="AC12" s="146"/>
      <c r="AD12" s="143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9">
        <v>9</v>
      </c>
      <c r="H13" s="162">
        <v>279950828610</v>
      </c>
      <c r="I13" s="159" t="s">
        <v>529</v>
      </c>
      <c r="J13" s="159"/>
      <c r="K13" s="11" t="str">
        <f t="shared" ca="1" si="0"/>
        <v/>
      </c>
      <c r="L13" s="138" t="s">
        <v>87</v>
      </c>
      <c r="M13" s="138" t="s">
        <v>575</v>
      </c>
      <c r="N13" s="138"/>
      <c r="O13" s="9">
        <v>5522.1</v>
      </c>
      <c r="P13" s="9">
        <v>3</v>
      </c>
      <c r="Q13" s="13" t="str">
        <f>VLOOKUP(O13, '[1]لیست محصولات اردیبهشت ۱۴۰۳'!B:C,2,0)</f>
        <v>تامارا | Tamara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2600000</v>
      </c>
      <c r="U13" s="26"/>
      <c r="V13" s="16">
        <f t="shared" si="1"/>
        <v>0</v>
      </c>
      <c r="W13" s="12">
        <f t="shared" si="2"/>
        <v>3</v>
      </c>
      <c r="X13" s="14">
        <f t="shared" si="3"/>
        <v>7800000</v>
      </c>
      <c r="Y13" s="17"/>
      <c r="Z13" s="14">
        <f t="shared" si="4"/>
        <v>7800000</v>
      </c>
      <c r="AA13" s="150" t="s">
        <v>131</v>
      </c>
      <c r="AB13" s="147" t="s">
        <v>576</v>
      </c>
      <c r="AC13" s="144" t="s">
        <v>577</v>
      </c>
      <c r="AD13" s="141"/>
      <c r="AE13" s="19"/>
      <c r="AF13" s="21"/>
      <c r="AG13" s="22" t="str">
        <f t="shared" si="5"/>
        <v>TRUE</v>
      </c>
      <c r="AH13" s="23" t="str">
        <f t="shared" si="6"/>
        <v>بوشهر خیابان یادگار امام-خیابان پاسارگاد بعد از کوچه ۵ ساختمان امیرعلی واحد ۷  - علی بحرینی 09171774415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0"/>
      <c r="H14" s="164"/>
      <c r="I14" s="160"/>
      <c r="J14" s="160"/>
      <c r="K14" s="11" t="str">
        <f t="shared" ca="1" si="0"/>
        <v/>
      </c>
      <c r="L14" s="139"/>
      <c r="M14" s="139"/>
      <c r="N14" s="139"/>
      <c r="O14" s="9">
        <v>5511.1</v>
      </c>
      <c r="P14" s="9">
        <v>1</v>
      </c>
      <c r="Q14" s="13" t="str">
        <f>VLOOKUP(O14, '[1]لیست محصولات اردیبهشت ۱۴۰۳'!B:C,2,0)</f>
        <v>هامبلا | Hambella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2800000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2800000</v>
      </c>
      <c r="Y14" s="17"/>
      <c r="Z14" s="14">
        <f t="shared" si="4"/>
        <v>2800000</v>
      </c>
      <c r="AA14" s="151"/>
      <c r="AB14" s="148"/>
      <c r="AC14" s="145"/>
      <c r="AD14" s="142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1"/>
      <c r="H15" s="163"/>
      <c r="I15" s="161"/>
      <c r="J15" s="161"/>
      <c r="K15" s="11" t="str">
        <f t="shared" ca="1" si="0"/>
        <v/>
      </c>
      <c r="L15" s="140"/>
      <c r="M15" s="140"/>
      <c r="N15" s="140"/>
      <c r="O15" s="9">
        <v>5501.1</v>
      </c>
      <c r="P15" s="9">
        <v>1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2100000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2100000</v>
      </c>
      <c r="Y15" s="17"/>
      <c r="Z15" s="14">
        <f t="shared" si="4"/>
        <v>2100000</v>
      </c>
      <c r="AA15" s="152"/>
      <c r="AB15" s="149"/>
      <c r="AC15" s="146"/>
      <c r="AD15" s="143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59">
        <v>10</v>
      </c>
      <c r="H16" s="162">
        <v>279974317501</v>
      </c>
      <c r="I16" s="159" t="s">
        <v>583</v>
      </c>
      <c r="J16" s="159"/>
      <c r="K16" s="11" t="str">
        <f t="shared" ca="1" si="0"/>
        <v/>
      </c>
      <c r="L16" s="138" t="s">
        <v>163</v>
      </c>
      <c r="M16" s="138" t="s">
        <v>584</v>
      </c>
      <c r="N16" s="138"/>
      <c r="O16" s="9">
        <v>5522.1</v>
      </c>
      <c r="P16" s="9">
        <v>1</v>
      </c>
      <c r="Q16" s="13" t="str">
        <f>VLOOKUP(O16, '[1]لیست محصولات اردیبهشت ۱۴۰۳'!B:C,2,0)</f>
        <v>تامارا | Tamara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2600000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2600000</v>
      </c>
      <c r="Y16" s="17"/>
      <c r="Z16" s="14">
        <f t="shared" si="4"/>
        <v>2600000</v>
      </c>
      <c r="AA16" s="150" t="s">
        <v>585</v>
      </c>
      <c r="AB16" s="147" t="s">
        <v>586</v>
      </c>
      <c r="AC16" s="144" t="s">
        <v>587</v>
      </c>
      <c r="AD16" s="141"/>
      <c r="AE16" s="183" t="s">
        <v>594</v>
      </c>
      <c r="AF16" s="21"/>
      <c r="AG16" s="22" t="str">
        <f t="shared" si="5"/>
        <v>TRUE</v>
      </c>
      <c r="AH16" s="23" t="str">
        <f t="shared" si="6"/>
        <v>فارس داراب - نرسیده به چهارراه آزادی-جنب افق کوروش-برنج فروشی ستوده  - احسان صمدی نژاد 09173473400</v>
      </c>
    </row>
    <row r="17" spans="1:34" ht="22.35" customHeight="1">
      <c r="A17" s="7"/>
      <c r="B17" s="7"/>
      <c r="C17" s="7"/>
      <c r="D17" s="7"/>
      <c r="E17" s="7"/>
      <c r="F17" s="8"/>
      <c r="G17" s="160"/>
      <c r="H17" s="164"/>
      <c r="I17" s="160"/>
      <c r="J17" s="160"/>
      <c r="K17" s="11" t="str">
        <f t="shared" ca="1" si="0"/>
        <v/>
      </c>
      <c r="L17" s="139"/>
      <c r="M17" s="139"/>
      <c r="N17" s="139"/>
      <c r="O17" s="9">
        <v>5501.1</v>
      </c>
      <c r="P17" s="9">
        <v>2</v>
      </c>
      <c r="Q17" s="13" t="str">
        <f>VLOOKUP(O17, '[1]لیست محصولات اردیبهشت ۱۴۰۳'!B:C,2,0)</f>
        <v>ورتکس | Vortex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2100000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4200000</v>
      </c>
      <c r="Y17" s="17"/>
      <c r="Z17" s="14">
        <f t="shared" si="4"/>
        <v>4200000</v>
      </c>
      <c r="AA17" s="151"/>
      <c r="AB17" s="148"/>
      <c r="AC17" s="145"/>
      <c r="AD17" s="142"/>
      <c r="AE17" s="185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61"/>
      <c r="H18" s="163"/>
      <c r="I18" s="161"/>
      <c r="J18" s="161"/>
      <c r="K18" s="11" t="str">
        <f t="shared" ca="1" si="0"/>
        <v/>
      </c>
      <c r="L18" s="140"/>
      <c r="M18" s="140"/>
      <c r="N18" s="140"/>
      <c r="O18" s="9">
        <v>3326.1</v>
      </c>
      <c r="P18" s="9">
        <v>1</v>
      </c>
      <c r="Q18" s="13" t="str">
        <f>VLOOKUP(O18, '[1]لیست محصولات اردیبهشت ۱۴۰۳'!B:C,2,0)</f>
        <v>میاگروس | Milagros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3750000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3750000</v>
      </c>
      <c r="Y18" s="17"/>
      <c r="Z18" s="14">
        <f t="shared" si="4"/>
        <v>3750000</v>
      </c>
      <c r="AA18" s="152"/>
      <c r="AB18" s="149"/>
      <c r="AC18" s="146"/>
      <c r="AD18" s="143"/>
      <c r="AE18" s="184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59">
        <v>11</v>
      </c>
      <c r="H19" s="162">
        <v>320855</v>
      </c>
      <c r="I19" s="159" t="s">
        <v>583</v>
      </c>
      <c r="J19" s="159"/>
      <c r="K19" s="11" t="str">
        <f t="shared" ca="1" si="0"/>
        <v/>
      </c>
      <c r="L19" s="138" t="s">
        <v>308</v>
      </c>
      <c r="M19" s="138" t="s">
        <v>588</v>
      </c>
      <c r="N19" s="138"/>
      <c r="O19" s="9">
        <v>5522.1</v>
      </c>
      <c r="P19" s="9">
        <v>1</v>
      </c>
      <c r="Q19" s="13" t="str">
        <f>VLOOKUP(O19, '[1]لیست محصولات اردیبهشت ۱۴۰۳'!B:C,2,0)</f>
        <v>تامارا | Tamara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2600000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2600000</v>
      </c>
      <c r="Y19" s="17"/>
      <c r="Z19" s="14">
        <f t="shared" si="4"/>
        <v>2600000</v>
      </c>
      <c r="AA19" s="150" t="s">
        <v>79</v>
      </c>
      <c r="AB19" s="147" t="s">
        <v>589</v>
      </c>
      <c r="AC19" s="144" t="s">
        <v>590</v>
      </c>
      <c r="AD19" s="141" t="s">
        <v>104</v>
      </c>
      <c r="AE19" s="19"/>
      <c r="AF19" s="21"/>
      <c r="AG19" s="22" t="str">
        <f t="shared" si="5"/>
        <v>TRUE</v>
      </c>
      <c r="AH19" s="23" t="str">
        <f t="shared" si="6"/>
        <v>تهران خیابان دماوند، خیابان داوودی، انتهای خیابان زرین، کوچه اینویا، پلاک ۲۸ واحد ۱۱  - محمد شیرین 09188282180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0"/>
      <c r="H20" s="164"/>
      <c r="I20" s="160"/>
      <c r="J20" s="160"/>
      <c r="K20" s="11" t="str">
        <f t="shared" ca="1" si="0"/>
        <v/>
      </c>
      <c r="L20" s="139"/>
      <c r="M20" s="139"/>
      <c r="N20" s="139"/>
      <c r="O20" s="9">
        <v>5511.1</v>
      </c>
      <c r="P20" s="9">
        <v>1</v>
      </c>
      <c r="Q20" s="13" t="str">
        <f>VLOOKUP(O20, '[1]لیست محصولات اردیبهشت ۱۴۰۳'!B:C,2,0)</f>
        <v>هامبلا | Hambella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2800000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2800000</v>
      </c>
      <c r="Y20" s="17"/>
      <c r="Z20" s="14">
        <f t="shared" si="4"/>
        <v>2800000</v>
      </c>
      <c r="AA20" s="151"/>
      <c r="AB20" s="148"/>
      <c r="AC20" s="145"/>
      <c r="AD20" s="142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1"/>
      <c r="H21" s="163"/>
      <c r="I21" s="161"/>
      <c r="J21" s="161"/>
      <c r="K21" s="11" t="str">
        <f t="shared" ca="1" si="0"/>
        <v/>
      </c>
      <c r="L21" s="140"/>
      <c r="M21" s="140"/>
      <c r="N21" s="140"/>
      <c r="O21" s="9">
        <v>3326.1</v>
      </c>
      <c r="P21" s="9">
        <v>1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3750000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3750000</v>
      </c>
      <c r="Y21" s="17"/>
      <c r="Z21" s="14">
        <f t="shared" si="4"/>
        <v>3750000</v>
      </c>
      <c r="AA21" s="152"/>
      <c r="AB21" s="149"/>
      <c r="AC21" s="146"/>
      <c r="AD21" s="143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12</v>
      </c>
      <c r="H22" s="10">
        <v>279984426156</v>
      </c>
      <c r="I22" s="9" t="s">
        <v>583</v>
      </c>
      <c r="J22" s="9"/>
      <c r="K22" s="11" t="str">
        <f t="shared" ca="1" si="0"/>
        <v/>
      </c>
      <c r="L22" s="12" t="s">
        <v>281</v>
      </c>
      <c r="M22" s="12" t="s">
        <v>591</v>
      </c>
      <c r="N22" s="12"/>
      <c r="O22" s="9">
        <v>3326.2</v>
      </c>
      <c r="P22" s="9">
        <v>3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750</v>
      </c>
      <c r="T22" s="14">
        <f>VLOOKUP(O22, '[1]لیست محصولات اردیبهشت ۱۴۰۳'!B:G,6,0)</f>
        <v>18150000</v>
      </c>
      <c r="U22" s="15"/>
      <c r="V22" s="16">
        <f t="shared" si="1"/>
        <v>0</v>
      </c>
      <c r="W22" s="12">
        <f t="shared" si="2"/>
        <v>3</v>
      </c>
      <c r="X22" s="14">
        <f t="shared" si="3"/>
        <v>54450000</v>
      </c>
      <c r="Y22" s="17"/>
      <c r="Z22" s="14">
        <f t="shared" si="4"/>
        <v>54450000</v>
      </c>
      <c r="AA22" s="18" t="s">
        <v>79</v>
      </c>
      <c r="AB22" s="13" t="s">
        <v>592</v>
      </c>
      <c r="AC22" s="19" t="s">
        <v>593</v>
      </c>
      <c r="AD22" s="20" t="s">
        <v>104</v>
      </c>
      <c r="AE22" s="19"/>
      <c r="AF22" s="21"/>
      <c r="AG22" s="22" t="str">
        <f t="shared" si="5"/>
        <v>TRUE</v>
      </c>
      <c r="AH22" s="23" t="str">
        <f t="shared" si="6"/>
        <v>تهران پاسداران-بهستان۵-هاتف اصفهانی-پلاک۱۴-واحد۵  - آرین ریاحی 09122360847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13</v>
      </c>
      <c r="H23" s="10">
        <v>279991948019</v>
      </c>
      <c r="I23" s="9" t="s">
        <v>583</v>
      </c>
      <c r="J23" s="9"/>
      <c r="K23" s="11" t="str">
        <f t="shared" ca="1" si="0"/>
        <v/>
      </c>
      <c r="L23" s="12" t="s">
        <v>595</v>
      </c>
      <c r="M23" s="12" t="s">
        <v>596</v>
      </c>
      <c r="N23" s="12"/>
      <c r="O23" s="9">
        <v>5523.2</v>
      </c>
      <c r="P23" s="9">
        <v>1</v>
      </c>
      <c r="Q23" s="13" t="str">
        <f>VLOOKUP(O23, '[1]لیست محصولات اردیبهشت ۱۴۰۳'!B:C,2,0)</f>
        <v>کوتوا دانکن | Kotowa Duncan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12150000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12150000</v>
      </c>
      <c r="Y23" s="17"/>
      <c r="Z23" s="14">
        <f t="shared" si="4"/>
        <v>12150000</v>
      </c>
      <c r="AA23" s="18" t="s">
        <v>597</v>
      </c>
      <c r="AB23" s="13" t="s">
        <v>598</v>
      </c>
      <c r="AC23" s="19" t="s">
        <v>599</v>
      </c>
      <c r="AD23" s="20"/>
      <c r="AE23" s="19"/>
      <c r="AF23" s="21"/>
      <c r="AG23" s="22" t="str">
        <f t="shared" si="5"/>
        <v>TRUE</v>
      </c>
      <c r="AH23" s="23" t="str">
        <f t="shared" si="6"/>
        <v>گرگان گرگان پارس_بین مرداد ۱و۳_مجتمع ارین زنگ ۸  - بهادر شهرام زاده 09020905886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14</v>
      </c>
      <c r="H24" s="10">
        <v>279991967816</v>
      </c>
      <c r="I24" s="9" t="s">
        <v>583</v>
      </c>
      <c r="J24" s="9"/>
      <c r="K24" s="11" t="str">
        <f t="shared" ca="1" si="0"/>
        <v/>
      </c>
      <c r="L24" s="12" t="s">
        <v>134</v>
      </c>
      <c r="M24" s="12" t="s">
        <v>600</v>
      </c>
      <c r="N24" s="12"/>
      <c r="O24" s="9">
        <v>3326.1</v>
      </c>
      <c r="P24" s="9">
        <v>4</v>
      </c>
      <c r="Q24" s="13" t="str">
        <f>VLOOKUP(O24, '[1]لیست محصولات اردیبهشت ۱۴۰۳'!B:C,2,0)</f>
        <v>میاگروس | Milagros</v>
      </c>
      <c r="R24" s="9" t="s">
        <v>601</v>
      </c>
      <c r="S24" s="12">
        <f>VLOOKUP(O24, '[1]لیست محصولات اردیبهشت ۱۴۰۳'!B:F,5,0)</f>
        <v>150</v>
      </c>
      <c r="T24" s="14">
        <f>VLOOKUP(O24, '[1]لیست محصولات اردیبهشت ۱۴۰۳'!B:G,6,0)</f>
        <v>3750000</v>
      </c>
      <c r="U24" s="15"/>
      <c r="V24" s="16">
        <f t="shared" si="1"/>
        <v>0</v>
      </c>
      <c r="W24" s="12">
        <f t="shared" si="2"/>
        <v>4</v>
      </c>
      <c r="X24" s="14">
        <f t="shared" si="3"/>
        <v>15000000</v>
      </c>
      <c r="Y24" s="17"/>
      <c r="Z24" s="14">
        <f t="shared" si="4"/>
        <v>15000000</v>
      </c>
      <c r="AA24" s="18" t="s">
        <v>79</v>
      </c>
      <c r="AB24" s="13" t="s">
        <v>602</v>
      </c>
      <c r="AC24" s="19" t="s">
        <v>603</v>
      </c>
      <c r="AD24" s="20" t="s">
        <v>104</v>
      </c>
      <c r="AE24" s="19"/>
      <c r="AF24" s="21"/>
      <c r="AG24" s="22" t="str">
        <f t="shared" si="5"/>
        <v>TRUE</v>
      </c>
      <c r="AH24" s="23" t="str">
        <f t="shared" si="6"/>
        <v>تهران ونک - خ عطار - نرسیده به میدان عطار - ساختمان پروین اعتصامی (پلاک26 - همراه اول)  - امین یعقوبی ثانی 09936007969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15</v>
      </c>
      <c r="H25" s="10">
        <v>279993527427</v>
      </c>
      <c r="I25" s="9" t="s">
        <v>583</v>
      </c>
      <c r="J25" s="9"/>
      <c r="K25" s="11" t="str">
        <f t="shared" ca="1" si="0"/>
        <v/>
      </c>
      <c r="L25" s="12" t="s">
        <v>152</v>
      </c>
      <c r="M25" s="12" t="s">
        <v>604</v>
      </c>
      <c r="N25" s="12"/>
      <c r="O25" s="9">
        <v>5511.2</v>
      </c>
      <c r="P25" s="9">
        <v>1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13350000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13350000</v>
      </c>
      <c r="Y25" s="17"/>
      <c r="Z25" s="14">
        <f t="shared" si="4"/>
        <v>13350000</v>
      </c>
      <c r="AA25" s="18" t="s">
        <v>79</v>
      </c>
      <c r="AB25" s="13" t="s">
        <v>605</v>
      </c>
      <c r="AC25" s="19" t="s">
        <v>606</v>
      </c>
      <c r="AD25" s="20" t="s">
        <v>104</v>
      </c>
      <c r="AE25" s="19"/>
      <c r="AF25" s="21"/>
      <c r="AG25" s="22" t="str">
        <f t="shared" si="5"/>
        <v>TRUE</v>
      </c>
      <c r="AH25" s="23" t="str">
        <f t="shared" si="6"/>
        <v>تهران دوراهی قلهک کوچه پابرجا پلاک 8 واحد13  - مهدی بنی اسدی 09306918207</v>
      </c>
    </row>
    <row r="26" spans="1:34" ht="22.35" customHeight="1">
      <c r="A26" s="7"/>
      <c r="B26" s="7"/>
      <c r="C26" s="7"/>
      <c r="D26" s="7"/>
      <c r="E26" s="7"/>
      <c r="F26" s="8"/>
      <c r="G26" s="9">
        <v>16</v>
      </c>
      <c r="H26" s="10">
        <v>603121</v>
      </c>
      <c r="I26" s="9" t="s">
        <v>583</v>
      </c>
      <c r="J26" s="9"/>
      <c r="K26" s="11" t="str">
        <f t="shared" ca="1" si="0"/>
        <v/>
      </c>
      <c r="L26" s="12" t="s">
        <v>607</v>
      </c>
      <c r="M26" s="12" t="s">
        <v>608</v>
      </c>
      <c r="N26" s="12"/>
      <c r="O26" s="9">
        <v>5501.1</v>
      </c>
      <c r="P26" s="9">
        <v>1</v>
      </c>
      <c r="Q26" s="13" t="str">
        <f>VLOOKUP(O26, '[1]لیست محصولات اردیبهشت ۱۴۰۳'!B:C,2,0)</f>
        <v>ورتکس | Vortex</v>
      </c>
      <c r="R26" s="9" t="s">
        <v>144</v>
      </c>
      <c r="S26" s="12">
        <f>VLOOKUP(O26, '[1]لیست محصولات اردیبهشت ۱۴۰۳'!B:F,5,0)</f>
        <v>150</v>
      </c>
      <c r="T26" s="14">
        <f>VLOOKUP(O26, '[1]لیست محصولات اردیبهشت ۱۴۰۳'!B:G,6,0)</f>
        <v>2100000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2100000</v>
      </c>
      <c r="Y26" s="17"/>
      <c r="Z26" s="14">
        <f t="shared" si="4"/>
        <v>2100000</v>
      </c>
      <c r="AA26" s="18" t="s">
        <v>79</v>
      </c>
      <c r="AB26" s="13" t="s">
        <v>609</v>
      </c>
      <c r="AC26" s="19" t="s">
        <v>610</v>
      </c>
      <c r="AD26" s="20" t="s">
        <v>104</v>
      </c>
      <c r="AE26" s="19"/>
      <c r="AF26" s="21"/>
      <c r="AG26" s="22" t="str">
        <f t="shared" si="5"/>
        <v>TRUE</v>
      </c>
      <c r="AH26" s="23" t="str">
        <f t="shared" si="6"/>
        <v>تهران خ طالقانی خ بهار شمالی کوچه طبا پ ۲۰ واحد ۱۰  - مریم شایگان فر 09913673702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17</v>
      </c>
      <c r="H27" s="10">
        <v>279997063317</v>
      </c>
      <c r="I27" s="9" t="s">
        <v>583</v>
      </c>
      <c r="J27" s="9"/>
      <c r="K27" s="11" t="str">
        <f t="shared" ca="1" si="0"/>
        <v/>
      </c>
      <c r="L27" s="12" t="s">
        <v>611</v>
      </c>
      <c r="M27" s="12" t="s">
        <v>612</v>
      </c>
      <c r="N27" s="12"/>
      <c r="O27" s="9">
        <v>5511.2</v>
      </c>
      <c r="P27" s="9">
        <v>1</v>
      </c>
      <c r="Q27" s="13" t="str">
        <f>VLOOKUP(O27, '[1]لیست محصولات اردیبهشت ۱۴۰۳'!B:C,2,0)</f>
        <v>هامبلا | Hambella</v>
      </c>
      <c r="R27" s="9" t="s">
        <v>101</v>
      </c>
      <c r="S27" s="12">
        <f>VLOOKUP(O27, '[1]لیست محصولات اردیبهشت ۱۴۰۳'!B:F,5,0)</f>
        <v>750</v>
      </c>
      <c r="T27" s="14">
        <f>VLOOKUP(O27, '[1]لیست محصولات اردیبهشت ۱۴۰۳'!B:G,6,0)</f>
        <v>13350000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13350000</v>
      </c>
      <c r="Y27" s="17"/>
      <c r="Z27" s="14">
        <f t="shared" si="4"/>
        <v>13350000</v>
      </c>
      <c r="AA27" s="18" t="s">
        <v>125</v>
      </c>
      <c r="AB27" s="13" t="s">
        <v>613</v>
      </c>
      <c r="AC27" s="19" t="s">
        <v>614</v>
      </c>
      <c r="AD27" s="20"/>
      <c r="AE27" s="19"/>
      <c r="AF27" s="21"/>
      <c r="AG27" s="22" t="str">
        <f t="shared" si="5"/>
        <v>TRUE</v>
      </c>
      <c r="AH27" s="23" t="str">
        <f t="shared" si="6"/>
        <v>اردبیل مشگین شهر_ خیابان دانشگاه_کوچه دانشجو_ فرعی۲_پلاک ۲۰  - مسعود راستگو 09373840592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>
        <v>18</v>
      </c>
      <c r="H28" s="10">
        <v>279997762639</v>
      </c>
      <c r="I28" s="9" t="s">
        <v>583</v>
      </c>
      <c r="J28" s="9"/>
      <c r="K28" s="11" t="str">
        <f t="shared" ca="1" si="0"/>
        <v/>
      </c>
      <c r="L28" s="12" t="s">
        <v>615</v>
      </c>
      <c r="M28" s="12" t="s">
        <v>616</v>
      </c>
      <c r="N28" s="12"/>
      <c r="O28" s="9">
        <v>5511.2</v>
      </c>
      <c r="P28" s="9">
        <v>1</v>
      </c>
      <c r="Q28" s="13" t="str">
        <f>VLOOKUP(O28, '[1]لیست محصولات اردیبهشت ۱۴۰۳'!B:C,2,0)</f>
        <v>هامبلا | Hambella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13350000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13350000</v>
      </c>
      <c r="Y28" s="17"/>
      <c r="Z28" s="14">
        <f t="shared" si="4"/>
        <v>13350000</v>
      </c>
      <c r="AA28" s="18" t="s">
        <v>79</v>
      </c>
      <c r="AB28" s="13" t="s">
        <v>617</v>
      </c>
      <c r="AC28" s="19" t="s">
        <v>618</v>
      </c>
      <c r="AD28" s="20" t="s">
        <v>104</v>
      </c>
      <c r="AE28" s="77" t="s">
        <v>619</v>
      </c>
      <c r="AF28" s="21"/>
      <c r="AG28" s="22" t="str">
        <f t="shared" si="5"/>
        <v>TRUE</v>
      </c>
      <c r="AH28" s="23" t="str">
        <f t="shared" si="6"/>
        <v>تهران فلکه دوم صادقیه، آیت ... کاشانی، بلوار اباذر، خ شالی، خ بوستان ۴، خ گلستان چهارم شرقی، پ ۲۶، واحد سوم شمالی  - مهران مجیدی 09226716170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66">
        <v>19</v>
      </c>
      <c r="H29" s="67"/>
      <c r="I29" s="66" t="s">
        <v>529</v>
      </c>
      <c r="J29" s="9" t="s">
        <v>75</v>
      </c>
      <c r="K29" s="11" t="str">
        <f t="shared" ca="1" si="0"/>
        <v/>
      </c>
      <c r="L29" s="12" t="s">
        <v>537</v>
      </c>
      <c r="M29" s="12" t="s">
        <v>621</v>
      </c>
      <c r="N29" s="12" t="s">
        <v>620</v>
      </c>
      <c r="O29" s="9">
        <v>5501.2</v>
      </c>
      <c r="P29" s="9">
        <v>4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9900000</v>
      </c>
      <c r="U29" s="15"/>
      <c r="V29" s="16">
        <f t="shared" si="1"/>
        <v>0</v>
      </c>
      <c r="W29" s="12">
        <f t="shared" si="2"/>
        <v>4</v>
      </c>
      <c r="X29" s="14">
        <f t="shared" si="3"/>
        <v>39600000</v>
      </c>
      <c r="Y29" s="17"/>
      <c r="Z29" s="14">
        <f t="shared" si="4"/>
        <v>39600000</v>
      </c>
      <c r="AA29" s="18" t="s">
        <v>79</v>
      </c>
      <c r="AB29" s="13" t="s">
        <v>622</v>
      </c>
      <c r="AC29" s="19" t="s">
        <v>623</v>
      </c>
      <c r="AD29" s="20" t="s">
        <v>104</v>
      </c>
      <c r="AE29" s="77" t="s">
        <v>692</v>
      </c>
      <c r="AF29" s="21"/>
      <c r="AG29" s="22" t="str">
        <f t="shared" si="5"/>
        <v>TRUE</v>
      </c>
      <c r="AH29" s="23" t="str">
        <f t="shared" si="6"/>
        <v>تهران خیابان کریمخان نبش خیابان ماهشهر کافه بلینسکی - علیرضا فراهانی 09120274651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20</v>
      </c>
      <c r="H30" s="10">
        <v>280007163059</v>
      </c>
      <c r="I30" s="9" t="s">
        <v>583</v>
      </c>
      <c r="J30" s="9"/>
      <c r="K30" s="11" t="str">
        <f t="shared" ca="1" si="0"/>
        <v/>
      </c>
      <c r="L30" s="12" t="s">
        <v>87</v>
      </c>
      <c r="M30" s="12" t="s">
        <v>625</v>
      </c>
      <c r="N30" s="12"/>
      <c r="O30" s="9">
        <v>5523.2</v>
      </c>
      <c r="P30" s="9">
        <v>1</v>
      </c>
      <c r="Q30" s="13" t="str">
        <f>VLOOKUP(O30, '[1]لیست محصولات اردیبهشت ۱۴۰۳'!B:C,2,0)</f>
        <v>کوتوا دانکن | Kotowa Duncan</v>
      </c>
      <c r="R30" s="9"/>
      <c r="S30" s="12">
        <f>VLOOKUP(O30, '[1]لیست محصولات اردیبهشت ۱۴۰۳'!B:F,5,0)</f>
        <v>750</v>
      </c>
      <c r="T30" s="14">
        <f>VLOOKUP(O30, '[1]لیست محصولات اردیبهشت ۱۴۰۳'!B:G,6,0)</f>
        <v>12150000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12150000</v>
      </c>
      <c r="Y30" s="17"/>
      <c r="Z30" s="14">
        <f t="shared" si="4"/>
        <v>12150000</v>
      </c>
      <c r="AA30" s="18" t="s">
        <v>96</v>
      </c>
      <c r="AB30" s="13" t="s">
        <v>626</v>
      </c>
      <c r="AC30" s="19" t="s">
        <v>627</v>
      </c>
      <c r="AD30" s="20"/>
      <c r="AE30" s="19" t="s">
        <v>624</v>
      </c>
      <c r="AF30" s="21"/>
      <c r="AG30" s="22" t="str">
        <f t="shared" si="5"/>
        <v>TRUE</v>
      </c>
      <c r="AH30" s="23" t="str">
        <f t="shared" si="6"/>
        <v>اصفهان کنار گذر خرازی ، بعد از آتشگاه به سمت پل وحید ، کوچه ۴۲ (نگارستان)، مجتمع نوجا ، بلوک ۵۵، واحد ۴ شرقی  - علی رزمخواه 09134094834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59">
        <v>21</v>
      </c>
      <c r="H31" s="162">
        <v>280010534770</v>
      </c>
      <c r="I31" s="159" t="s">
        <v>583</v>
      </c>
      <c r="J31" s="159"/>
      <c r="K31" s="11" t="str">
        <f t="shared" ca="1" si="0"/>
        <v/>
      </c>
      <c r="L31" s="138" t="s">
        <v>628</v>
      </c>
      <c r="M31" s="138" t="s">
        <v>629</v>
      </c>
      <c r="N31" s="138"/>
      <c r="O31" s="9">
        <v>3326.1</v>
      </c>
      <c r="P31" s="9">
        <v>1</v>
      </c>
      <c r="Q31" s="13" t="str">
        <f>VLOOKUP(O31, '[1]لیست محصولات اردیبهشت ۱۴۰۳'!B:C,2,0)</f>
        <v>میاگروس | Milagros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3750000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3750000</v>
      </c>
      <c r="Y31" s="17"/>
      <c r="Z31" s="14">
        <f t="shared" si="4"/>
        <v>3750000</v>
      </c>
      <c r="AA31" s="150" t="s">
        <v>630</v>
      </c>
      <c r="AB31" s="147" t="s">
        <v>631</v>
      </c>
      <c r="AC31" s="144" t="s">
        <v>632</v>
      </c>
      <c r="AD31" s="141"/>
      <c r="AE31" s="19"/>
      <c r="AF31" s="21"/>
      <c r="AG31" s="22" t="str">
        <f t="shared" si="5"/>
        <v>TRUE</v>
      </c>
      <c r="AH31" s="23" t="str">
        <f t="shared" si="6"/>
        <v>چهارمحال و بختیاری بروجن - کوی شهید رجایی خیابان دوم کوچه رسول ۹ پلاک۹  - شکوه حسن بیگی 09138841917</v>
      </c>
    </row>
    <row r="32" spans="1:34" ht="22.35" customHeight="1">
      <c r="A32" s="7"/>
      <c r="B32" s="7"/>
      <c r="C32" s="7"/>
      <c r="D32" s="7"/>
      <c r="E32" s="7"/>
      <c r="F32" s="8"/>
      <c r="G32" s="160"/>
      <c r="H32" s="164"/>
      <c r="I32" s="160"/>
      <c r="J32" s="160"/>
      <c r="K32" s="11" t="str">
        <f t="shared" ca="1" si="0"/>
        <v/>
      </c>
      <c r="L32" s="139"/>
      <c r="M32" s="139"/>
      <c r="N32" s="139"/>
      <c r="O32" s="9">
        <v>5522.1</v>
      </c>
      <c r="P32" s="9">
        <v>1</v>
      </c>
      <c r="Q32" s="13" t="str">
        <f>VLOOKUP(O32, '[1]لیست محصولات اردیبهشت ۱۴۰۳'!B:C,2,0)</f>
        <v>تامارا | Tamara</v>
      </c>
      <c r="R32" s="9"/>
      <c r="S32" s="12">
        <f>VLOOKUP(O32, '[1]لیست محصولات اردیبهشت ۱۴۰۳'!B:F,5,0)</f>
        <v>150</v>
      </c>
      <c r="T32" s="14">
        <f>VLOOKUP(O32, '[1]لیست محصولات اردیبهشت ۱۴۰۳'!B:G,6,0)</f>
        <v>2600000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2600000</v>
      </c>
      <c r="Y32" s="17"/>
      <c r="Z32" s="14">
        <f t="shared" si="4"/>
        <v>2600000</v>
      </c>
      <c r="AA32" s="151"/>
      <c r="AB32" s="148"/>
      <c r="AC32" s="145"/>
      <c r="AD32" s="142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60"/>
      <c r="H33" s="164"/>
      <c r="I33" s="160"/>
      <c r="J33" s="160"/>
      <c r="K33" s="11" t="str">
        <f t="shared" ca="1" si="0"/>
        <v/>
      </c>
      <c r="L33" s="139"/>
      <c r="M33" s="139"/>
      <c r="N33" s="139"/>
      <c r="O33" s="9">
        <v>5501.1</v>
      </c>
      <c r="P33" s="9">
        <v>1</v>
      </c>
      <c r="Q33" s="13" t="str">
        <f>VLOOKUP(O33, '[1]لیست محصولات اردیبهشت ۱۴۰۳'!B:C,2,0)</f>
        <v>ورتکس | Vortex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2100000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2100000</v>
      </c>
      <c r="Y33" s="17"/>
      <c r="Z33" s="14">
        <f t="shared" si="4"/>
        <v>2100000</v>
      </c>
      <c r="AA33" s="151"/>
      <c r="AB33" s="148"/>
      <c r="AC33" s="145"/>
      <c r="AD33" s="142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161"/>
      <c r="H34" s="163"/>
      <c r="I34" s="161"/>
      <c r="J34" s="161"/>
      <c r="K34" s="11" t="str">
        <f t="shared" ca="1" si="0"/>
        <v/>
      </c>
      <c r="L34" s="140"/>
      <c r="M34" s="140"/>
      <c r="N34" s="140"/>
      <c r="O34" s="9">
        <v>5511.1</v>
      </c>
      <c r="P34" s="9">
        <v>1</v>
      </c>
      <c r="Q34" s="13" t="str">
        <f>VLOOKUP(O34, '[1]لیست محصولات اردیبهشت ۱۴۰۳'!B:C,2,0)</f>
        <v>هامبلا | Hambella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2800000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2800000</v>
      </c>
      <c r="Y34" s="17"/>
      <c r="Z34" s="14">
        <f t="shared" si="4"/>
        <v>2800000</v>
      </c>
      <c r="AA34" s="152"/>
      <c r="AB34" s="149"/>
      <c r="AC34" s="146"/>
      <c r="AD34" s="143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>
        <v>22</v>
      </c>
      <c r="H35" s="10">
        <v>280014241199</v>
      </c>
      <c r="I35" s="9" t="s">
        <v>583</v>
      </c>
      <c r="J35" s="9"/>
      <c r="K35" s="11" t="str">
        <f t="shared" ca="1" si="0"/>
        <v/>
      </c>
      <c r="L35" s="12" t="s">
        <v>633</v>
      </c>
      <c r="M35" s="12" t="s">
        <v>634</v>
      </c>
      <c r="N35" s="12"/>
      <c r="O35" s="9">
        <v>5511.1</v>
      </c>
      <c r="P35" s="9">
        <v>1</v>
      </c>
      <c r="Q35" s="13" t="str">
        <f>VLOOKUP(O35, '[1]لیست محصولات اردیبهشت ۱۴۰۳'!B:C,2,0)</f>
        <v>هامبلا | Hambella</v>
      </c>
      <c r="R35" s="9"/>
      <c r="S35" s="12">
        <f>VLOOKUP(O35, '[1]لیست محصولات اردیبهشت ۱۴۰۳'!B:F,5,0)</f>
        <v>150</v>
      </c>
      <c r="T35" s="14">
        <f>VLOOKUP(O35, '[1]لیست محصولات اردیبهشت ۱۴۰۳'!B:G,6,0)</f>
        <v>2800000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2800000</v>
      </c>
      <c r="Y35" s="17"/>
      <c r="Z35" s="14">
        <f t="shared" si="4"/>
        <v>2800000</v>
      </c>
      <c r="AA35" s="18" t="s">
        <v>193</v>
      </c>
      <c r="AB35" s="13" t="s">
        <v>635</v>
      </c>
      <c r="AC35" s="19" t="s">
        <v>636</v>
      </c>
      <c r="AD35" s="20"/>
      <c r="AE35" s="19"/>
      <c r="AF35" s="21"/>
      <c r="AG35" s="22" t="str">
        <f t="shared" si="5"/>
        <v>TRUE</v>
      </c>
      <c r="AH35" s="23" t="str">
        <f t="shared" si="6"/>
        <v>لاهیجان میدان دانشگاه، خیابان شقایق، به سمت سوستان، شقایق ۲۸ فرعی دوم، ساختمان افرا واحد ۴  - شهاب راسخ 09123830627</v>
      </c>
    </row>
    <row r="36" spans="1:34" ht="22.35" customHeight="1">
      <c r="A36" s="7"/>
      <c r="B36" s="7"/>
      <c r="C36" s="7"/>
      <c r="D36" s="7"/>
      <c r="E36" s="7"/>
      <c r="F36" s="8"/>
      <c r="G36" s="159">
        <v>23</v>
      </c>
      <c r="H36" s="162">
        <v>280021599209</v>
      </c>
      <c r="I36" s="159" t="s">
        <v>583</v>
      </c>
      <c r="J36" s="159"/>
      <c r="K36" s="11" t="str">
        <f t="shared" ca="1" si="0"/>
        <v/>
      </c>
      <c r="L36" s="138" t="s">
        <v>637</v>
      </c>
      <c r="M36" s="138" t="s">
        <v>638</v>
      </c>
      <c r="N36" s="138" t="s">
        <v>640</v>
      </c>
      <c r="O36" s="9">
        <v>5523.2</v>
      </c>
      <c r="P36" s="9">
        <v>1</v>
      </c>
      <c r="Q36" s="13" t="str">
        <f>VLOOKUP(O36, '[1]لیست محصولات اردیبهشت ۱۴۰۳'!B:C,2,0)</f>
        <v>کوتوا دانکن | Kotowa Duncan</v>
      </c>
      <c r="R36" s="9"/>
      <c r="S36" s="12">
        <f>VLOOKUP(O36, '[1]لیست محصولات اردیبهشت ۱۴۰۳'!B:F,5,0)</f>
        <v>750</v>
      </c>
      <c r="T36" s="14">
        <f>VLOOKUP(O36, '[1]لیست محصولات اردیبهشت ۱۴۰۳'!B:G,6,0)</f>
        <v>12150000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12150000</v>
      </c>
      <c r="Y36" s="17"/>
      <c r="Z36" s="14">
        <f t="shared" si="4"/>
        <v>12150000</v>
      </c>
      <c r="AA36" s="150" t="s">
        <v>639</v>
      </c>
      <c r="AB36" s="147" t="s">
        <v>641</v>
      </c>
      <c r="AC36" s="144" t="s">
        <v>642</v>
      </c>
      <c r="AD36" s="141"/>
      <c r="AE36" s="19"/>
      <c r="AF36" s="21"/>
      <c r="AG36" s="22" t="str">
        <f t="shared" si="5"/>
        <v>TRUE</v>
      </c>
      <c r="AH36" s="23" t="str">
        <f t="shared" si="6"/>
        <v>کاشان خ امیرکبیر کوی سیلک ۲۱  کافه شوکا - رسول زارع 09383761031</v>
      </c>
    </row>
    <row r="37" spans="1:34" ht="22.35" customHeight="1">
      <c r="A37" s="7"/>
      <c r="B37" s="7"/>
      <c r="C37" s="7"/>
      <c r="D37" s="7"/>
      <c r="E37" s="7"/>
      <c r="F37" s="8"/>
      <c r="G37" s="161"/>
      <c r="H37" s="163"/>
      <c r="I37" s="161"/>
      <c r="J37" s="161"/>
      <c r="K37" s="11" t="str">
        <f t="shared" ca="1" si="0"/>
        <v/>
      </c>
      <c r="L37" s="140"/>
      <c r="M37" s="140"/>
      <c r="N37" s="140"/>
      <c r="O37" s="9">
        <v>5522.1</v>
      </c>
      <c r="P37" s="9">
        <v>1</v>
      </c>
      <c r="Q37" s="13" t="str">
        <f>VLOOKUP(O37, '[1]لیست محصولات اردیبهشت ۱۴۰۳'!B:C,2,0)</f>
        <v>تامارا | Tamara</v>
      </c>
      <c r="R37" s="9"/>
      <c r="S37" s="12">
        <f>VLOOKUP(O37, '[1]لیست محصولات اردیبهشت ۱۴۰۳'!B:F,5,0)</f>
        <v>150</v>
      </c>
      <c r="T37" s="14">
        <f>VLOOKUP(O37, '[1]لیست محصولات اردیبهشت ۱۴۰۳'!B:G,6,0)</f>
        <v>2600000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2600000</v>
      </c>
      <c r="Y37" s="17"/>
      <c r="Z37" s="14">
        <f t="shared" si="4"/>
        <v>2600000</v>
      </c>
      <c r="AA37" s="152"/>
      <c r="AB37" s="149"/>
      <c r="AC37" s="146"/>
      <c r="AD37" s="143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>
        <v>24</v>
      </c>
      <c r="H38" s="10">
        <v>280024724762</v>
      </c>
      <c r="I38" s="9" t="s">
        <v>583</v>
      </c>
      <c r="J38" s="9" t="s">
        <v>75</v>
      </c>
      <c r="K38" s="11" t="str">
        <f t="shared" ca="1" si="0"/>
        <v/>
      </c>
      <c r="L38" s="12" t="s">
        <v>87</v>
      </c>
      <c r="M38" s="12" t="s">
        <v>643</v>
      </c>
      <c r="N38" s="12" t="s">
        <v>644</v>
      </c>
      <c r="O38" s="9">
        <v>5523.2</v>
      </c>
      <c r="P38" s="9">
        <v>5</v>
      </c>
      <c r="Q38" s="13" t="str">
        <f>VLOOKUP(O38, '[1]لیست محصولات اردیبهشت ۱۴۰۳'!B:C,2,0)</f>
        <v>کوتوا دانکن | Kotowa Duncan</v>
      </c>
      <c r="R38" s="9"/>
      <c r="S38" s="12">
        <f>VLOOKUP(O38, '[1]لیست محصولات اردیبهشت ۱۴۰۳'!B:F,5,0)</f>
        <v>750</v>
      </c>
      <c r="T38" s="14">
        <f>VLOOKUP(O38, '[1]لیست محصولات اردیبهشت ۱۴۰۳'!B:G,6,0)</f>
        <v>12150000</v>
      </c>
      <c r="U38" s="15"/>
      <c r="V38" s="16">
        <f t="shared" si="1"/>
        <v>0</v>
      </c>
      <c r="W38" s="12">
        <f t="shared" si="2"/>
        <v>5</v>
      </c>
      <c r="X38" s="14">
        <f t="shared" si="3"/>
        <v>60750000</v>
      </c>
      <c r="Y38" s="17"/>
      <c r="Z38" s="14">
        <f t="shared" si="4"/>
        <v>60750000</v>
      </c>
      <c r="AA38" s="18" t="s">
        <v>131</v>
      </c>
      <c r="AB38" s="13" t="s">
        <v>645</v>
      </c>
      <c r="AC38" s="19" t="s">
        <v>646</v>
      </c>
      <c r="AD38" s="20"/>
      <c r="AE38" s="19"/>
      <c r="AF38" s="21"/>
      <c r="AG38" s="22" t="str">
        <f t="shared" si="5"/>
        <v>TRUE</v>
      </c>
      <c r="AH38" s="23" t="str">
        <f t="shared" si="6"/>
        <v>بوشهر خیابان سنگی خیابان بعثت نبش کوچه عرفان ۱۷ کافه بوتیک شیرینی رلیش - علی سرروی 09364689687</v>
      </c>
    </row>
    <row r="39" spans="1:34" ht="22.35" customHeight="1">
      <c r="A39" s="7"/>
      <c r="B39" s="7"/>
      <c r="C39" s="7"/>
      <c r="D39" s="7"/>
      <c r="E39" s="7"/>
      <c r="F39" s="8"/>
      <c r="G39" s="159">
        <v>25</v>
      </c>
      <c r="H39" s="162">
        <v>280389</v>
      </c>
      <c r="I39" s="159" t="s">
        <v>583</v>
      </c>
      <c r="J39" s="159"/>
      <c r="K39" s="11" t="str">
        <f t="shared" ca="1" si="0"/>
        <v/>
      </c>
      <c r="L39" s="138" t="s">
        <v>647</v>
      </c>
      <c r="M39" s="138" t="s">
        <v>648</v>
      </c>
      <c r="N39" s="138"/>
      <c r="O39" s="9">
        <v>5511.1</v>
      </c>
      <c r="P39" s="9">
        <v>1</v>
      </c>
      <c r="Q39" s="13" t="str">
        <f>VLOOKUP(O39, '[1]لیست محصولات اردیبهشت ۱۴۰۳'!B:C,2,0)</f>
        <v>هامبلا | Hambella</v>
      </c>
      <c r="R39" s="9" t="s">
        <v>90</v>
      </c>
      <c r="S39" s="12">
        <f>VLOOKUP(O39, '[1]لیست محصولات اردیبهشت ۱۴۰۳'!B:F,5,0)</f>
        <v>150</v>
      </c>
      <c r="T39" s="14">
        <f>VLOOKUP(O39, '[1]لیست محصولات اردیبهشت ۱۴۰۳'!B:G,6,0)</f>
        <v>2800000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2800000</v>
      </c>
      <c r="Y39" s="17"/>
      <c r="Z39" s="14">
        <f t="shared" si="4"/>
        <v>2800000</v>
      </c>
      <c r="AA39" s="150" t="s">
        <v>79</v>
      </c>
      <c r="AB39" s="147" t="s">
        <v>649</v>
      </c>
      <c r="AC39" s="144" t="s">
        <v>650</v>
      </c>
      <c r="AD39" s="141" t="s">
        <v>104</v>
      </c>
      <c r="AE39" s="19"/>
      <c r="AF39" s="21"/>
      <c r="AG39" s="22" t="str">
        <f t="shared" si="5"/>
        <v>TRUE</v>
      </c>
      <c r="AH39" s="23" t="str">
        <f t="shared" si="6"/>
        <v>تهران ستارخان، شادمهر، خیابان ذوالفقاری، کوجه مهرگان، بن بست نادر، پلاک ۱ واحد ۸  - نسترن انوشا 09113302765</v>
      </c>
    </row>
    <row r="40" spans="1:34" ht="22.35" customHeight="1">
      <c r="A40" s="7"/>
      <c r="B40" s="7"/>
      <c r="C40" s="7"/>
      <c r="D40" s="7"/>
      <c r="E40" s="7"/>
      <c r="F40" s="8"/>
      <c r="G40" s="161"/>
      <c r="H40" s="163"/>
      <c r="I40" s="161"/>
      <c r="J40" s="161"/>
      <c r="K40" s="11" t="str">
        <f t="shared" ca="1" si="0"/>
        <v/>
      </c>
      <c r="L40" s="140"/>
      <c r="M40" s="140"/>
      <c r="N40" s="140"/>
      <c r="O40" s="9">
        <v>5522.1</v>
      </c>
      <c r="P40" s="9">
        <v>1</v>
      </c>
      <c r="Q40" s="13" t="str">
        <f>VLOOKUP(O40, '[1]لیست محصولات اردیبهشت ۱۴۰۳'!B:C,2,0)</f>
        <v>تامارا | Tamara</v>
      </c>
      <c r="R40" s="9" t="s">
        <v>90</v>
      </c>
      <c r="S40" s="12">
        <f>VLOOKUP(O40, '[1]لیست محصولات اردیبهشت ۱۴۰۳'!B:F,5,0)</f>
        <v>150</v>
      </c>
      <c r="T40" s="14">
        <f>VLOOKUP(O40, '[1]لیست محصولات اردیبهشت ۱۴۰۳'!B:G,6,0)</f>
        <v>2600000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2600000</v>
      </c>
      <c r="Y40" s="17"/>
      <c r="Z40" s="14">
        <f t="shared" si="4"/>
        <v>2600000</v>
      </c>
      <c r="AA40" s="152"/>
      <c r="AB40" s="149"/>
      <c r="AC40" s="146"/>
      <c r="AD40" s="143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53">
        <v>26</v>
      </c>
      <c r="H41" s="156"/>
      <c r="I41" s="153" t="s">
        <v>655</v>
      </c>
      <c r="J41" s="159" t="s">
        <v>75</v>
      </c>
      <c r="K41" s="11" t="str">
        <f t="shared" ca="1" si="0"/>
        <v/>
      </c>
      <c r="L41" s="138" t="s">
        <v>651</v>
      </c>
      <c r="M41" s="138" t="s">
        <v>652</v>
      </c>
      <c r="N41" s="138" t="s">
        <v>653</v>
      </c>
      <c r="O41" s="9">
        <v>1130.0999999999999</v>
      </c>
      <c r="P41" s="9">
        <v>5</v>
      </c>
      <c r="Q41" s="13" t="str">
        <f>VLOOKUP(O41, '[1]لیست محصولات اردیبهشت ۱۴۰۳'!B:C,2,0)</f>
        <v>الیدا پلانو | Elida Plano</v>
      </c>
      <c r="R41" s="9"/>
      <c r="S41" s="12">
        <f>VLOOKUP(O41, '[1]لیست محصولات اردیبهشت ۱۴۰۳'!B:F,5,0)</f>
        <v>80</v>
      </c>
      <c r="T41" s="14">
        <f>VLOOKUP(O41, '[1]لیست محصولات اردیبهشت ۱۴۰۳'!B:G,6,0)</f>
        <v>13100000</v>
      </c>
      <c r="U41" s="15"/>
      <c r="V41" s="16">
        <f t="shared" si="1"/>
        <v>0</v>
      </c>
      <c r="W41" s="12">
        <f t="shared" si="2"/>
        <v>5</v>
      </c>
      <c r="X41" s="14">
        <f t="shared" si="3"/>
        <v>65500000</v>
      </c>
      <c r="Y41" s="17"/>
      <c r="Z41" s="14">
        <f t="shared" si="4"/>
        <v>65500000</v>
      </c>
      <c r="AA41" s="150" t="s">
        <v>203</v>
      </c>
      <c r="AB41" s="147" t="s">
        <v>725</v>
      </c>
      <c r="AC41" s="144" t="s">
        <v>654</v>
      </c>
      <c r="AD41" s="141"/>
      <c r="AE41" s="19"/>
      <c r="AF41" s="21"/>
      <c r="AG41" s="22" t="str">
        <f t="shared" si="5"/>
        <v>TRUE</v>
      </c>
      <c r="AH41" s="23" t="str">
        <f t="shared" si="6"/>
        <v>رشت بلوار دیلمان - نبش بلوار امام علی قهوه و کیک سایه - مصطفی موحدی فر 09116041874</v>
      </c>
    </row>
    <row r="42" spans="1:34" ht="22.35" customHeight="1">
      <c r="A42" s="7"/>
      <c r="B42" s="7"/>
      <c r="C42" s="7"/>
      <c r="D42" s="7"/>
      <c r="E42" s="7"/>
      <c r="F42" s="8"/>
      <c r="G42" s="154"/>
      <c r="H42" s="157"/>
      <c r="I42" s="154"/>
      <c r="J42" s="160"/>
      <c r="K42" s="11" t="str">
        <f t="shared" ca="1" si="0"/>
        <v/>
      </c>
      <c r="L42" s="139"/>
      <c r="M42" s="139"/>
      <c r="N42" s="139"/>
      <c r="O42" s="9">
        <v>5522.1</v>
      </c>
      <c r="P42" s="9">
        <v>20</v>
      </c>
      <c r="Q42" s="13" t="str">
        <f>VLOOKUP(O42, '[1]لیست محصولات اردیبهشت ۱۴۰۳'!B:C,2,0)</f>
        <v>تامارا | Tamara</v>
      </c>
      <c r="R42" s="9"/>
      <c r="S42" s="12">
        <f>VLOOKUP(O42, '[1]لیست محصولات اردیبهشت ۱۴۰۳'!B:F,5,0)</f>
        <v>150</v>
      </c>
      <c r="T42" s="14">
        <f>VLOOKUP(O42, '[1]لیست محصولات اردیبهشت ۱۴۰۳'!B:G,6,0)</f>
        <v>2600000</v>
      </c>
      <c r="U42" s="15"/>
      <c r="V42" s="16">
        <f t="shared" si="1"/>
        <v>0</v>
      </c>
      <c r="W42" s="12">
        <f t="shared" si="2"/>
        <v>20</v>
      </c>
      <c r="X42" s="14">
        <f t="shared" si="3"/>
        <v>52000000</v>
      </c>
      <c r="Y42" s="17"/>
      <c r="Z42" s="14">
        <f t="shared" si="4"/>
        <v>52000000</v>
      </c>
      <c r="AA42" s="151"/>
      <c r="AB42" s="148"/>
      <c r="AC42" s="145"/>
      <c r="AD42" s="142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55"/>
      <c r="H43" s="158"/>
      <c r="I43" s="155"/>
      <c r="J43" s="161"/>
      <c r="K43" s="11" t="str">
        <f t="shared" ca="1" si="0"/>
        <v/>
      </c>
      <c r="L43" s="140"/>
      <c r="M43" s="140"/>
      <c r="N43" s="140"/>
      <c r="O43" s="9">
        <v>3326.1</v>
      </c>
      <c r="P43" s="9">
        <v>10</v>
      </c>
      <c r="Q43" s="13" t="str">
        <f>VLOOKUP(O43, '[1]لیست محصولات اردیبهشت ۱۴۰۳'!B:C,2,0)</f>
        <v>میاگروس | Milagros</v>
      </c>
      <c r="R43" s="9"/>
      <c r="S43" s="12">
        <f>VLOOKUP(O43, '[1]لیست محصولات اردیبهشت ۱۴۰۳'!B:F,5,0)</f>
        <v>150</v>
      </c>
      <c r="T43" s="14">
        <f>VLOOKUP(O43, '[1]لیست محصولات اردیبهشت ۱۴۰۳'!B:G,6,0)</f>
        <v>3750000</v>
      </c>
      <c r="U43" s="15"/>
      <c r="V43" s="16">
        <f t="shared" si="1"/>
        <v>0</v>
      </c>
      <c r="W43" s="12">
        <f t="shared" si="2"/>
        <v>10</v>
      </c>
      <c r="X43" s="14">
        <f t="shared" si="3"/>
        <v>37500000</v>
      </c>
      <c r="Y43" s="17"/>
      <c r="Z43" s="14">
        <f t="shared" si="4"/>
        <v>37500000</v>
      </c>
      <c r="AA43" s="152"/>
      <c r="AB43" s="149"/>
      <c r="AC43" s="146"/>
      <c r="AD43" s="143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159">
        <v>27</v>
      </c>
      <c r="H44" s="162">
        <v>280040724857</v>
      </c>
      <c r="I44" s="159" t="s">
        <v>655</v>
      </c>
      <c r="J44" s="159"/>
      <c r="K44" s="11" t="str">
        <f t="shared" ca="1" si="0"/>
        <v/>
      </c>
      <c r="L44" s="138" t="s">
        <v>157</v>
      </c>
      <c r="M44" s="138" t="s">
        <v>158</v>
      </c>
      <c r="N44" s="138" t="s">
        <v>159</v>
      </c>
      <c r="O44" s="9">
        <v>3326.2</v>
      </c>
      <c r="P44" s="9">
        <v>1</v>
      </c>
      <c r="Q44" s="13" t="str">
        <f>VLOOKUP(O44, '[1]لیست محصولات اردیبهشت ۱۴۰۳'!B:C,2,0)</f>
        <v>میاگروس | Milagros</v>
      </c>
      <c r="R44" s="9"/>
      <c r="S44" s="12">
        <f>VLOOKUP(O44, '[1]لیست محصولات اردیبهشت ۱۴۰۳'!B:F,5,0)</f>
        <v>750</v>
      </c>
      <c r="T44" s="14">
        <f>VLOOKUP(O44, '[1]لیست محصولات اردیبهشت ۱۴۰۳'!B:G,6,0)</f>
        <v>18150000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18150000</v>
      </c>
      <c r="Y44" s="17"/>
      <c r="Z44" s="14">
        <f t="shared" si="4"/>
        <v>18150000</v>
      </c>
      <c r="AA44" s="150" t="s">
        <v>160</v>
      </c>
      <c r="AB44" s="147" t="s">
        <v>161</v>
      </c>
      <c r="AC44" s="144" t="s">
        <v>162</v>
      </c>
      <c r="AD44" s="141"/>
      <c r="AE44" s="19"/>
      <c r="AF44" s="21"/>
      <c r="AG44" s="22" t="str">
        <f t="shared" si="5"/>
        <v>TRUE</v>
      </c>
      <c r="AH44" s="23" t="str">
        <f t="shared" si="6"/>
        <v>زنجان چهارراه سعدی به سمت دروازه ارک کوچه شادمان قهوه آفریقا - محمدرضا جلدی 09195241245</v>
      </c>
    </row>
    <row r="45" spans="1:34" ht="22.35" customHeight="1">
      <c r="A45" s="7"/>
      <c r="B45" s="7"/>
      <c r="C45" s="7"/>
      <c r="D45" s="7"/>
      <c r="E45" s="7"/>
      <c r="F45" s="8"/>
      <c r="G45" s="160"/>
      <c r="H45" s="164"/>
      <c r="I45" s="160"/>
      <c r="J45" s="160"/>
      <c r="K45" s="11" t="str">
        <f t="shared" ca="1" si="0"/>
        <v/>
      </c>
      <c r="L45" s="139"/>
      <c r="M45" s="139"/>
      <c r="N45" s="139"/>
      <c r="O45" s="9">
        <v>5511.3</v>
      </c>
      <c r="P45" s="9">
        <v>1</v>
      </c>
      <c r="Q45" s="13" t="str">
        <f>VLOOKUP(O45, '[1]لیست محصولات اردیبهشت ۱۴۰۳'!B:C,2,0)</f>
        <v>هامبلا | Hambella</v>
      </c>
      <c r="R45" s="9"/>
      <c r="S45" s="12">
        <f>VLOOKUP(O45, '[1]لیست محصولات اردیبهشت ۱۴۰۳'!B:F,5,0)</f>
        <v>4000</v>
      </c>
      <c r="T45" s="14">
        <f>VLOOKUP(O45, '[1]لیست محصولات اردیبهشت ۱۴۰۳'!B:G,6,0)</f>
        <v>69600000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69600000</v>
      </c>
      <c r="Y45" s="17"/>
      <c r="Z45" s="14">
        <f t="shared" si="4"/>
        <v>69600000</v>
      </c>
      <c r="AA45" s="151"/>
      <c r="AB45" s="148"/>
      <c r="AC45" s="145"/>
      <c r="AD45" s="142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161"/>
      <c r="H46" s="163"/>
      <c r="I46" s="161"/>
      <c r="J46" s="161"/>
      <c r="K46" s="11" t="str">
        <f t="shared" ca="1" si="0"/>
        <v/>
      </c>
      <c r="L46" s="140"/>
      <c r="M46" s="140"/>
      <c r="N46" s="140"/>
      <c r="O46" s="9">
        <v>5522.2</v>
      </c>
      <c r="P46" s="9">
        <v>1</v>
      </c>
      <c r="Q46" s="13" t="str">
        <f>VLOOKUP(O46, '[1]لیست محصولات اردیبهشت ۱۴۰۳'!B:C,2,0)</f>
        <v>تامارا | Tamara</v>
      </c>
      <c r="R46" s="9"/>
      <c r="S46" s="12">
        <f>VLOOKUP(O46, '[1]لیست محصولات اردیبهشت ۱۴۰۳'!B:F,5,0)</f>
        <v>750</v>
      </c>
      <c r="T46" s="14">
        <f>VLOOKUP(O46, '[1]لیست محصولات اردیبهشت ۱۴۰۳'!B:G,6,0)</f>
        <v>12450000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12450000</v>
      </c>
      <c r="Y46" s="17"/>
      <c r="Z46" s="14">
        <f t="shared" si="4"/>
        <v>12450000</v>
      </c>
      <c r="AA46" s="152"/>
      <c r="AB46" s="149"/>
      <c r="AC46" s="146"/>
      <c r="AD46" s="143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>
        <v>28</v>
      </c>
      <c r="H47" s="10">
        <v>280054395243</v>
      </c>
      <c r="I47" s="9" t="s">
        <v>655</v>
      </c>
      <c r="J47" s="9"/>
      <c r="K47" s="11" t="str">
        <f t="shared" ca="1" si="0"/>
        <v/>
      </c>
      <c r="L47" s="12" t="s">
        <v>656</v>
      </c>
      <c r="M47" s="12" t="s">
        <v>657</v>
      </c>
      <c r="N47" s="12"/>
      <c r="O47" s="9">
        <v>5523.2</v>
      </c>
      <c r="P47" s="9">
        <v>1</v>
      </c>
      <c r="Q47" s="13" t="str">
        <f>VLOOKUP(O47, '[1]لیست محصولات اردیبهشت ۱۴۰۳'!B:C,2,0)</f>
        <v>کوتوا دانکن | Kotowa Duncan</v>
      </c>
      <c r="R47" s="9"/>
      <c r="S47" s="12">
        <f>VLOOKUP(O47, '[1]لیست محصولات اردیبهشت ۱۴۰۳'!B:F,5,0)</f>
        <v>750</v>
      </c>
      <c r="T47" s="14">
        <f>VLOOKUP(O47, '[1]لیست محصولات اردیبهشت ۱۴۰۳'!B:G,6,0)</f>
        <v>12150000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12150000</v>
      </c>
      <c r="Y47" s="17"/>
      <c r="Z47" s="14">
        <f t="shared" si="4"/>
        <v>12150000</v>
      </c>
      <c r="AA47" s="18" t="s">
        <v>658</v>
      </c>
      <c r="AB47" s="13" t="s">
        <v>659</v>
      </c>
      <c r="AC47" s="19" t="s">
        <v>660</v>
      </c>
      <c r="AD47" s="20"/>
      <c r="AE47" s="19"/>
      <c r="AF47" s="21"/>
      <c r="AG47" s="22" t="str">
        <f t="shared" si="5"/>
        <v>TRUE</v>
      </c>
      <c r="AH47" s="23" t="str">
        <f t="shared" si="6"/>
        <v>استان مرکزی دلیجان - خیابان بهشتی شمالی کوچه سلامت پلاک ۷  - پیمان عبداله پور 09128841171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>
        <v>29</v>
      </c>
      <c r="H48" s="10">
        <v>280066620138</v>
      </c>
      <c r="I48" s="9" t="s">
        <v>655</v>
      </c>
      <c r="J48" s="9" t="s">
        <v>75</v>
      </c>
      <c r="K48" s="11" t="str">
        <f t="shared" ca="1" si="0"/>
        <v/>
      </c>
      <c r="L48" s="12" t="s">
        <v>661</v>
      </c>
      <c r="M48" s="12" t="s">
        <v>662</v>
      </c>
      <c r="N48" s="12" t="s">
        <v>663</v>
      </c>
      <c r="O48" s="9">
        <v>5501.3</v>
      </c>
      <c r="P48" s="9">
        <v>2</v>
      </c>
      <c r="Q48" s="13" t="str">
        <f>VLOOKUP(O48, '[1]لیست محصولات اردیبهشت ۱۴۰۳'!B:C,2,0)</f>
        <v>ورتکس | Vortex</v>
      </c>
      <c r="R48" s="9"/>
      <c r="S48" s="12">
        <f>VLOOKUP(O48, '[1]لیست محصولات اردیبهشت ۱۴۰۳'!B:F,5,0)</f>
        <v>4000</v>
      </c>
      <c r="T48" s="14">
        <f>VLOOKUP(O48, '[1]لیست محصولات اردیبهشت ۱۴۰۳'!B:G,6,0)</f>
        <v>51200000</v>
      </c>
      <c r="U48" s="15"/>
      <c r="V48" s="16">
        <f t="shared" si="1"/>
        <v>0</v>
      </c>
      <c r="W48" s="12">
        <f t="shared" si="2"/>
        <v>2</v>
      </c>
      <c r="X48" s="14">
        <f t="shared" si="3"/>
        <v>102400000</v>
      </c>
      <c r="Y48" s="17"/>
      <c r="Z48" s="14">
        <f t="shared" si="4"/>
        <v>102400000</v>
      </c>
      <c r="AA48" s="18" t="s">
        <v>79</v>
      </c>
      <c r="AB48" s="13" t="s">
        <v>664</v>
      </c>
      <c r="AC48" s="19" t="s">
        <v>665</v>
      </c>
      <c r="AD48" s="20"/>
      <c r="AE48" s="19"/>
      <c r="AF48" s="21"/>
      <c r="AG48" s="22" t="str">
        <f t="shared" si="5"/>
        <v>TRUE</v>
      </c>
      <c r="AH48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59">
        <v>30</v>
      </c>
      <c r="H49" s="162">
        <v>280066947112</v>
      </c>
      <c r="I49" s="159" t="s">
        <v>655</v>
      </c>
      <c r="J49" s="159"/>
      <c r="K49" s="11" t="str">
        <f t="shared" ca="1" si="0"/>
        <v/>
      </c>
      <c r="L49" s="138" t="s">
        <v>105</v>
      </c>
      <c r="M49" s="138" t="s">
        <v>542</v>
      </c>
      <c r="N49" s="138"/>
      <c r="O49" s="9">
        <v>3326.1</v>
      </c>
      <c r="P49" s="9">
        <v>2</v>
      </c>
      <c r="Q49" s="13" t="str">
        <f>VLOOKUP(O49, '[1]لیست محصولات اردیبهشت ۱۴۰۳'!B:C,2,0)</f>
        <v>میاگروس | Milagros</v>
      </c>
      <c r="R49" s="9"/>
      <c r="S49" s="12">
        <f>VLOOKUP(O49, '[1]لیست محصولات اردیبهشت ۱۴۰۳'!B:F,5,0)</f>
        <v>150</v>
      </c>
      <c r="T49" s="14">
        <f>VLOOKUP(O49, '[1]لیست محصولات اردیبهشت ۱۴۰۳'!B:G,6,0)</f>
        <v>3750000</v>
      </c>
      <c r="U49" s="15"/>
      <c r="V49" s="16">
        <f t="shared" si="1"/>
        <v>0</v>
      </c>
      <c r="W49" s="12">
        <f t="shared" si="2"/>
        <v>2</v>
      </c>
      <c r="X49" s="14">
        <f t="shared" si="3"/>
        <v>7500000</v>
      </c>
      <c r="Y49" s="17"/>
      <c r="Z49" s="14">
        <f t="shared" si="4"/>
        <v>7500000</v>
      </c>
      <c r="AA49" s="150" t="s">
        <v>79</v>
      </c>
      <c r="AB49" s="147" t="s">
        <v>666</v>
      </c>
      <c r="AC49" s="144" t="s">
        <v>667</v>
      </c>
      <c r="AD49" s="141" t="s">
        <v>104</v>
      </c>
      <c r="AE49" s="19"/>
      <c r="AF49" s="21"/>
      <c r="AG49" s="22" t="str">
        <f t="shared" si="5"/>
        <v>TRUE</v>
      </c>
      <c r="AH49" s="23" t="str">
        <f t="shared" si="6"/>
        <v>تهران خ. آزادی، خ. حبیب الله جنوبی، خ. احمد قاسمی  - امیرحسین موسوی 09158015071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60"/>
      <c r="H50" s="164"/>
      <c r="I50" s="160"/>
      <c r="J50" s="160"/>
      <c r="K50" s="11" t="str">
        <f t="shared" ca="1" si="0"/>
        <v/>
      </c>
      <c r="L50" s="139"/>
      <c r="M50" s="139"/>
      <c r="N50" s="139"/>
      <c r="O50" s="9">
        <v>5522.1</v>
      </c>
      <c r="P50" s="9">
        <v>1</v>
      </c>
      <c r="Q50" s="13" t="str">
        <f>VLOOKUP(O50, '[1]لیست محصولات اردیبهشت ۱۴۰۳'!B:C,2,0)</f>
        <v>تامارا | Tamara</v>
      </c>
      <c r="R50" s="9"/>
      <c r="S50" s="12">
        <f>VLOOKUP(O50, '[1]لیست محصولات اردیبهشت ۱۴۰۳'!B:F,5,0)</f>
        <v>150</v>
      </c>
      <c r="T50" s="14">
        <f>VLOOKUP(O50, '[1]لیست محصولات اردیبهشت ۱۴۰۳'!B:G,6,0)</f>
        <v>2600000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2600000</v>
      </c>
      <c r="Y50" s="17"/>
      <c r="Z50" s="14">
        <f t="shared" si="4"/>
        <v>2600000</v>
      </c>
      <c r="AA50" s="151"/>
      <c r="AB50" s="148"/>
      <c r="AC50" s="145"/>
      <c r="AD50" s="142"/>
      <c r="AE50" s="19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61"/>
      <c r="H51" s="163"/>
      <c r="I51" s="161"/>
      <c r="J51" s="161"/>
      <c r="K51" s="11" t="str">
        <f t="shared" ca="1" si="0"/>
        <v/>
      </c>
      <c r="L51" s="140"/>
      <c r="M51" s="140"/>
      <c r="N51" s="140"/>
      <c r="O51" s="9">
        <v>5511.1</v>
      </c>
      <c r="P51" s="9">
        <v>1</v>
      </c>
      <c r="Q51" s="13" t="str">
        <f>VLOOKUP(O51, '[1]لیست محصولات اردیبهشت ۱۴۰۳'!B:C,2,0)</f>
        <v>هامبلا | Hambella</v>
      </c>
      <c r="R51" s="9"/>
      <c r="S51" s="12">
        <f>VLOOKUP(O51, '[1]لیست محصولات اردیبهشت ۱۴۰۳'!B:F,5,0)</f>
        <v>150</v>
      </c>
      <c r="T51" s="14">
        <f>VLOOKUP(O51, '[1]لیست محصولات اردیبهشت ۱۴۰۳'!B:G,6,0)</f>
        <v>2800000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2800000</v>
      </c>
      <c r="Y51" s="17"/>
      <c r="Z51" s="14">
        <f t="shared" si="4"/>
        <v>2800000</v>
      </c>
      <c r="AA51" s="152"/>
      <c r="AB51" s="149"/>
      <c r="AC51" s="146"/>
      <c r="AD51" s="143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>
        <v>31</v>
      </c>
      <c r="H52" s="10">
        <v>904171</v>
      </c>
      <c r="I52" s="9" t="s">
        <v>655</v>
      </c>
      <c r="J52" s="9"/>
      <c r="K52" s="11" t="str">
        <f t="shared" ca="1" si="0"/>
        <v/>
      </c>
      <c r="L52" s="12" t="s">
        <v>668</v>
      </c>
      <c r="M52" s="12" t="s">
        <v>669</v>
      </c>
      <c r="N52" s="12"/>
      <c r="O52" s="9">
        <v>5522.1</v>
      </c>
      <c r="P52" s="9">
        <v>1</v>
      </c>
      <c r="Q52" s="13" t="str">
        <f>VLOOKUP(O52, '[1]لیست محصولات اردیبهشت ۱۴۰۳'!B:C,2,0)</f>
        <v>تامارا | Tamara</v>
      </c>
      <c r="R52" s="9" t="s">
        <v>101</v>
      </c>
      <c r="S52" s="12">
        <f>VLOOKUP(O52, '[1]لیست محصولات اردیبهشت ۱۴۰۳'!B:F,5,0)</f>
        <v>150</v>
      </c>
      <c r="T52" s="14">
        <f>VLOOKUP(O52, '[1]لیست محصولات اردیبهشت ۱۴۰۳'!B:G,6,0)</f>
        <v>2600000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2600000</v>
      </c>
      <c r="Y52" s="17"/>
      <c r="Z52" s="14">
        <f t="shared" si="4"/>
        <v>2600000</v>
      </c>
      <c r="AA52" s="18" t="s">
        <v>79</v>
      </c>
      <c r="AB52" s="13" t="s">
        <v>670</v>
      </c>
      <c r="AC52" s="19" t="s">
        <v>671</v>
      </c>
      <c r="AD52" s="20" t="s">
        <v>104</v>
      </c>
      <c r="AE52" s="77" t="s">
        <v>619</v>
      </c>
      <c r="AF52" s="21"/>
      <c r="AG52" s="22" t="str">
        <f t="shared" si="5"/>
        <v>TRUE</v>
      </c>
      <c r="AH52" s="23" t="str">
        <f t="shared" si="6"/>
        <v>تهران خیابان دولت بین چهارراه اختیاریه و دیباجی جنوبی بن بست هروی پ۴ واحد ۳  - شادی رجبی 09127378863</v>
      </c>
    </row>
    <row r="53" spans="1:34" ht="22.35" customHeight="1">
      <c r="A53" s="7"/>
      <c r="B53" s="7"/>
      <c r="C53" s="7"/>
      <c r="D53" s="7"/>
      <c r="E53" s="7"/>
      <c r="F53" s="8"/>
      <c r="G53" s="153">
        <v>32</v>
      </c>
      <c r="H53" s="156"/>
      <c r="I53" s="153" t="s">
        <v>655</v>
      </c>
      <c r="J53" s="159" t="s">
        <v>75</v>
      </c>
      <c r="K53" s="11" t="str">
        <f t="shared" ca="1" si="0"/>
        <v/>
      </c>
      <c r="L53" s="138" t="s">
        <v>672</v>
      </c>
      <c r="M53" s="138" t="s">
        <v>673</v>
      </c>
      <c r="N53" s="138" t="s">
        <v>674</v>
      </c>
      <c r="O53" s="9">
        <v>5523.2</v>
      </c>
      <c r="P53" s="9">
        <v>20</v>
      </c>
      <c r="Q53" s="13" t="str">
        <f>VLOOKUP(O53, '[1]لیست محصولات اردیبهشت ۱۴۰۳'!B:C,2,0)</f>
        <v>کوتوا دانکن | Kotowa Duncan</v>
      </c>
      <c r="R53" s="9"/>
      <c r="S53" s="12">
        <f>VLOOKUP(O53, '[1]لیست محصولات اردیبهشت ۱۴۰۳'!B:F,5,0)</f>
        <v>750</v>
      </c>
      <c r="T53" s="14">
        <f>VLOOKUP(O53, '[1]لیست محصولات اردیبهشت ۱۴۰۳'!B:G,6,0)</f>
        <v>12150000</v>
      </c>
      <c r="U53" s="15"/>
      <c r="V53" s="16">
        <f t="shared" si="1"/>
        <v>0</v>
      </c>
      <c r="W53" s="12">
        <f t="shared" si="2"/>
        <v>20</v>
      </c>
      <c r="X53" s="14">
        <f t="shared" si="3"/>
        <v>243000000</v>
      </c>
      <c r="Y53" s="17"/>
      <c r="Z53" s="14">
        <f t="shared" si="4"/>
        <v>243000000</v>
      </c>
      <c r="AA53" s="150" t="s">
        <v>79</v>
      </c>
      <c r="AB53" s="147" t="s">
        <v>70</v>
      </c>
      <c r="AC53" s="144" t="s">
        <v>675</v>
      </c>
      <c r="AD53" s="141"/>
      <c r="AE53" s="183" t="s">
        <v>579</v>
      </c>
      <c r="AF53" s="21"/>
      <c r="AG53" s="22" t="str">
        <f t="shared" si="5"/>
        <v>TRUE</v>
      </c>
      <c r="AH53" s="23" t="str">
        <f t="shared" si="6"/>
        <v>تهران - کافه بیکری رولن - محمدحسن شمیرانی 09126221305</v>
      </c>
    </row>
    <row r="54" spans="1:34" ht="22.35" customHeight="1">
      <c r="A54" s="7"/>
      <c r="B54" s="7"/>
      <c r="C54" s="7"/>
      <c r="D54" s="7"/>
      <c r="E54" s="7"/>
      <c r="F54" s="8"/>
      <c r="G54" s="155"/>
      <c r="H54" s="158"/>
      <c r="I54" s="155"/>
      <c r="J54" s="161"/>
      <c r="K54" s="11" t="str">
        <f t="shared" ca="1" si="0"/>
        <v/>
      </c>
      <c r="L54" s="140"/>
      <c r="M54" s="140"/>
      <c r="N54" s="140"/>
      <c r="O54" s="9">
        <v>3326.1</v>
      </c>
      <c r="P54" s="9">
        <v>1</v>
      </c>
      <c r="Q54" s="13" t="str">
        <f>VLOOKUP(O54, '[1]لیست محصولات اردیبهشت ۱۴۰۳'!B:C,2,0)</f>
        <v>میاگروس | Milagros</v>
      </c>
      <c r="R54" s="9"/>
      <c r="S54" s="12">
        <f>VLOOKUP(O54, '[1]لیست محصولات اردیبهشت ۱۴۰۳'!B:F,5,0)</f>
        <v>150</v>
      </c>
      <c r="T54" s="14">
        <f>VLOOKUP(O54, '[1]لیست محصولات اردیبهشت ۱۴۰۳'!B:G,6,0)</f>
        <v>3750000</v>
      </c>
      <c r="U54" s="15"/>
      <c r="V54" s="16">
        <f t="shared" si="1"/>
        <v>0</v>
      </c>
      <c r="W54" s="12">
        <f t="shared" si="2"/>
        <v>1</v>
      </c>
      <c r="X54" s="14">
        <f t="shared" si="3"/>
        <v>3750000</v>
      </c>
      <c r="Y54" s="17"/>
      <c r="Z54" s="14">
        <f t="shared" si="4"/>
        <v>3750000</v>
      </c>
      <c r="AA54" s="152"/>
      <c r="AB54" s="149"/>
      <c r="AC54" s="146"/>
      <c r="AD54" s="143"/>
      <c r="AE54" s="184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>
        <v>33</v>
      </c>
      <c r="H55" s="10">
        <v>280078035804</v>
      </c>
      <c r="I55" s="9" t="s">
        <v>655</v>
      </c>
      <c r="J55" s="9"/>
      <c r="K55" s="11" t="str">
        <f t="shared" ca="1" si="0"/>
        <v/>
      </c>
      <c r="L55" s="12" t="s">
        <v>137</v>
      </c>
      <c r="M55" s="12" t="s">
        <v>676</v>
      </c>
      <c r="N55" s="12"/>
      <c r="O55" s="9">
        <v>5501.2</v>
      </c>
      <c r="P55" s="9">
        <v>1</v>
      </c>
      <c r="Q55" s="13" t="str">
        <f>VLOOKUP(O55, '[1]لیست محصولات اردیبهشت ۱۴۰۳'!B:C,2,0)</f>
        <v>ورتکس | Vortex</v>
      </c>
      <c r="R55" s="9"/>
      <c r="S55" s="12">
        <f>VLOOKUP(O55, '[1]لیست محصولات اردیبهشت ۱۴۰۳'!B:F,5,0)</f>
        <v>750</v>
      </c>
      <c r="T55" s="14">
        <f>VLOOKUP(O55, '[1]لیست محصولات اردیبهشت ۱۴۰۳'!B:G,6,0)</f>
        <v>9900000</v>
      </c>
      <c r="U55" s="26"/>
      <c r="V55" s="16">
        <f t="shared" si="1"/>
        <v>0</v>
      </c>
      <c r="W55" s="12">
        <f t="shared" si="2"/>
        <v>1</v>
      </c>
      <c r="X55" s="14">
        <f t="shared" si="3"/>
        <v>9900000</v>
      </c>
      <c r="Y55" s="17"/>
      <c r="Z55" s="14">
        <f t="shared" si="4"/>
        <v>9900000</v>
      </c>
      <c r="AA55" s="18" t="s">
        <v>114</v>
      </c>
      <c r="AB55" s="13" t="s">
        <v>677</v>
      </c>
      <c r="AC55" s="19" t="s">
        <v>678</v>
      </c>
      <c r="AD55" s="20"/>
      <c r="AE55" s="19"/>
      <c r="AF55" s="21"/>
      <c r="AG55" s="22" t="str">
        <f t="shared" si="5"/>
        <v>TRUE</v>
      </c>
      <c r="AH55" s="23" t="str">
        <f t="shared" si="6"/>
        <v>اهواز نادری خیابان جهانیان بین حافظ وکتانباف بن بست گلبهار پلاک ۶۰  - حسین چهارلنگ زاده 09167292532</v>
      </c>
    </row>
    <row r="56" spans="1:34" ht="22.35" customHeight="1">
      <c r="A56" s="7"/>
      <c r="B56" s="7"/>
      <c r="C56" s="7"/>
      <c r="D56" s="7"/>
      <c r="E56" s="7"/>
      <c r="F56" s="8"/>
      <c r="G56" s="159">
        <v>34</v>
      </c>
      <c r="H56" s="162">
        <v>280079990102</v>
      </c>
      <c r="I56" s="159" t="s">
        <v>655</v>
      </c>
      <c r="J56" s="159"/>
      <c r="K56" s="11" t="str">
        <f t="shared" ca="1" si="0"/>
        <v/>
      </c>
      <c r="L56" s="138" t="s">
        <v>679</v>
      </c>
      <c r="M56" s="138" t="s">
        <v>680</v>
      </c>
      <c r="N56" s="138"/>
      <c r="O56" s="9">
        <v>5501.1</v>
      </c>
      <c r="P56" s="9">
        <v>1</v>
      </c>
      <c r="Q56" s="13" t="str">
        <f>VLOOKUP(O56, '[1]لیست محصولات اردیبهشت ۱۴۰۳'!B:C,2,0)</f>
        <v>ورتکس | Vortex</v>
      </c>
      <c r="R56" s="9" t="s">
        <v>144</v>
      </c>
      <c r="S56" s="12">
        <f>VLOOKUP(O56, '[1]لیست محصولات اردیبهشت ۱۴۰۳'!B:F,5,0)</f>
        <v>150</v>
      </c>
      <c r="T56" s="14">
        <f>VLOOKUP(O56, '[1]لیست محصولات اردیبهشت ۱۴۰۳'!B:G,6,0)</f>
        <v>2100000</v>
      </c>
      <c r="U56" s="15"/>
      <c r="V56" s="16">
        <f t="shared" si="1"/>
        <v>0</v>
      </c>
      <c r="W56" s="12">
        <f t="shared" si="2"/>
        <v>1</v>
      </c>
      <c r="X56" s="14">
        <f t="shared" si="3"/>
        <v>2100000</v>
      </c>
      <c r="Y56" s="17"/>
      <c r="Z56" s="14">
        <f t="shared" si="4"/>
        <v>2100000</v>
      </c>
      <c r="AA56" s="150" t="s">
        <v>79</v>
      </c>
      <c r="AB56" s="147" t="s">
        <v>681</v>
      </c>
      <c r="AC56" s="144" t="s">
        <v>682</v>
      </c>
      <c r="AD56" s="141" t="s">
        <v>104</v>
      </c>
      <c r="AE56" s="19"/>
      <c r="AF56" s="21"/>
      <c r="AG56" s="22" t="str">
        <f t="shared" si="5"/>
        <v>TRUE</v>
      </c>
      <c r="AH56" s="23" t="str">
        <f t="shared" si="6"/>
        <v>تهران چیتگر(منطقه ۲۲)، میدان دریاچه، مجتمع برج‌های آسمان ،برج آسمان 14 ،طبقه 13، واحد ۵، زنگ 135  - بیتا بیاتی 09120575210</v>
      </c>
    </row>
    <row r="57" spans="1:34" ht="22.35" customHeight="1">
      <c r="A57" s="7"/>
      <c r="B57" s="7"/>
      <c r="C57" s="7"/>
      <c r="D57" s="7"/>
      <c r="E57" s="7"/>
      <c r="F57" s="8"/>
      <c r="G57" s="161"/>
      <c r="H57" s="163"/>
      <c r="I57" s="161"/>
      <c r="J57" s="161"/>
      <c r="K57" s="11" t="str">
        <f t="shared" ca="1" si="0"/>
        <v/>
      </c>
      <c r="L57" s="140"/>
      <c r="M57" s="140"/>
      <c r="N57" s="140"/>
      <c r="O57" s="9">
        <v>5522.1</v>
      </c>
      <c r="P57" s="9">
        <v>1</v>
      </c>
      <c r="Q57" s="13" t="str">
        <f>VLOOKUP(O57, '[1]لیست محصولات اردیبهشت ۱۴۰۳'!B:C,2,0)</f>
        <v>تامارا | Tamara</v>
      </c>
      <c r="R57" s="9" t="s">
        <v>144</v>
      </c>
      <c r="S57" s="12">
        <f>VLOOKUP(O57, '[1]لیست محصولات اردیبهشت ۱۴۰۳'!B:F,5,0)</f>
        <v>150</v>
      </c>
      <c r="T57" s="14">
        <f>VLOOKUP(O57, '[1]لیست محصولات اردیبهشت ۱۴۰۳'!B:G,6,0)</f>
        <v>2600000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2600000</v>
      </c>
      <c r="Y57" s="17"/>
      <c r="Z57" s="14">
        <f t="shared" si="4"/>
        <v>2600000</v>
      </c>
      <c r="AA57" s="152"/>
      <c r="AB57" s="149"/>
      <c r="AC57" s="146"/>
      <c r="AD57" s="143"/>
      <c r="AE57" s="19"/>
      <c r="AF57" s="21"/>
      <c r="AG57" s="22" t="str">
        <f t="shared" si="5"/>
        <v>TRUE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159">
        <v>35</v>
      </c>
      <c r="H58" s="162">
        <v>280080158609</v>
      </c>
      <c r="I58" s="159" t="s">
        <v>655</v>
      </c>
      <c r="J58" s="159"/>
      <c r="K58" s="11" t="str">
        <f t="shared" ca="1" si="0"/>
        <v/>
      </c>
      <c r="L58" s="138" t="s">
        <v>683</v>
      </c>
      <c r="M58" s="138" t="s">
        <v>684</v>
      </c>
      <c r="N58" s="138"/>
      <c r="O58" s="9">
        <v>3326.2</v>
      </c>
      <c r="P58" s="9">
        <v>2</v>
      </c>
      <c r="Q58" s="13" t="str">
        <f>VLOOKUP(O58, '[1]لیست محصولات اردیبهشت ۱۴۰۳'!B:C,2,0)</f>
        <v>میاگروس | Milagros</v>
      </c>
      <c r="R58" s="9"/>
      <c r="S58" s="12">
        <f>VLOOKUP(O58, '[1]لیست محصولات اردیبهشت ۱۴۰۳'!B:F,5,0)</f>
        <v>750</v>
      </c>
      <c r="T58" s="14">
        <f>VLOOKUP(O58, '[1]لیست محصولات اردیبهشت ۱۴۰۳'!B:G,6,0)</f>
        <v>18150000</v>
      </c>
      <c r="U58" s="15"/>
      <c r="V58" s="16">
        <f t="shared" si="1"/>
        <v>0</v>
      </c>
      <c r="W58" s="12">
        <f t="shared" si="2"/>
        <v>2</v>
      </c>
      <c r="X58" s="14">
        <f t="shared" si="3"/>
        <v>36300000</v>
      </c>
      <c r="Y58" s="17"/>
      <c r="Z58" s="14">
        <f t="shared" si="4"/>
        <v>36300000</v>
      </c>
      <c r="AA58" s="150" t="s">
        <v>79</v>
      </c>
      <c r="AB58" s="147" t="s">
        <v>685</v>
      </c>
      <c r="AC58" s="144" t="s">
        <v>686</v>
      </c>
      <c r="AD58" s="141"/>
      <c r="AE58" s="19"/>
      <c r="AF58" s="21"/>
      <c r="AG58" s="22" t="str">
        <f t="shared" si="5"/>
        <v>TRUE</v>
      </c>
      <c r="AH58" s="23" t="str">
        <f t="shared" si="6"/>
        <v>تهران شهرک غرب فاز ۴ خیابان شجریان شمالی کوچه هشتم پلاک ۴ زنگ وسط  - ماندانا مشایخی 09129307311</v>
      </c>
    </row>
    <row r="59" spans="1:34" ht="22.35" customHeight="1">
      <c r="A59" s="7"/>
      <c r="B59" s="7"/>
      <c r="C59" s="7"/>
      <c r="D59" s="7"/>
      <c r="E59" s="7"/>
      <c r="F59" s="8"/>
      <c r="G59" s="161"/>
      <c r="H59" s="163"/>
      <c r="I59" s="161"/>
      <c r="J59" s="161"/>
      <c r="K59" s="11" t="str">
        <f t="shared" ca="1" si="0"/>
        <v/>
      </c>
      <c r="L59" s="140"/>
      <c r="M59" s="140"/>
      <c r="N59" s="140"/>
      <c r="O59" s="9">
        <v>5501.3</v>
      </c>
      <c r="P59" s="9">
        <v>2</v>
      </c>
      <c r="Q59" s="13" t="str">
        <f>VLOOKUP(O59, '[1]لیست محصولات اردیبهشت ۱۴۰۳'!B:C,2,0)</f>
        <v>ورتکس | Vortex</v>
      </c>
      <c r="R59" s="9"/>
      <c r="S59" s="12">
        <f>VLOOKUP(O59, '[1]لیست محصولات اردیبهشت ۱۴۰۳'!B:F,5,0)</f>
        <v>4000</v>
      </c>
      <c r="T59" s="14">
        <f>VLOOKUP(O59, '[1]لیست محصولات اردیبهشت ۱۴۰۳'!B:G,6,0)</f>
        <v>51200000</v>
      </c>
      <c r="U59" s="15"/>
      <c r="V59" s="16">
        <f t="shared" si="1"/>
        <v>0</v>
      </c>
      <c r="W59" s="12">
        <f t="shared" si="2"/>
        <v>2</v>
      </c>
      <c r="X59" s="14">
        <f t="shared" si="3"/>
        <v>102400000</v>
      </c>
      <c r="Y59" s="17"/>
      <c r="Z59" s="14">
        <f t="shared" si="4"/>
        <v>102400000</v>
      </c>
      <c r="AA59" s="152"/>
      <c r="AB59" s="149"/>
      <c r="AC59" s="146"/>
      <c r="AD59" s="143"/>
      <c r="AE59" s="19"/>
      <c r="AF59" s="21"/>
      <c r="AG59" s="22" t="str">
        <f t="shared" si="5"/>
        <v>TRUE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>
        <v>36</v>
      </c>
      <c r="H60" s="10">
        <v>280080700122</v>
      </c>
      <c r="I60" s="9" t="s">
        <v>655</v>
      </c>
      <c r="J60" s="9"/>
      <c r="K60" s="11" t="str">
        <f t="shared" ca="1" si="0"/>
        <v/>
      </c>
      <c r="L60" s="12" t="s">
        <v>179</v>
      </c>
      <c r="M60" s="12" t="s">
        <v>687</v>
      </c>
      <c r="N60" s="12" t="s">
        <v>688</v>
      </c>
      <c r="O60" s="9">
        <v>5501.2</v>
      </c>
      <c r="P60" s="9">
        <v>1</v>
      </c>
      <c r="Q60" s="13" t="str">
        <f>VLOOKUP(O60, '[1]لیست محصولات اردیبهشت ۱۴۰۳'!B:C,2,0)</f>
        <v>ورتکس | Vortex</v>
      </c>
      <c r="R60" s="9" t="s">
        <v>144</v>
      </c>
      <c r="S60" s="12">
        <f>VLOOKUP(O60, '[1]لیست محصولات اردیبهشت ۱۴۰۳'!B:F,5,0)</f>
        <v>750</v>
      </c>
      <c r="T60" s="14">
        <f>VLOOKUP(O60, '[1]لیست محصولات اردیبهشت ۱۴۰۳'!B:G,6,0)</f>
        <v>9900000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9900000</v>
      </c>
      <c r="Y60" s="17"/>
      <c r="Z60" s="14">
        <f t="shared" si="4"/>
        <v>9900000</v>
      </c>
      <c r="AA60" s="18" t="s">
        <v>79</v>
      </c>
      <c r="AB60" s="13" t="s">
        <v>689</v>
      </c>
      <c r="AC60" s="19" t="s">
        <v>690</v>
      </c>
      <c r="AD60" s="20" t="s">
        <v>104</v>
      </c>
      <c r="AE60" s="19"/>
      <c r="AF60" s="21"/>
      <c r="AG60" s="22" t="str">
        <f t="shared" si="5"/>
        <v>TRUE</v>
      </c>
      <c r="AH60" s="23" t="str">
        <f t="shared" si="6"/>
        <v>تهران سعادت آباد بلوار بهزاد نبش باغستان یکم پلاک ۲ شرکت تپسی شرکت تپسی - بردیا میرزایی 09305905763</v>
      </c>
    </row>
    <row r="61" spans="1:34" ht="22.35" customHeight="1">
      <c r="A61" s="7"/>
      <c r="B61" s="7"/>
      <c r="C61" s="7"/>
      <c r="D61" s="7"/>
      <c r="E61" s="7"/>
      <c r="F61" s="8"/>
      <c r="G61" s="66">
        <v>37</v>
      </c>
      <c r="H61" s="67" t="s">
        <v>697</v>
      </c>
      <c r="I61" s="66" t="s">
        <v>655</v>
      </c>
      <c r="J61" s="9" t="s">
        <v>75</v>
      </c>
      <c r="K61" s="11" t="str">
        <f t="shared" ca="1" si="0"/>
        <v/>
      </c>
      <c r="L61" s="12" t="s">
        <v>693</v>
      </c>
      <c r="M61" s="12" t="s">
        <v>694</v>
      </c>
      <c r="N61" s="12" t="s">
        <v>691</v>
      </c>
      <c r="O61" s="9">
        <v>5523.2</v>
      </c>
      <c r="P61" s="9">
        <v>27</v>
      </c>
      <c r="Q61" s="13" t="str">
        <f>VLOOKUP(O61, '[1]لیست محصولات اردیبهشت ۱۴۰۳'!B:C,2,0)</f>
        <v>کوتوا دانکن | Kotowa Duncan</v>
      </c>
      <c r="R61" s="9"/>
      <c r="S61" s="12">
        <f>VLOOKUP(O61, '[1]لیست محصولات اردیبهشت ۱۴۰۳'!B:F,5,0)</f>
        <v>750</v>
      </c>
      <c r="T61" s="14">
        <f>VLOOKUP(O61, '[1]لیست محصولات اردیبهشت ۱۴۰۳'!B:G,6,0)</f>
        <v>12150000</v>
      </c>
      <c r="U61" s="15"/>
      <c r="V61" s="16">
        <f t="shared" si="1"/>
        <v>0</v>
      </c>
      <c r="W61" s="12">
        <f t="shared" si="2"/>
        <v>27</v>
      </c>
      <c r="X61" s="14">
        <f t="shared" si="3"/>
        <v>328050000</v>
      </c>
      <c r="Y61" s="17"/>
      <c r="Z61" s="14">
        <f t="shared" si="4"/>
        <v>328050000</v>
      </c>
      <c r="AA61" s="18" t="s">
        <v>209</v>
      </c>
      <c r="AB61" s="13" t="s">
        <v>695</v>
      </c>
      <c r="AC61" s="19" t="s">
        <v>696</v>
      </c>
      <c r="AD61" s="20"/>
      <c r="AE61" s="77" t="s">
        <v>692</v>
      </c>
      <c r="AF61" s="21"/>
      <c r="AG61" s="22" t="str">
        <f t="shared" si="5"/>
        <v>TRUE</v>
      </c>
      <c r="AH61" s="23" t="str">
        <f t="shared" si="6"/>
        <v>مشهد بلوار كوثر، بين كوثر 7 و 9 کافه مینل - آروین رجروندی 09378374518</v>
      </c>
    </row>
    <row r="62" spans="1:34" ht="22.35" customHeight="1">
      <c r="A62" s="7"/>
      <c r="B62" s="7"/>
      <c r="C62" s="7"/>
      <c r="D62" s="7"/>
      <c r="E62" s="7"/>
      <c r="F62" s="8"/>
      <c r="G62" s="9">
        <v>38</v>
      </c>
      <c r="H62" s="10">
        <v>280084072576</v>
      </c>
      <c r="I62" s="9" t="s">
        <v>655</v>
      </c>
      <c r="J62" s="9"/>
      <c r="K62" s="11" t="str">
        <f t="shared" ca="1" si="0"/>
        <v/>
      </c>
      <c r="L62" s="12" t="s">
        <v>698</v>
      </c>
      <c r="M62" s="12" t="s">
        <v>699</v>
      </c>
      <c r="N62" s="12" t="s">
        <v>700</v>
      </c>
      <c r="O62" s="9">
        <v>5501.2</v>
      </c>
      <c r="P62" s="9">
        <v>2</v>
      </c>
      <c r="Q62" s="13" t="str">
        <f>VLOOKUP(O62, '[1]لیست محصولات اردیبهشت ۱۴۰۳'!B:C,2,0)</f>
        <v>ورتکس | Vortex</v>
      </c>
      <c r="R62" s="9"/>
      <c r="S62" s="12">
        <f>VLOOKUP(O62, '[1]لیست محصولات اردیبهشت ۱۴۰۳'!B:F,5,0)</f>
        <v>750</v>
      </c>
      <c r="T62" s="14">
        <f>VLOOKUP(O62, '[1]لیست محصولات اردیبهشت ۱۴۰۳'!B:G,6,0)</f>
        <v>9900000</v>
      </c>
      <c r="U62" s="15"/>
      <c r="V62" s="16">
        <f t="shared" si="1"/>
        <v>0</v>
      </c>
      <c r="W62" s="12">
        <f t="shared" si="2"/>
        <v>2</v>
      </c>
      <c r="X62" s="14">
        <f t="shared" si="3"/>
        <v>19800000</v>
      </c>
      <c r="Y62" s="17"/>
      <c r="Z62" s="14">
        <f t="shared" si="4"/>
        <v>19800000</v>
      </c>
      <c r="AA62" s="18" t="s">
        <v>79</v>
      </c>
      <c r="AB62" s="13" t="s">
        <v>701</v>
      </c>
      <c r="AC62" s="19" t="s">
        <v>702</v>
      </c>
      <c r="AD62" s="20" t="s">
        <v>104</v>
      </c>
      <c r="AE62" s="19"/>
      <c r="AF62" s="21"/>
      <c r="AG62" s="22" t="str">
        <f t="shared" si="5"/>
        <v>TRUE</v>
      </c>
      <c r="AH62" s="23" t="str">
        <f t="shared" si="6"/>
        <v>تهران شهرک غرب سیمای ایران جنب پلاتین رستوران بهاد (سرو پیشرو مفاخر) - آسمان حیدری 09129350830</v>
      </c>
    </row>
    <row r="63" spans="1:34" ht="22.35" customHeight="1">
      <c r="A63" s="7"/>
      <c r="B63" s="7"/>
      <c r="C63" s="7"/>
      <c r="D63" s="7"/>
      <c r="E63" s="7"/>
      <c r="F63" s="8"/>
      <c r="G63" s="153">
        <v>39</v>
      </c>
      <c r="H63" s="156"/>
      <c r="I63" s="153" t="s">
        <v>655</v>
      </c>
      <c r="J63" s="159"/>
      <c r="K63" s="11" t="str">
        <f t="shared" ca="1" si="0"/>
        <v/>
      </c>
      <c r="L63" s="138" t="s">
        <v>703</v>
      </c>
      <c r="M63" s="138" t="s">
        <v>704</v>
      </c>
      <c r="N63" s="138" t="s">
        <v>705</v>
      </c>
      <c r="O63" s="9">
        <v>5501.3</v>
      </c>
      <c r="P63" s="9">
        <v>2</v>
      </c>
      <c r="Q63" s="13" t="str">
        <f>VLOOKUP(O63, '[1]لیست محصولات اردیبهشت ۱۴۰۳'!B:C,2,0)</f>
        <v>ورتکس | Vortex</v>
      </c>
      <c r="R63" s="9"/>
      <c r="S63" s="12">
        <f>VLOOKUP(O63, '[1]لیست محصولات اردیبهشت ۱۴۰۳'!B:F,5,0)</f>
        <v>4000</v>
      </c>
      <c r="T63" s="14">
        <f>VLOOKUP(O63, '[1]لیست محصولات اردیبهشت ۱۴۰۳'!B:G,6,0)</f>
        <v>51200000</v>
      </c>
      <c r="U63" s="15"/>
      <c r="V63" s="16">
        <f t="shared" si="1"/>
        <v>0</v>
      </c>
      <c r="W63" s="12">
        <f t="shared" si="2"/>
        <v>2</v>
      </c>
      <c r="X63" s="14">
        <f t="shared" si="3"/>
        <v>102400000</v>
      </c>
      <c r="Y63" s="17"/>
      <c r="Z63" s="14">
        <f t="shared" si="4"/>
        <v>102400000</v>
      </c>
      <c r="AA63" s="150" t="s">
        <v>79</v>
      </c>
      <c r="AB63" s="147" t="s">
        <v>70</v>
      </c>
      <c r="AC63" s="144" t="s">
        <v>707</v>
      </c>
      <c r="AD63" s="141"/>
      <c r="AE63" s="19"/>
      <c r="AF63" s="21"/>
      <c r="AG63" s="22" t="str">
        <f t="shared" si="5"/>
        <v>TRUE</v>
      </c>
      <c r="AH63" s="23" t="str">
        <f t="shared" si="6"/>
        <v>تهران - کافه آرمه - اردوان یوسفی 09124047817</v>
      </c>
    </row>
    <row r="64" spans="1:34" ht="22.35" customHeight="1">
      <c r="A64" s="7"/>
      <c r="B64" s="7"/>
      <c r="C64" s="7"/>
      <c r="D64" s="7"/>
      <c r="E64" s="7"/>
      <c r="F64" s="8"/>
      <c r="G64" s="155"/>
      <c r="H64" s="158"/>
      <c r="I64" s="155"/>
      <c r="J64" s="161"/>
      <c r="K64" s="11" t="str">
        <f t="shared" ca="1" si="0"/>
        <v/>
      </c>
      <c r="L64" s="140"/>
      <c r="M64" s="140"/>
      <c r="N64" s="140"/>
      <c r="O64" s="9">
        <v>5511.1</v>
      </c>
      <c r="P64" s="9">
        <v>1</v>
      </c>
      <c r="Q64" s="13" t="str">
        <f>VLOOKUP(O64, '[1]لیست محصولات اردیبهشت ۱۴۰۳'!B:C,2,0)</f>
        <v>هامبلا | Hambella</v>
      </c>
      <c r="R64" s="9" t="s">
        <v>706</v>
      </c>
      <c r="S64" s="12">
        <f>VLOOKUP(O64, '[1]لیست محصولات اردیبهشت ۱۴۰۳'!B:F,5,0)</f>
        <v>150</v>
      </c>
      <c r="T64" s="14">
        <f>VLOOKUP(O64, '[1]لیست محصولات اردیبهشت ۱۴۰۳'!B:G,6,0)</f>
        <v>2800000</v>
      </c>
      <c r="U64" s="15"/>
      <c r="V64" s="16">
        <f t="shared" si="1"/>
        <v>0</v>
      </c>
      <c r="W64" s="12">
        <f t="shared" si="2"/>
        <v>1</v>
      </c>
      <c r="X64" s="14">
        <f t="shared" si="3"/>
        <v>2800000</v>
      </c>
      <c r="Y64" s="17"/>
      <c r="Z64" s="14">
        <f t="shared" si="4"/>
        <v>2800000</v>
      </c>
      <c r="AA64" s="152"/>
      <c r="AB64" s="149"/>
      <c r="AC64" s="146"/>
      <c r="AD64" s="143"/>
      <c r="AE64" s="19"/>
      <c r="AF64" s="21"/>
      <c r="AG64" s="22" t="str">
        <f t="shared" si="5"/>
        <v>TRUE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153">
        <v>40</v>
      </c>
      <c r="H65" s="156"/>
      <c r="I65" s="153" t="s">
        <v>655</v>
      </c>
      <c r="J65" s="159" t="s">
        <v>75</v>
      </c>
      <c r="K65" s="11" t="str">
        <f t="shared" ca="1" si="0"/>
        <v/>
      </c>
      <c r="L65" s="138" t="s">
        <v>117</v>
      </c>
      <c r="M65" s="138" t="s">
        <v>118</v>
      </c>
      <c r="N65" s="138" t="s">
        <v>119</v>
      </c>
      <c r="O65" s="9">
        <v>5511.1</v>
      </c>
      <c r="P65" s="9">
        <v>20</v>
      </c>
      <c r="Q65" s="13" t="str">
        <f>VLOOKUP(O65, '[1]لیست محصولات اردیبهشت ۱۴۰۳'!B:C,2,0)</f>
        <v>هامبلا | Hambella</v>
      </c>
      <c r="R65" s="9"/>
      <c r="S65" s="12">
        <f>VLOOKUP(O65, '[1]لیست محصولات اردیبهشت ۱۴۰۳'!B:F,5,0)</f>
        <v>150</v>
      </c>
      <c r="T65" s="14">
        <f>VLOOKUP(O65, '[1]لیست محصولات اردیبهشت ۱۴۰۳'!B:G,6,0)</f>
        <v>2800000</v>
      </c>
      <c r="U65" s="26"/>
      <c r="V65" s="16">
        <f t="shared" si="1"/>
        <v>0</v>
      </c>
      <c r="W65" s="12">
        <f t="shared" si="2"/>
        <v>20</v>
      </c>
      <c r="X65" s="14">
        <f t="shared" si="3"/>
        <v>56000000</v>
      </c>
      <c r="Y65" s="17"/>
      <c r="Z65" s="14">
        <f t="shared" si="4"/>
        <v>56000000</v>
      </c>
      <c r="AA65" s="150" t="s">
        <v>108</v>
      </c>
      <c r="AB65" s="147" t="s">
        <v>708</v>
      </c>
      <c r="AC65" s="144" t="s">
        <v>121</v>
      </c>
      <c r="AD65" s="141"/>
      <c r="AE65" s="19"/>
      <c r="AF65" s="21"/>
      <c r="AG65" s="22" t="str">
        <f t="shared" si="5"/>
        <v>TRUE</v>
      </c>
      <c r="AH65" s="23" t="str">
        <f t="shared" si="6"/>
        <v>کرج جهانشهر - میدان هلال احمر - خ هلال احمر - نبش کوچه سنبل کافه دارچین - کیان کاوه 09124620107</v>
      </c>
    </row>
    <row r="66" spans="1:34" ht="22.35" customHeight="1">
      <c r="A66" s="7"/>
      <c r="B66" s="7"/>
      <c r="C66" s="7"/>
      <c r="D66" s="7"/>
      <c r="E66" s="7"/>
      <c r="F66" s="8"/>
      <c r="G66" s="154"/>
      <c r="H66" s="157"/>
      <c r="I66" s="154"/>
      <c r="J66" s="160"/>
      <c r="K66" s="11" t="str">
        <f t="shared" ref="K66:K87" ca="1" si="7">IF(C66, TODAY(), "" )</f>
        <v/>
      </c>
      <c r="L66" s="139"/>
      <c r="M66" s="139"/>
      <c r="N66" s="139"/>
      <c r="O66" s="9">
        <v>5501.1</v>
      </c>
      <c r="P66" s="9">
        <v>20</v>
      </c>
      <c r="Q66" s="13" t="str">
        <f>VLOOKUP(O66, '[1]لیست محصولات اردیبهشت ۱۴۰۳'!B:C,2,0)</f>
        <v>ورتکس | Vortex</v>
      </c>
      <c r="R66" s="9"/>
      <c r="S66" s="12">
        <f>VLOOKUP(O66, '[1]لیست محصولات اردیبهشت ۱۴۰۳'!B:F,5,0)</f>
        <v>150</v>
      </c>
      <c r="T66" s="14">
        <f>VLOOKUP(O66, '[1]لیست محصولات اردیبهشت ۱۴۰۳'!B:G,6,0)</f>
        <v>2100000</v>
      </c>
      <c r="U66" s="15"/>
      <c r="V66" s="16">
        <f t="shared" ref="V66:V129" si="8">IF(C66, P66, U66 )</f>
        <v>0</v>
      </c>
      <c r="W66" s="12">
        <f t="shared" ref="W66:W200" si="9">P66-V66</f>
        <v>20</v>
      </c>
      <c r="X66" s="14">
        <f t="shared" ref="X66:X200" si="10">P66*T66</f>
        <v>42000000</v>
      </c>
      <c r="Y66" s="17"/>
      <c r="Z66" s="14">
        <f t="shared" ref="Z66:Z200" si="11">X66-Y66</f>
        <v>42000000</v>
      </c>
      <c r="AA66" s="151"/>
      <c r="AB66" s="148"/>
      <c r="AC66" s="145"/>
      <c r="AD66" s="142"/>
      <c r="AE66" s="19"/>
      <c r="AF66" s="21"/>
      <c r="AG66" s="22" t="str">
        <f t="shared" ref="AG66:AG87" si="12">IF(V66=P66, "FALSE", "TRUE" )</f>
        <v>TRUE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155"/>
      <c r="H67" s="158"/>
      <c r="I67" s="155"/>
      <c r="J67" s="161"/>
      <c r="K67" s="11" t="str">
        <f t="shared" ca="1" si="7"/>
        <v/>
      </c>
      <c r="L67" s="140"/>
      <c r="M67" s="140"/>
      <c r="N67" s="140"/>
      <c r="O67" s="9">
        <v>5522.2</v>
      </c>
      <c r="P67" s="9">
        <v>20</v>
      </c>
      <c r="Q67" s="13" t="str">
        <f>VLOOKUP(O67, '[1]لیست محصولات اردیبهشت ۱۴۰۳'!B:C,2,0)</f>
        <v>تامارا | Tamara</v>
      </c>
      <c r="R67" s="9"/>
      <c r="S67" s="12">
        <f>VLOOKUP(O67, '[1]لیست محصولات اردیبهشت ۱۴۰۳'!B:F,5,0)</f>
        <v>750</v>
      </c>
      <c r="T67" s="14">
        <f>VLOOKUP(O67, '[1]لیست محصولات اردیبهشت ۱۴۰۳'!B:G,6,0)</f>
        <v>12450000</v>
      </c>
      <c r="U67" s="15"/>
      <c r="V67" s="16">
        <f t="shared" si="8"/>
        <v>0</v>
      </c>
      <c r="W67" s="12">
        <f t="shared" si="9"/>
        <v>20</v>
      </c>
      <c r="X67" s="14">
        <f t="shared" si="10"/>
        <v>249000000</v>
      </c>
      <c r="Y67" s="17"/>
      <c r="Z67" s="14">
        <f t="shared" si="11"/>
        <v>249000000</v>
      </c>
      <c r="AA67" s="152"/>
      <c r="AB67" s="149"/>
      <c r="AC67" s="146"/>
      <c r="AD67" s="143"/>
      <c r="AE67" s="19"/>
      <c r="AF67" s="21"/>
      <c r="AG67" s="22" t="str">
        <f t="shared" si="12"/>
        <v>TRUE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66">
        <v>41</v>
      </c>
      <c r="H68" s="67"/>
      <c r="I68" s="66" t="s">
        <v>655</v>
      </c>
      <c r="J68" s="9" t="s">
        <v>75</v>
      </c>
      <c r="K68" s="11" t="str">
        <f t="shared" ca="1" si="7"/>
        <v/>
      </c>
      <c r="L68" s="12"/>
      <c r="M68" s="12" t="s">
        <v>84</v>
      </c>
      <c r="N68" s="12" t="s">
        <v>709</v>
      </c>
      <c r="O68" s="9">
        <v>5501.3</v>
      </c>
      <c r="P68" s="9">
        <v>2</v>
      </c>
      <c r="Q68" s="13" t="str">
        <f>VLOOKUP(O68, '[1]لیست محصولات اردیبهشت ۱۴۰۳'!B:C,2,0)</f>
        <v>ورتکس | Vortex</v>
      </c>
      <c r="R68" s="9"/>
      <c r="S68" s="12">
        <f>VLOOKUP(O68, '[1]لیست محصولات اردیبهشت ۱۴۰۳'!B:F,5,0)</f>
        <v>4000</v>
      </c>
      <c r="T68" s="14">
        <f>VLOOKUP(O68, '[1]لیست محصولات اردیبهشت ۱۴۰۳'!B:G,6,0)</f>
        <v>51200000</v>
      </c>
      <c r="U68" s="15"/>
      <c r="V68" s="16">
        <f t="shared" si="8"/>
        <v>0</v>
      </c>
      <c r="W68" s="12">
        <f t="shared" si="9"/>
        <v>2</v>
      </c>
      <c r="X68" s="14">
        <f t="shared" si="10"/>
        <v>102400000</v>
      </c>
      <c r="Y68" s="17"/>
      <c r="Z68" s="14">
        <f t="shared" si="11"/>
        <v>102400000</v>
      </c>
      <c r="AA68" s="18" t="s">
        <v>79</v>
      </c>
      <c r="AB68" s="13" t="s">
        <v>70</v>
      </c>
      <c r="AC68" s="19" t="s">
        <v>86</v>
      </c>
      <c r="AD68" s="20"/>
      <c r="AE68" s="19"/>
      <c r="AF68" s="21"/>
      <c r="AG68" s="22" t="str">
        <f t="shared" si="12"/>
        <v>TRUE</v>
      </c>
      <c r="AH68" s="23" t="str">
        <f t="shared" ref="AH68:AH131" si="13">AA68&amp;" "&amp;AB68&amp;" "&amp;N68&amp;" - "&amp;L68&amp;" "&amp;M68&amp;" "&amp;AC68</f>
        <v>تهران - کافه بیکری کروسان مژده -  حجتی 09373955769</v>
      </c>
    </row>
    <row r="69" spans="1:34" ht="22.35" customHeight="1">
      <c r="A69" s="7"/>
      <c r="B69" s="7"/>
      <c r="C69" s="7"/>
      <c r="D69" s="7"/>
      <c r="E69" s="7"/>
      <c r="F69" s="8"/>
      <c r="G69" s="66">
        <v>42</v>
      </c>
      <c r="H69" s="67" t="s">
        <v>711</v>
      </c>
      <c r="I69" s="66" t="s">
        <v>655</v>
      </c>
      <c r="J69" s="9" t="s">
        <v>75</v>
      </c>
      <c r="K69" s="11"/>
      <c r="L69" s="12" t="s">
        <v>712</v>
      </c>
      <c r="M69" s="12" t="s">
        <v>713</v>
      </c>
      <c r="N69" s="12" t="s">
        <v>714</v>
      </c>
      <c r="O69" s="9">
        <v>5511.2</v>
      </c>
      <c r="P69" s="9">
        <v>10</v>
      </c>
      <c r="Q69" s="13" t="str">
        <f>VLOOKUP(O69, '[1]لیست محصولات اردیبهشت ۱۴۰۳'!B:C,2,0)</f>
        <v>هامبلا | Hambella</v>
      </c>
      <c r="R69" s="9"/>
      <c r="S69" s="12">
        <f>VLOOKUP(O69, '[1]لیست محصولات اردیبهشت ۱۴۰۳'!B:F,5,0)</f>
        <v>750</v>
      </c>
      <c r="T69" s="14">
        <f>VLOOKUP(O69, '[1]لیست محصولات اردیبهشت ۱۴۰۳'!B:G,6,0)</f>
        <v>13350000</v>
      </c>
      <c r="U69" s="15"/>
      <c r="V69" s="16">
        <f t="shared" si="8"/>
        <v>0</v>
      </c>
      <c r="W69" s="12">
        <f t="shared" si="9"/>
        <v>10</v>
      </c>
      <c r="X69" s="14">
        <f t="shared" si="10"/>
        <v>133500000</v>
      </c>
      <c r="Y69" s="17"/>
      <c r="Z69" s="14">
        <f t="shared" si="11"/>
        <v>133500000</v>
      </c>
      <c r="AA69" s="18" t="s">
        <v>79</v>
      </c>
      <c r="AB69" s="13" t="s">
        <v>70</v>
      </c>
      <c r="AC69" s="19" t="s">
        <v>715</v>
      </c>
      <c r="AD69" s="20"/>
      <c r="AE69" s="77" t="s">
        <v>716</v>
      </c>
      <c r="AF69" s="21"/>
      <c r="AG69" s="22" t="str">
        <f t="shared" si="12"/>
        <v>TRUE</v>
      </c>
      <c r="AH69" s="23" t="str">
        <f t="shared" si="13"/>
        <v>تهران - کافه پرا - افشین امیری 09123060890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153">
        <v>43</v>
      </c>
      <c r="H70" s="156"/>
      <c r="I70" s="153" t="s">
        <v>655</v>
      </c>
      <c r="J70" s="159" t="s">
        <v>75</v>
      </c>
      <c r="K70" s="11" t="str">
        <f t="shared" ca="1" si="7"/>
        <v/>
      </c>
      <c r="L70" s="138" t="s">
        <v>152</v>
      </c>
      <c r="M70" s="138" t="s">
        <v>183</v>
      </c>
      <c r="N70" s="138" t="s">
        <v>717</v>
      </c>
      <c r="O70" s="9">
        <v>5501.3</v>
      </c>
      <c r="P70" s="9">
        <v>1</v>
      </c>
      <c r="Q70" s="13" t="str">
        <f>VLOOKUP(O70, '[1]لیست محصولات اردیبهشت ۱۴۰۳'!B:C,2,0)</f>
        <v>ورتکس | Vortex</v>
      </c>
      <c r="R70" s="9"/>
      <c r="S70" s="12">
        <f>VLOOKUP(O70, '[1]لیست محصولات اردیبهشت ۱۴۰۳'!B:F,5,0)</f>
        <v>4000</v>
      </c>
      <c r="T70" s="14">
        <f>VLOOKUP(O70, '[1]لیست محصولات اردیبهشت ۱۴۰۳'!B:G,6,0)</f>
        <v>51200000</v>
      </c>
      <c r="U70" s="15"/>
      <c r="V70" s="16">
        <f t="shared" si="8"/>
        <v>0</v>
      </c>
      <c r="W70" s="12">
        <f t="shared" si="9"/>
        <v>1</v>
      </c>
      <c r="X70" s="14">
        <f t="shared" si="10"/>
        <v>51200000</v>
      </c>
      <c r="Y70" s="17"/>
      <c r="Z70" s="14">
        <f t="shared" si="11"/>
        <v>51200000</v>
      </c>
      <c r="AA70" s="150" t="s">
        <v>79</v>
      </c>
      <c r="AB70" s="147" t="s">
        <v>70</v>
      </c>
      <c r="AC70" s="144" t="s">
        <v>185</v>
      </c>
      <c r="AD70" s="141"/>
      <c r="AE70" s="19"/>
      <c r="AF70" s="21"/>
      <c r="AG70" s="22" t="str">
        <f t="shared" si="12"/>
        <v>TRUE</v>
      </c>
      <c r="AH70" s="23" t="str">
        <f t="shared" si="13"/>
        <v>تهران - ویوولانژ - مهدی مولایی 09197844409</v>
      </c>
    </row>
    <row r="71" spans="1:34" ht="22.35" customHeight="1">
      <c r="A71" s="7"/>
      <c r="B71" s="7"/>
      <c r="C71" s="7"/>
      <c r="D71" s="7"/>
      <c r="E71" s="7"/>
      <c r="F71" s="8"/>
      <c r="G71" s="155"/>
      <c r="H71" s="158"/>
      <c r="I71" s="155"/>
      <c r="J71" s="161"/>
      <c r="K71" s="11" t="str">
        <f t="shared" ca="1" si="7"/>
        <v/>
      </c>
      <c r="L71" s="140"/>
      <c r="M71" s="140"/>
      <c r="N71" s="140"/>
      <c r="O71" s="9">
        <v>5511.3</v>
      </c>
      <c r="P71" s="9">
        <v>1</v>
      </c>
      <c r="Q71" s="13" t="str">
        <f>VLOOKUP(O71, '[1]لیست محصولات اردیبهشت ۱۴۰۳'!B:C,2,0)</f>
        <v>هامبلا | Hambella</v>
      </c>
      <c r="R71" s="9"/>
      <c r="S71" s="12">
        <f>VLOOKUP(O71, '[1]لیست محصولات اردیبهشت ۱۴۰۳'!B:F,5,0)</f>
        <v>4000</v>
      </c>
      <c r="T71" s="14">
        <f>VLOOKUP(O71, '[1]لیست محصولات اردیبهشت ۱۴۰۳'!B:G,6,0)</f>
        <v>69600000</v>
      </c>
      <c r="U71" s="15"/>
      <c r="V71" s="16">
        <f t="shared" si="8"/>
        <v>0</v>
      </c>
      <c r="W71" s="12">
        <f t="shared" si="9"/>
        <v>1</v>
      </c>
      <c r="X71" s="14">
        <f t="shared" si="10"/>
        <v>69600000</v>
      </c>
      <c r="Y71" s="17"/>
      <c r="Z71" s="14">
        <f t="shared" si="11"/>
        <v>69600000</v>
      </c>
      <c r="AA71" s="152"/>
      <c r="AB71" s="149"/>
      <c r="AC71" s="146"/>
      <c r="AD71" s="143"/>
      <c r="AE71" s="19"/>
      <c r="AF71" s="21"/>
      <c r="AG71" s="22" t="str">
        <f t="shared" si="12"/>
        <v>TRUE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>
        <v>44</v>
      </c>
      <c r="H72" s="10">
        <v>365354</v>
      </c>
      <c r="I72" s="9" t="s">
        <v>655</v>
      </c>
      <c r="J72" s="9"/>
      <c r="K72" s="11" t="str">
        <f t="shared" ca="1" si="7"/>
        <v/>
      </c>
      <c r="L72" s="12" t="s">
        <v>721</v>
      </c>
      <c r="M72" s="12" t="s">
        <v>722</v>
      </c>
      <c r="N72" s="12"/>
      <c r="O72" s="9">
        <v>1130.0999999999999</v>
      </c>
      <c r="P72" s="9">
        <v>2</v>
      </c>
      <c r="Q72" s="13" t="str">
        <f>VLOOKUP(O72, '[1]لیست محصولات اردیبهشت ۱۴۰۳'!B:C,2,0)</f>
        <v>الیدا پلانو | Elida Plano</v>
      </c>
      <c r="R72" s="9"/>
      <c r="S72" s="12">
        <f>VLOOKUP(O72, '[1]لیست محصولات اردیبهشت ۱۴۰۳'!B:F,5,0)</f>
        <v>80</v>
      </c>
      <c r="T72" s="14">
        <f>VLOOKUP(O72, '[1]لیست محصولات اردیبهشت ۱۴۰۳'!B:G,6,0)</f>
        <v>13100000</v>
      </c>
      <c r="U72" s="15"/>
      <c r="V72" s="16">
        <f t="shared" si="8"/>
        <v>0</v>
      </c>
      <c r="W72" s="12">
        <f t="shared" si="9"/>
        <v>2</v>
      </c>
      <c r="X72" s="14">
        <f t="shared" si="10"/>
        <v>26200000</v>
      </c>
      <c r="Y72" s="17"/>
      <c r="Z72" s="14">
        <f t="shared" si="11"/>
        <v>26200000</v>
      </c>
      <c r="AA72" s="18" t="s">
        <v>79</v>
      </c>
      <c r="AB72" s="13" t="s">
        <v>724</v>
      </c>
      <c r="AC72" s="19" t="s">
        <v>723</v>
      </c>
      <c r="AD72" s="20" t="s">
        <v>104</v>
      </c>
      <c r="AE72" s="19"/>
      <c r="AF72" s="21"/>
      <c r="AG72" s="22" t="str">
        <f t="shared" si="12"/>
        <v>TRUE</v>
      </c>
      <c r="AH72" s="23" t="str">
        <f t="shared" si="13"/>
        <v>تهران سعادت‌آباد (بالاتر از میدان کاج)، خیابان یکم (جمشیدی)، خیابان بامداد، خیابان صدیقی، پلاک ۲۴ * تحویل سرایداری ۰۹۱۰۱۶۸۷۹۰۴ گردد *  - سینا ژیانی 09122704938</v>
      </c>
    </row>
    <row r="73" spans="1:34" ht="22.35" customHeight="1">
      <c r="A73" s="7"/>
      <c r="B73" s="7"/>
      <c r="C73" s="7"/>
      <c r="D73" s="7"/>
      <c r="E73" s="7"/>
      <c r="F73" s="8"/>
      <c r="G73" s="9">
        <v>45</v>
      </c>
      <c r="H73" s="10" t="s">
        <v>70</v>
      </c>
      <c r="I73" s="9" t="s">
        <v>728</v>
      </c>
      <c r="J73" s="9"/>
      <c r="K73" s="11" t="str">
        <f t="shared" ca="1" si="7"/>
        <v/>
      </c>
      <c r="L73" s="12" t="s">
        <v>729</v>
      </c>
      <c r="M73" s="12" t="s">
        <v>730</v>
      </c>
      <c r="N73" s="12" t="s">
        <v>332</v>
      </c>
      <c r="O73" s="9">
        <v>5511.1</v>
      </c>
      <c r="P73" s="9">
        <v>1</v>
      </c>
      <c r="Q73" s="13" t="str">
        <f>VLOOKUP(O73, '[1]لیست محصولات اردیبهشت ۱۴۰۳'!B:C,2,0)</f>
        <v>هامبلا | Hambella</v>
      </c>
      <c r="R73" s="9" t="s">
        <v>101</v>
      </c>
      <c r="S73" s="12">
        <f>VLOOKUP(O73, '[1]لیست محصولات اردیبهشت ۱۴۰۳'!B:F,5,0)</f>
        <v>150</v>
      </c>
      <c r="T73" s="14">
        <f>VLOOKUP(O73, '[1]لیست محصولات اردیبهشت ۱۴۰۳'!B:G,6,0)</f>
        <v>2800000</v>
      </c>
      <c r="U73" s="15"/>
      <c r="V73" s="16">
        <f t="shared" si="8"/>
        <v>0</v>
      </c>
      <c r="W73" s="12">
        <f t="shared" si="9"/>
        <v>1</v>
      </c>
      <c r="X73" s="14">
        <f t="shared" si="10"/>
        <v>2800000</v>
      </c>
      <c r="Y73" s="17"/>
      <c r="Z73" s="14">
        <f t="shared" si="11"/>
        <v>2800000</v>
      </c>
      <c r="AA73" s="98"/>
      <c r="AB73" s="97"/>
      <c r="AC73" s="96"/>
      <c r="AD73" s="95"/>
      <c r="AE73" s="19"/>
      <c r="AF73" s="21"/>
      <c r="AG73" s="22" t="str">
        <f t="shared" si="12"/>
        <v>TRUE</v>
      </c>
      <c r="AH73" s="23" t="str">
        <f t="shared" si="13"/>
        <v xml:space="preserve">  (پرسنل) - نیایش حبیبیان </v>
      </c>
    </row>
    <row r="74" spans="1:34" ht="22.35" customHeight="1">
      <c r="A74" s="7"/>
      <c r="B74" s="7"/>
      <c r="C74" s="7"/>
      <c r="D74" s="7"/>
      <c r="E74" s="7"/>
      <c r="F74" s="8"/>
      <c r="G74" s="153">
        <v>46</v>
      </c>
      <c r="H74" s="156" t="s">
        <v>190</v>
      </c>
      <c r="I74" s="153" t="s">
        <v>728</v>
      </c>
      <c r="J74" s="159" t="s">
        <v>75</v>
      </c>
      <c r="K74" s="11" t="str">
        <f t="shared" ca="1" si="7"/>
        <v/>
      </c>
      <c r="L74" s="138" t="s">
        <v>731</v>
      </c>
      <c r="M74" s="138" t="s">
        <v>732</v>
      </c>
      <c r="N74" s="138" t="s">
        <v>733</v>
      </c>
      <c r="O74" s="9">
        <v>5522.1</v>
      </c>
      <c r="P74" s="9">
        <v>8</v>
      </c>
      <c r="Q74" s="13" t="str">
        <f>VLOOKUP(O74, '[1]لیست محصولات اردیبهشت ۱۴۰۳'!B:C,2,0)</f>
        <v>تامارا | Tamara</v>
      </c>
      <c r="R74" s="9"/>
      <c r="S74" s="12">
        <f>VLOOKUP(O74, '[1]لیست محصولات اردیبهشت ۱۴۰۳'!B:F,5,0)</f>
        <v>150</v>
      </c>
      <c r="T74" s="14">
        <f>VLOOKUP(O74, '[1]لیست محصولات اردیبهشت ۱۴۰۳'!B:G,6,0)</f>
        <v>2600000</v>
      </c>
      <c r="U74" s="15"/>
      <c r="V74" s="16">
        <f t="shared" si="8"/>
        <v>0</v>
      </c>
      <c r="W74" s="12">
        <f t="shared" si="9"/>
        <v>8</v>
      </c>
      <c r="X74" s="14">
        <f t="shared" si="10"/>
        <v>20800000</v>
      </c>
      <c r="Y74" s="17"/>
      <c r="Z74" s="14">
        <f t="shared" si="11"/>
        <v>20800000</v>
      </c>
      <c r="AA74" s="150" t="s">
        <v>219</v>
      </c>
      <c r="AB74" s="147" t="s">
        <v>734</v>
      </c>
      <c r="AC74" s="144" t="s">
        <v>735</v>
      </c>
      <c r="AD74" s="141"/>
      <c r="AE74" s="19"/>
      <c r="AF74" s="21"/>
      <c r="AG74" s="22" t="str">
        <f t="shared" si="12"/>
        <v>TRUE</v>
      </c>
      <c r="AH74" s="23" t="str">
        <f t="shared" si="13"/>
        <v>ارومیه بلوار نبوت، انتهاي كوچه هجده، مغازه نبش فروشگاه پینچ - ساسان حامدی 09370999001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154"/>
      <c r="H75" s="157"/>
      <c r="I75" s="154"/>
      <c r="J75" s="160"/>
      <c r="K75" s="11" t="str">
        <f t="shared" ca="1" si="7"/>
        <v/>
      </c>
      <c r="L75" s="139"/>
      <c r="M75" s="139"/>
      <c r="N75" s="139"/>
      <c r="O75" s="9">
        <v>5511.1</v>
      </c>
      <c r="P75" s="9">
        <v>8</v>
      </c>
      <c r="Q75" s="13" t="str">
        <f>VLOOKUP(O75, '[1]لیست محصولات اردیبهشت ۱۴۰۳'!B:C,2,0)</f>
        <v>هامبلا | Hambella</v>
      </c>
      <c r="R75" s="9"/>
      <c r="S75" s="12">
        <f>VLOOKUP(O75, '[1]لیست محصولات اردیبهشت ۱۴۰۳'!B:F,5,0)</f>
        <v>150</v>
      </c>
      <c r="T75" s="14">
        <f>VLOOKUP(O75, '[1]لیست محصولات اردیبهشت ۱۴۰۳'!B:G,6,0)</f>
        <v>2800000</v>
      </c>
      <c r="U75" s="15"/>
      <c r="V75" s="16">
        <f t="shared" si="8"/>
        <v>0</v>
      </c>
      <c r="W75" s="12">
        <f t="shared" si="9"/>
        <v>8</v>
      </c>
      <c r="X75" s="14">
        <f t="shared" si="10"/>
        <v>22400000</v>
      </c>
      <c r="Y75" s="17"/>
      <c r="Z75" s="14">
        <f t="shared" si="11"/>
        <v>22400000</v>
      </c>
      <c r="AA75" s="151"/>
      <c r="AB75" s="148"/>
      <c r="AC75" s="145"/>
      <c r="AD75" s="142"/>
      <c r="AE75" s="19"/>
      <c r="AF75" s="21"/>
      <c r="AG75" s="22" t="str">
        <f t="shared" si="12"/>
        <v>TRUE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154"/>
      <c r="H76" s="157"/>
      <c r="I76" s="154"/>
      <c r="J76" s="160"/>
      <c r="K76" s="11" t="str">
        <f t="shared" ca="1" si="7"/>
        <v/>
      </c>
      <c r="L76" s="139"/>
      <c r="M76" s="139"/>
      <c r="N76" s="139"/>
      <c r="O76" s="9">
        <v>5501.1</v>
      </c>
      <c r="P76" s="9">
        <v>4</v>
      </c>
      <c r="Q76" s="13" t="str">
        <f>VLOOKUP(O76, '[1]لیست محصولات اردیبهشت ۱۴۰۳'!B:C,2,0)</f>
        <v>ورتکس | Vortex</v>
      </c>
      <c r="R76" s="9"/>
      <c r="S76" s="12">
        <f>VLOOKUP(O76, '[1]لیست محصولات اردیبهشت ۱۴۰۳'!B:F,5,0)</f>
        <v>150</v>
      </c>
      <c r="T76" s="14">
        <f>VLOOKUP(O76, '[1]لیست محصولات اردیبهشت ۱۴۰۳'!B:G,6,0)</f>
        <v>2100000</v>
      </c>
      <c r="U76" s="15"/>
      <c r="V76" s="16">
        <f t="shared" si="8"/>
        <v>0</v>
      </c>
      <c r="W76" s="12">
        <f t="shared" si="9"/>
        <v>4</v>
      </c>
      <c r="X76" s="14">
        <f t="shared" si="10"/>
        <v>8400000</v>
      </c>
      <c r="Y76" s="17"/>
      <c r="Z76" s="14">
        <f t="shared" si="11"/>
        <v>8400000</v>
      </c>
      <c r="AA76" s="151"/>
      <c r="AB76" s="148"/>
      <c r="AC76" s="145"/>
      <c r="AD76" s="142"/>
      <c r="AE76" s="19"/>
      <c r="AF76" s="21"/>
      <c r="AG76" s="22" t="str">
        <f t="shared" si="12"/>
        <v>TRUE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154"/>
      <c r="H77" s="157"/>
      <c r="I77" s="154"/>
      <c r="J77" s="160"/>
      <c r="K77" s="11" t="str">
        <f t="shared" ca="1" si="7"/>
        <v/>
      </c>
      <c r="L77" s="139"/>
      <c r="M77" s="139"/>
      <c r="N77" s="139"/>
      <c r="O77" s="9">
        <v>3326.1</v>
      </c>
      <c r="P77" s="9">
        <v>6</v>
      </c>
      <c r="Q77" s="13" t="str">
        <f>VLOOKUP(O77, '[1]لیست محصولات اردیبهشت ۱۴۰۳'!B:C,2,0)</f>
        <v>میاگروس | Milagros</v>
      </c>
      <c r="R77" s="9"/>
      <c r="S77" s="12">
        <f>VLOOKUP(O77, '[1]لیست محصولات اردیبهشت ۱۴۰۳'!B:F,5,0)</f>
        <v>150</v>
      </c>
      <c r="T77" s="14">
        <f>VLOOKUP(O77, '[1]لیست محصولات اردیبهشت ۱۴۰۳'!B:G,6,0)</f>
        <v>3750000</v>
      </c>
      <c r="U77" s="15"/>
      <c r="V77" s="16">
        <f t="shared" si="8"/>
        <v>0</v>
      </c>
      <c r="W77" s="12">
        <f t="shared" si="9"/>
        <v>6</v>
      </c>
      <c r="X77" s="14">
        <f t="shared" si="10"/>
        <v>22500000</v>
      </c>
      <c r="Y77" s="17"/>
      <c r="Z77" s="14">
        <f t="shared" si="11"/>
        <v>22500000</v>
      </c>
      <c r="AA77" s="151"/>
      <c r="AB77" s="148"/>
      <c r="AC77" s="145"/>
      <c r="AD77" s="142"/>
      <c r="AE77" s="19"/>
      <c r="AF77" s="21"/>
      <c r="AG77" s="22" t="str">
        <f t="shared" si="12"/>
        <v>TRUE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154"/>
      <c r="H78" s="157"/>
      <c r="I78" s="154"/>
      <c r="J78" s="160"/>
      <c r="K78" s="11" t="str">
        <f t="shared" ca="1" si="7"/>
        <v/>
      </c>
      <c r="L78" s="139"/>
      <c r="M78" s="139"/>
      <c r="N78" s="139"/>
      <c r="O78" s="9">
        <v>5523.2</v>
      </c>
      <c r="P78" s="9">
        <v>2</v>
      </c>
      <c r="Q78" s="13" t="str">
        <f>VLOOKUP(O78, '[1]لیست محصولات اردیبهشت ۱۴۰۳'!B:C,2,0)</f>
        <v>کوتوا دانکن | Kotowa Duncan</v>
      </c>
      <c r="R78" s="9"/>
      <c r="S78" s="12">
        <f>VLOOKUP(O78, '[1]لیست محصولات اردیبهشت ۱۴۰۳'!B:F,5,0)</f>
        <v>750</v>
      </c>
      <c r="T78" s="14">
        <f>VLOOKUP(O78, '[1]لیست محصولات اردیبهشت ۱۴۰۳'!B:G,6,0)</f>
        <v>12150000</v>
      </c>
      <c r="U78" s="15"/>
      <c r="V78" s="16">
        <f t="shared" si="8"/>
        <v>0</v>
      </c>
      <c r="W78" s="12">
        <f t="shared" si="9"/>
        <v>2</v>
      </c>
      <c r="X78" s="14">
        <f t="shared" si="10"/>
        <v>24300000</v>
      </c>
      <c r="Y78" s="17"/>
      <c r="Z78" s="14">
        <f t="shared" si="11"/>
        <v>24300000</v>
      </c>
      <c r="AA78" s="151"/>
      <c r="AB78" s="148"/>
      <c r="AC78" s="145"/>
      <c r="AD78" s="142"/>
      <c r="AE78" s="19"/>
      <c r="AF78" s="21"/>
      <c r="AG78" s="22" t="str">
        <f t="shared" si="12"/>
        <v>TRUE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155"/>
      <c r="H79" s="158"/>
      <c r="I79" s="155"/>
      <c r="J79" s="161"/>
      <c r="K79" s="11" t="str">
        <f t="shared" ca="1" si="7"/>
        <v/>
      </c>
      <c r="L79" s="140"/>
      <c r="M79" s="140"/>
      <c r="N79" s="140"/>
      <c r="O79" s="9">
        <v>5522.2</v>
      </c>
      <c r="P79" s="9">
        <v>8</v>
      </c>
      <c r="Q79" s="13" t="str">
        <f>VLOOKUP(O79, '[1]لیست محصولات اردیبهشت ۱۴۰۳'!B:C,2,0)</f>
        <v>تامارا | Tamara</v>
      </c>
      <c r="R79" s="9"/>
      <c r="S79" s="12">
        <f>VLOOKUP(O79, '[1]لیست محصولات اردیبهشت ۱۴۰۳'!B:F,5,0)</f>
        <v>750</v>
      </c>
      <c r="T79" s="14">
        <f>VLOOKUP(O79, '[1]لیست محصولات اردیبهشت ۱۴۰۳'!B:G,6,0)</f>
        <v>12450000</v>
      </c>
      <c r="U79" s="15"/>
      <c r="V79" s="16">
        <f t="shared" si="8"/>
        <v>0</v>
      </c>
      <c r="W79" s="12">
        <f t="shared" si="9"/>
        <v>8</v>
      </c>
      <c r="X79" s="14">
        <f t="shared" si="10"/>
        <v>99600000</v>
      </c>
      <c r="Y79" s="17"/>
      <c r="Z79" s="14">
        <f t="shared" si="11"/>
        <v>99600000</v>
      </c>
      <c r="AA79" s="152"/>
      <c r="AB79" s="149"/>
      <c r="AC79" s="146"/>
      <c r="AD79" s="143"/>
      <c r="AE79" s="19"/>
      <c r="AF79" s="21"/>
      <c r="AG79" s="22" t="str">
        <f t="shared" si="12"/>
        <v>TRUE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66">
        <v>47</v>
      </c>
      <c r="H80" s="67" t="s">
        <v>190</v>
      </c>
      <c r="I80" s="66" t="s">
        <v>819</v>
      </c>
      <c r="J80" s="9" t="s">
        <v>75</v>
      </c>
      <c r="K80" s="11" t="str">
        <f t="shared" ca="1" si="7"/>
        <v/>
      </c>
      <c r="L80" s="12"/>
      <c r="M80" s="12" t="s">
        <v>820</v>
      </c>
      <c r="N80" s="12" t="s">
        <v>821</v>
      </c>
      <c r="O80" s="9">
        <v>5511.2</v>
      </c>
      <c r="P80" s="9">
        <v>2</v>
      </c>
      <c r="Q80" s="13" t="str">
        <f>VLOOKUP(O80, '[1]لیست محصولات اردیبهشت ۱۴۰۳'!B:C,2,0)</f>
        <v>هامبلا | Hambella</v>
      </c>
      <c r="R80" s="9"/>
      <c r="S80" s="12">
        <f>VLOOKUP(O80, '[1]لیست محصولات اردیبهشت ۱۴۰۳'!B:F,5,0)</f>
        <v>750</v>
      </c>
      <c r="T80" s="14">
        <f>VLOOKUP(O80, '[1]لیست محصولات اردیبهشت ۱۴۰۳'!B:G,6,0)</f>
        <v>13350000</v>
      </c>
      <c r="U80" s="15"/>
      <c r="V80" s="16">
        <f t="shared" si="8"/>
        <v>0</v>
      </c>
      <c r="W80" s="12">
        <f t="shared" si="9"/>
        <v>2</v>
      </c>
      <c r="X80" s="14">
        <f t="shared" si="10"/>
        <v>26700000</v>
      </c>
      <c r="Y80" s="17"/>
      <c r="Z80" s="14">
        <f t="shared" si="11"/>
        <v>26700000</v>
      </c>
      <c r="AA80" s="18" t="s">
        <v>199</v>
      </c>
      <c r="AB80" s="13" t="s">
        <v>822</v>
      </c>
      <c r="AC80" s="19" t="s">
        <v>823</v>
      </c>
      <c r="AD80" s="20"/>
      <c r="AE80" s="77" t="s">
        <v>824</v>
      </c>
      <c r="AF80" s="21"/>
      <c r="AG80" s="22" t="str">
        <f t="shared" si="12"/>
        <v>TRUE</v>
      </c>
      <c r="AH80" s="23" t="str">
        <f t="shared" si="13"/>
        <v>شیراز معالی آباد، نبش دوستان کافه منگو -  اسکندری 09379926639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30</v>
      </c>
      <c r="AI240" s="56">
        <f t="shared" si="19"/>
        <v>0</v>
      </c>
      <c r="AJ240" s="57">
        <f>AH240-AI240</f>
        <v>30</v>
      </c>
      <c r="AK240" s="58">
        <f t="shared" si="23"/>
        <v>4.5</v>
      </c>
      <c r="AL240" s="59">
        <f>AO240+AQ240-[2]Sheet1!$AH241</f>
        <v>0</v>
      </c>
      <c r="AM240" s="59">
        <f t="shared" si="25"/>
        <v>-30</v>
      </c>
      <c r="AN240" s="58">
        <f t="shared" si="21"/>
        <v>0</v>
      </c>
      <c r="AO240" s="59"/>
      <c r="AP240" s="58">
        <f t="shared" si="22"/>
        <v>-4.5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10</v>
      </c>
      <c r="AI241" s="56">
        <f t="shared" si="19"/>
        <v>0</v>
      </c>
      <c r="AJ241" s="57">
        <f t="shared" ref="AJ241:AJ264" si="27">AH241-AI241</f>
        <v>10</v>
      </c>
      <c r="AK241" s="58">
        <f>AH241*AG241/1000</f>
        <v>7.5</v>
      </c>
      <c r="AL241" s="59">
        <f>AO241+AQ241-[2]Sheet1!$AH242</f>
        <v>0</v>
      </c>
      <c r="AM241" s="59">
        <f t="shared" si="25"/>
        <v>-10</v>
      </c>
      <c r="AN241" s="58">
        <f t="shared" si="21"/>
        <v>0</v>
      </c>
      <c r="AO241" s="59"/>
      <c r="AP241" s="58">
        <f t="shared" si="22"/>
        <v>-7.5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11</v>
      </c>
      <c r="AI242" s="56">
        <f t="shared" si="19"/>
        <v>0</v>
      </c>
      <c r="AJ242" s="57">
        <f t="shared" si="27"/>
        <v>11</v>
      </c>
      <c r="AK242" s="58">
        <f t="shared" ref="AK242:AK267" si="28">AH242*AG242/1000</f>
        <v>44</v>
      </c>
      <c r="AL242" s="59">
        <f>AO242+AQ242-[2]Sheet1!$AH243</f>
        <v>0</v>
      </c>
      <c r="AM242" s="59">
        <f t="shared" si="25"/>
        <v>-11</v>
      </c>
      <c r="AN242" s="58">
        <f t="shared" si="21"/>
        <v>0</v>
      </c>
      <c r="AO242" s="59"/>
      <c r="AP242" s="58">
        <f t="shared" si="22"/>
        <v>-44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36</v>
      </c>
      <c r="AI251" s="56">
        <f t="shared" si="19"/>
        <v>0</v>
      </c>
      <c r="AJ251" s="57">
        <f t="shared" si="27"/>
        <v>36</v>
      </c>
      <c r="AK251" s="58">
        <f t="shared" si="28"/>
        <v>5.4</v>
      </c>
      <c r="AL251" s="59">
        <f>AO251+AQ251-[2]Sheet1!$AH252</f>
        <v>0</v>
      </c>
      <c r="AM251" s="59">
        <f t="shared" si="25"/>
        <v>-36</v>
      </c>
      <c r="AN251" s="58">
        <f t="shared" si="21"/>
        <v>0</v>
      </c>
      <c r="AO251" s="59"/>
      <c r="AP251" s="58">
        <f t="shared" si="22"/>
        <v>-5.4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16</v>
      </c>
      <c r="AI252" s="56">
        <f t="shared" si="19"/>
        <v>0</v>
      </c>
      <c r="AJ252" s="57">
        <f t="shared" si="27"/>
        <v>16</v>
      </c>
      <c r="AK252" s="58">
        <f t="shared" si="28"/>
        <v>12</v>
      </c>
      <c r="AL252" s="59">
        <f>AO252+AQ252-[2]Sheet1!$AH253</f>
        <v>0</v>
      </c>
      <c r="AM252" s="59">
        <f t="shared" si="25"/>
        <v>-16</v>
      </c>
      <c r="AN252" s="58">
        <f t="shared" si="21"/>
        <v>0</v>
      </c>
      <c r="AO252" s="59"/>
      <c r="AP252" s="58">
        <f t="shared" si="22"/>
        <v>-12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215">
    <mergeCell ref="G74:G79"/>
    <mergeCell ref="H74:H79"/>
    <mergeCell ref="I74:I79"/>
    <mergeCell ref="J74:J79"/>
    <mergeCell ref="L74:L79"/>
    <mergeCell ref="M74:M79"/>
    <mergeCell ref="N74:N79"/>
    <mergeCell ref="AD74:AD79"/>
    <mergeCell ref="AC74:AC79"/>
    <mergeCell ref="AB74:AB79"/>
    <mergeCell ref="AA74:AA79"/>
    <mergeCell ref="M70:M71"/>
    <mergeCell ref="N70:N71"/>
    <mergeCell ref="AD70:AD71"/>
    <mergeCell ref="AC70:AC71"/>
    <mergeCell ref="AB70:AB71"/>
    <mergeCell ref="AA70:AA71"/>
    <mergeCell ref="N65:N67"/>
    <mergeCell ref="AD65:AD67"/>
    <mergeCell ref="AC65:AC67"/>
    <mergeCell ref="AB65:AB67"/>
    <mergeCell ref="AA65:AA67"/>
    <mergeCell ref="M65:M67"/>
    <mergeCell ref="G70:G71"/>
    <mergeCell ref="H70:H71"/>
    <mergeCell ref="I70:I71"/>
    <mergeCell ref="J70:J71"/>
    <mergeCell ref="L70:L71"/>
    <mergeCell ref="G65:G67"/>
    <mergeCell ref="H65:H67"/>
    <mergeCell ref="I65:I67"/>
    <mergeCell ref="J65:J67"/>
    <mergeCell ref="L65:L67"/>
    <mergeCell ref="H63:H64"/>
    <mergeCell ref="G63:G64"/>
    <mergeCell ref="AD63:AD64"/>
    <mergeCell ref="AC63:AC64"/>
    <mergeCell ref="AB63:AB64"/>
    <mergeCell ref="AA63:AA64"/>
    <mergeCell ref="G58:G59"/>
    <mergeCell ref="AB58:AB59"/>
    <mergeCell ref="AA58:AA59"/>
    <mergeCell ref="AC58:AC59"/>
    <mergeCell ref="AD58:AD59"/>
    <mergeCell ref="N63:N64"/>
    <mergeCell ref="M63:M64"/>
    <mergeCell ref="L63:L64"/>
    <mergeCell ref="J63:J64"/>
    <mergeCell ref="I63:I64"/>
    <mergeCell ref="N58:N59"/>
    <mergeCell ref="M58:M59"/>
    <mergeCell ref="L58:L59"/>
    <mergeCell ref="J58:J59"/>
    <mergeCell ref="I58:I59"/>
    <mergeCell ref="H58:H59"/>
    <mergeCell ref="H56:H57"/>
    <mergeCell ref="G56:G57"/>
    <mergeCell ref="AA56:AA57"/>
    <mergeCell ref="AB56:AB57"/>
    <mergeCell ref="H53:H54"/>
    <mergeCell ref="G53:G54"/>
    <mergeCell ref="AC56:AC57"/>
    <mergeCell ref="AD56:AD57"/>
    <mergeCell ref="AE53:AE54"/>
    <mergeCell ref="N56:N57"/>
    <mergeCell ref="M56:M57"/>
    <mergeCell ref="L56:L57"/>
    <mergeCell ref="J56:J57"/>
    <mergeCell ref="I56:I57"/>
    <mergeCell ref="I53:I54"/>
    <mergeCell ref="AD53:AD54"/>
    <mergeCell ref="AC53:AC54"/>
    <mergeCell ref="AB53:AB54"/>
    <mergeCell ref="AA53:AA54"/>
    <mergeCell ref="N53:N54"/>
    <mergeCell ref="M53:M54"/>
    <mergeCell ref="L53:L54"/>
    <mergeCell ref="J53:J54"/>
    <mergeCell ref="AC49:AC51"/>
    <mergeCell ref="AD49:AD51"/>
    <mergeCell ref="G49:G51"/>
    <mergeCell ref="H49:H51"/>
    <mergeCell ref="I49:I51"/>
    <mergeCell ref="J49:J51"/>
    <mergeCell ref="L49:L51"/>
    <mergeCell ref="AA44:AA46"/>
    <mergeCell ref="AB44:AB46"/>
    <mergeCell ref="AC44:AC46"/>
    <mergeCell ref="AD44:AD46"/>
    <mergeCell ref="G44:G46"/>
    <mergeCell ref="H44:H46"/>
    <mergeCell ref="I44:I46"/>
    <mergeCell ref="J44:J46"/>
    <mergeCell ref="L44:L46"/>
    <mergeCell ref="M44:M46"/>
    <mergeCell ref="M49:M51"/>
    <mergeCell ref="N49:N51"/>
    <mergeCell ref="N44:N46"/>
    <mergeCell ref="AB49:AB51"/>
    <mergeCell ref="AA49:AA51"/>
    <mergeCell ref="H41:H43"/>
    <mergeCell ref="G41:G43"/>
    <mergeCell ref="AD41:AD43"/>
    <mergeCell ref="AC41:AC43"/>
    <mergeCell ref="AB41:AB43"/>
    <mergeCell ref="AA41:AA43"/>
    <mergeCell ref="G39:G40"/>
    <mergeCell ref="AA39:AA40"/>
    <mergeCell ref="AB39:AB40"/>
    <mergeCell ref="AC39:AC40"/>
    <mergeCell ref="AD39:AD40"/>
    <mergeCell ref="N41:N43"/>
    <mergeCell ref="M41:M43"/>
    <mergeCell ref="L41:L43"/>
    <mergeCell ref="J41:J43"/>
    <mergeCell ref="I41:I43"/>
    <mergeCell ref="N39:N40"/>
    <mergeCell ref="M39:M40"/>
    <mergeCell ref="L39:L40"/>
    <mergeCell ref="J39:J40"/>
    <mergeCell ref="I39:I40"/>
    <mergeCell ref="H39:H40"/>
    <mergeCell ref="I36:I37"/>
    <mergeCell ref="H36:H37"/>
    <mergeCell ref="G36:G37"/>
    <mergeCell ref="AD36:AD37"/>
    <mergeCell ref="AC36:AC37"/>
    <mergeCell ref="AB36:AB37"/>
    <mergeCell ref="AA36:AA37"/>
    <mergeCell ref="AB31:AB34"/>
    <mergeCell ref="AA31:AA34"/>
    <mergeCell ref="N36:N37"/>
    <mergeCell ref="M36:M37"/>
    <mergeCell ref="L36:L37"/>
    <mergeCell ref="J36:J37"/>
    <mergeCell ref="AE16:AE18"/>
    <mergeCell ref="G31:G34"/>
    <mergeCell ref="H31:H34"/>
    <mergeCell ref="I31:I34"/>
    <mergeCell ref="J31:J34"/>
    <mergeCell ref="L31:L34"/>
    <mergeCell ref="M31:M34"/>
    <mergeCell ref="N31:N34"/>
    <mergeCell ref="AD31:AD34"/>
    <mergeCell ref="AC31:AC34"/>
    <mergeCell ref="M19:M21"/>
    <mergeCell ref="L19:L21"/>
    <mergeCell ref="J19:J21"/>
    <mergeCell ref="I19:I21"/>
    <mergeCell ref="H19:H21"/>
    <mergeCell ref="G19:G21"/>
    <mergeCell ref="N16:N18"/>
    <mergeCell ref="AD16:AD18"/>
    <mergeCell ref="AC16:AC18"/>
    <mergeCell ref="AB16:AB18"/>
    <mergeCell ref="AA16:AA18"/>
    <mergeCell ref="N19:N21"/>
    <mergeCell ref="AA19:AA21"/>
    <mergeCell ref="AB19:AB21"/>
    <mergeCell ref="AC19:AC21"/>
    <mergeCell ref="AD19:AD21"/>
    <mergeCell ref="G16:G18"/>
    <mergeCell ref="H16:H18"/>
    <mergeCell ref="I16:I18"/>
    <mergeCell ref="J16:J18"/>
    <mergeCell ref="L16:L18"/>
    <mergeCell ref="M16:M18"/>
    <mergeCell ref="H13:H15"/>
    <mergeCell ref="I13:I15"/>
    <mergeCell ref="J13:J15"/>
    <mergeCell ref="L13:L15"/>
    <mergeCell ref="M13:M15"/>
    <mergeCell ref="N13:N15"/>
    <mergeCell ref="G11:G12"/>
    <mergeCell ref="AA11:AA12"/>
    <mergeCell ref="AB11:AB12"/>
    <mergeCell ref="AC11:AC12"/>
    <mergeCell ref="AD11:AD12"/>
    <mergeCell ref="AA13:AA15"/>
    <mergeCell ref="AB13:AB15"/>
    <mergeCell ref="AC13:AC15"/>
    <mergeCell ref="AD13:AD15"/>
    <mergeCell ref="G13:G15"/>
    <mergeCell ref="N11:N12"/>
    <mergeCell ref="M11:M12"/>
    <mergeCell ref="L11:L12"/>
    <mergeCell ref="J11:J12"/>
    <mergeCell ref="I11:I12"/>
    <mergeCell ref="H11:H12"/>
    <mergeCell ref="H9:H10"/>
    <mergeCell ref="G9:G10"/>
    <mergeCell ref="AB9:AB10"/>
    <mergeCell ref="AA9:AA10"/>
    <mergeCell ref="AC9:AC10"/>
    <mergeCell ref="AD9:AD10"/>
    <mergeCell ref="G4:G5"/>
    <mergeCell ref="AD4:AD5"/>
    <mergeCell ref="AC4:AC5"/>
    <mergeCell ref="AB4:AB5"/>
    <mergeCell ref="AA4:AA5"/>
    <mergeCell ref="N9:N10"/>
    <mergeCell ref="M9:M10"/>
    <mergeCell ref="L9:L10"/>
    <mergeCell ref="J9:J10"/>
    <mergeCell ref="I9:I10"/>
    <mergeCell ref="A1:B1"/>
    <mergeCell ref="C1:D1"/>
    <mergeCell ref="E1:F1"/>
    <mergeCell ref="U1:V1"/>
    <mergeCell ref="N4:N5"/>
    <mergeCell ref="M4:M5"/>
    <mergeCell ref="L4:L5"/>
    <mergeCell ref="J4:J5"/>
    <mergeCell ref="I4:I5"/>
    <mergeCell ref="H4:H5"/>
  </mergeCells>
  <conditionalFormatting sqref="G2:J3 AD2:AD4 Z2:Z200 J4 J6:J9 AD6:AD9 G11:J11 AD11 G13:J13 AD13 G16:J16 AD16 G19:J19 AD19 G22:J31 AD22:AD31 G35:J36 AD35:AD36 G38:J39 AD38:AD39 G41:J41 AD41 G44:J44 AD44 G47:J49 AD47:AD49 G52:J53 AD52:AD53 G55:J56 AD55:AD56 G58:J58 AD58 G60:J63 AD60:AD63 G65:J65 AD65 G68:J70 AD68:AD70 G72:J74 AD72:AD74 G80:J200 AD80:AD200">
    <cfRule type="expression" dxfId="113" priority="67">
      <formula>$E2</formula>
    </cfRule>
  </conditionalFormatting>
  <conditionalFormatting sqref="K2:Z2 G2:J3 AA2:AF4 Q3:Z200 J4 J6:J9 AA6:AF9 G11:P11 AA11:AF11 G13:P13 AA13:AF13 G16:P16 AA16:AF16 G19:P19 AA19:AF19 G22:P31 AA22:AF31 G35:P36 AA35:AF36 G38:P39 AA38:AF39 G41:P41 AC41:AF41 G44:P44 AA44:AF44 G47:P49 AA47:AF49 G52:P53 AA52:AF53 G55:P56 AA55:AF56 G58:P58 AA58:AF58 G60:P63 AA60:AF63 G65:P65 AA65:AF65 G68:P70 AA68:AF70 AA72:AF73 G72:P74 G80:P200 AA80:AF200 K3:P3 H4 K4:K10 O4:P10 AE5:AF5 H6:H9 AE10:AF10 K12 O12:P12 AE12:AF12 K14:K15 O14:P15 AE14:AF15 K17:K18 O17:P18 AF17:AF18 K20:K21 O20:P21 AE20:AF21 K32:K34 O32:P34 AE32:AF34 K37 O37:P37 AE37:AF37 K40 O40:P40 AE40:AF40 K42:K43 O42:P43 AE42:AF43 K45:K46 O45:P46 AE45:AF46 K50:K51 O50:P51 AE50:AF51 K54 O54:P54 AF54 K57 O57:P57 AE57:AF57 K59 O59:P59 AE59:AF59 K64 O64:P64 AE64:AF64 K66:K67 O66:P67 AE66:AF67 K71 O71:P71 AE71:AF71 AE74:AF79 K75:K79 O75:P79">
    <cfRule type="expression" dxfId="112" priority="66">
      <formula>$C2</formula>
    </cfRule>
  </conditionalFormatting>
  <conditionalFormatting sqref="W2:W200">
    <cfRule type="expression" dxfId="111" priority="64">
      <formula>$AG2</formula>
    </cfRule>
  </conditionalFormatting>
  <conditionalFormatting sqref="AA41:AB41">
    <cfRule type="expression" dxfId="110" priority="2">
      <formula>$C41</formula>
    </cfRule>
  </conditionalFormatting>
  <conditionalFormatting sqref="AA74:AD74">
    <cfRule type="expression" dxfId="109" priority="1">
      <formula>$C74</formula>
    </cfRule>
  </conditionalFormatting>
  <conditionalFormatting sqref="AD72:AD74 G2:J3 AD2:AD4 Z2:Z200 J4 J6:J9 AD6:AD9 G11:J11 AD11 G13:J13 AD13 G16:J16 AD16 G19:J19 AD19 G22:J31 AD22:AD31 G35:J36 AD35:AD36 G38:J39 AD38:AD39 G41:J41 AD41 G44:J44 AD44 G47:J49 AD47:AD49 G52:J53 AD52:AD53 G55:J56 AD55:AD56 G58:J58 AD58 G60:J63 AD60:AD63 G65:J65 AD65 G68:J70 AD68:AD70 G72:J74 G80:J200 AD80:AD200">
    <cfRule type="expression" dxfId="108" priority="65">
      <formula>$A2</formula>
    </cfRule>
  </conditionalFormatting>
  <conditionalFormatting sqref="AL203:AM203">
    <cfRule type="dataBar" priority="29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{C7B567BD-F383-4E9E-9250-8664D18F679F}</x14:id>
        </ext>
      </extLst>
    </cfRule>
  </conditionalFormatting>
  <conditionalFormatting sqref="AL204:AM204">
    <cfRule type="dataBar" priority="28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{D572FBA1-8BD2-4503-928F-6D37FC3287E3}</x14:id>
        </ext>
      </extLst>
    </cfRule>
  </conditionalFormatting>
  <conditionalFormatting sqref="AL205:AM205">
    <cfRule type="dataBar" priority="27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{0C83EFF4-4FA3-47ED-BD23-9FA0C6278940}</x14:id>
        </ext>
      </extLst>
    </cfRule>
  </conditionalFormatting>
  <conditionalFormatting sqref="AL206:AM206">
    <cfRule type="dataBar" priority="26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{145888A6-01FC-44DE-B802-4563FEF476DE}</x14:id>
        </ext>
      </extLst>
    </cfRule>
  </conditionalFormatting>
  <conditionalFormatting sqref="AL207:AM207">
    <cfRule type="dataBar" priority="25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{E6847863-EE58-4B9B-A3CD-7AB8A593C941}</x14:id>
        </ext>
      </extLst>
    </cfRule>
  </conditionalFormatting>
  <conditionalFormatting sqref="AL208:AM208">
    <cfRule type="dataBar" priority="24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{4FC223CD-FE79-4DA6-AC87-B738B9B57C89}</x14:id>
        </ext>
      </extLst>
    </cfRule>
  </conditionalFormatting>
  <conditionalFormatting sqref="AL209:AM209">
    <cfRule type="dataBar" priority="23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{8592C480-A517-43A5-BDF1-D56C3ABDCD8A}</x14:id>
        </ext>
      </extLst>
    </cfRule>
  </conditionalFormatting>
  <conditionalFormatting sqref="AL210:AM210">
    <cfRule type="dataBar" priority="22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{03A4F5B8-9EA4-4B91-8561-7F311D6E6105}</x14:id>
        </ext>
      </extLst>
    </cfRule>
  </conditionalFormatting>
  <conditionalFormatting sqref="AL211:AM211">
    <cfRule type="dataBar" priority="21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{F76010B3-4456-45A5-98DD-AD304A48E86F}</x14:id>
        </ext>
      </extLst>
    </cfRule>
  </conditionalFormatting>
  <conditionalFormatting sqref="AL212:AM212">
    <cfRule type="dataBar" priority="20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{FFC4F35D-F9A8-4A5D-B859-8666955D5C34}</x14:id>
        </ext>
      </extLst>
    </cfRule>
  </conditionalFormatting>
  <conditionalFormatting sqref="AL213:AM213">
    <cfRule type="dataBar" priority="19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{44117F92-3052-41F0-B9BE-659C02F66666}</x14:id>
        </ext>
      </extLst>
    </cfRule>
  </conditionalFormatting>
  <conditionalFormatting sqref="AL214:AM214">
    <cfRule type="dataBar" priority="18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{715367F1-F064-4701-8B76-5BC7CA1D7DFF}</x14:id>
        </ext>
      </extLst>
    </cfRule>
  </conditionalFormatting>
  <conditionalFormatting sqref="AL215:AM215">
    <cfRule type="dataBar" priority="17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{12F6BCEF-32FA-4FBA-8CB1-AFFB1AC67652}</x14:id>
        </ext>
      </extLst>
    </cfRule>
  </conditionalFormatting>
  <conditionalFormatting sqref="AL216:AM216">
    <cfRule type="dataBar" priority="16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{6DBE8E9F-F53C-4404-AF39-C947D2946AA6}</x14:id>
        </ext>
      </extLst>
    </cfRule>
  </conditionalFormatting>
  <conditionalFormatting sqref="AL217:AM217">
    <cfRule type="dataBar" priority="15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{CDDCCC15-4724-4DAF-9F4B-883B640B7E55}</x14:id>
        </ext>
      </extLst>
    </cfRule>
  </conditionalFormatting>
  <conditionalFormatting sqref="AL218:AM218">
    <cfRule type="dataBar" priority="14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{13193D90-275E-4073-AE42-E84E07C5216D}</x14:id>
        </ext>
      </extLst>
    </cfRule>
  </conditionalFormatting>
  <conditionalFormatting sqref="AL219:AM219">
    <cfRule type="dataBar" priority="13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{5D618BF0-49A0-42F4-999C-937B89102026}</x14:id>
        </ext>
      </extLst>
    </cfRule>
  </conditionalFormatting>
  <conditionalFormatting sqref="AL220:AM220">
    <cfRule type="dataBar" priority="12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{151FD035-5581-4BA0-B170-F65F0997B52B}</x14:id>
        </ext>
      </extLst>
    </cfRule>
  </conditionalFormatting>
  <conditionalFormatting sqref="AL221:AM221">
    <cfRule type="dataBar" priority="30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{4D0CBB53-62E9-4D89-AD6D-C38059F54689}</x14:id>
        </ext>
      </extLst>
    </cfRule>
  </conditionalFormatting>
  <conditionalFormatting sqref="AL223:AM223">
    <cfRule type="dataBar" priority="31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{9BC61CD1-699F-4C5F-8549-6E22040F8C23}</x14:id>
        </ext>
      </extLst>
    </cfRule>
  </conditionalFormatting>
  <conditionalFormatting sqref="AL224:AM224">
    <cfRule type="dataBar" priority="32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{EFAF62D6-0AA8-4C5B-B1A8-6572C24A2B40}</x14:id>
        </ext>
      </extLst>
    </cfRule>
  </conditionalFormatting>
  <conditionalFormatting sqref="AL225:AM225">
    <cfRule type="dataBar" priority="33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{E95B9CF2-E6EA-42A1-B160-0F8695038A03}</x14:id>
        </ext>
      </extLst>
    </cfRule>
  </conditionalFormatting>
  <conditionalFormatting sqref="AL226:AM226">
    <cfRule type="dataBar" priority="34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{BD24A12B-BD60-4B34-9B14-3EF403CA50B3}</x14:id>
        </ext>
      </extLst>
    </cfRule>
  </conditionalFormatting>
  <conditionalFormatting sqref="AL227:AM227">
    <cfRule type="dataBar" priority="35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{2F8E7DDE-FA33-44E5-8413-79DC217D0C4A}</x14:id>
        </ext>
      </extLst>
    </cfRule>
  </conditionalFormatting>
  <conditionalFormatting sqref="AL228:AM228">
    <cfRule type="dataBar" priority="36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{0F8796ED-D06F-4470-9DFD-CC23238E18D4}</x14:id>
        </ext>
      </extLst>
    </cfRule>
  </conditionalFormatting>
  <conditionalFormatting sqref="AL229:AM229">
    <cfRule type="dataBar" priority="11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{67F69FED-5888-4596-BF96-0125B528AAF6}</x14:id>
        </ext>
      </extLst>
    </cfRule>
  </conditionalFormatting>
  <conditionalFormatting sqref="AL230:AM230">
    <cfRule type="dataBar" priority="10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{08D615B6-4235-4957-992C-EF86337D1A9C}</x14:id>
        </ext>
      </extLst>
    </cfRule>
  </conditionalFormatting>
  <conditionalFormatting sqref="AL231:AM231">
    <cfRule type="dataBar" priority="9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{C02D0C9B-FF1A-4C6D-BF0A-3F3E57B13455}</x14:id>
        </ext>
      </extLst>
    </cfRule>
  </conditionalFormatting>
  <conditionalFormatting sqref="AL232:AM232">
    <cfRule type="dataBar" priority="8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{070C7443-335C-4906-BEB4-2EF33F0385F6}</x14:id>
        </ext>
      </extLst>
    </cfRule>
  </conditionalFormatting>
  <conditionalFormatting sqref="AL233:AM233">
    <cfRule type="dataBar" priority="7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{9B843CED-9149-4A6F-A7F9-C54C74328B2B}</x14:id>
        </ext>
      </extLst>
    </cfRule>
  </conditionalFormatting>
  <conditionalFormatting sqref="AL234:AM234">
    <cfRule type="dataBar" priority="6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{EE55C17F-416A-4E53-BF3F-27ACA6E63F61}</x14:id>
        </ext>
      </extLst>
    </cfRule>
  </conditionalFormatting>
  <conditionalFormatting sqref="AL235:AM235">
    <cfRule type="dataBar" priority="37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{3539F13B-59DC-4FB1-9D34-A91A7B9CD023}</x14:id>
        </ext>
      </extLst>
    </cfRule>
  </conditionalFormatting>
  <conditionalFormatting sqref="AL236:AM236">
    <cfRule type="dataBar" priority="38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{A2E9D841-700F-48D6-9D29-D7747BBB690E}</x14:id>
        </ext>
      </extLst>
    </cfRule>
  </conditionalFormatting>
  <conditionalFormatting sqref="AL237:AM237">
    <cfRule type="dataBar" priority="39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{2F8738E5-C4FC-4D1D-B9E7-7215AA557F1A}</x14:id>
        </ext>
      </extLst>
    </cfRule>
  </conditionalFormatting>
  <conditionalFormatting sqref="AL238:AM238">
    <cfRule type="dataBar" priority="40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{2157DD51-B5FD-440B-8573-D5CF85141AE5}</x14:id>
        </ext>
      </extLst>
    </cfRule>
  </conditionalFormatting>
  <conditionalFormatting sqref="AL239:AM239">
    <cfRule type="dataBar" priority="41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{DD97CF24-2346-454E-8ED4-A5063BF7EE13}</x14:id>
        </ext>
      </extLst>
    </cfRule>
  </conditionalFormatting>
  <conditionalFormatting sqref="AL240:AM240">
    <cfRule type="dataBar" priority="42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{C7FCE200-1921-4E53-BCB2-13BB18FD1281}</x14:id>
        </ext>
      </extLst>
    </cfRule>
  </conditionalFormatting>
  <conditionalFormatting sqref="AL241:AM241">
    <cfRule type="dataBar" priority="43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{1450EE8F-9857-4D91-A00A-C4AD458B6F45}</x14:id>
        </ext>
      </extLst>
    </cfRule>
  </conditionalFormatting>
  <conditionalFormatting sqref="AL242:AM242">
    <cfRule type="dataBar" priority="44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{2E29E270-6F14-4BCE-8D40-8F46910FCF08}</x14:id>
        </ext>
      </extLst>
    </cfRule>
  </conditionalFormatting>
  <conditionalFormatting sqref="AL243:AM243">
    <cfRule type="dataBar" priority="45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{9B50F98C-6D11-44C8-B752-A991D5D78C0D}</x14:id>
        </ext>
      </extLst>
    </cfRule>
  </conditionalFormatting>
  <conditionalFormatting sqref="AL244:AM244">
    <cfRule type="dataBar" priority="46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{E74B6BC5-2EE6-40A3-844B-7809E72F7962}</x14:id>
        </ext>
      </extLst>
    </cfRule>
  </conditionalFormatting>
  <conditionalFormatting sqref="AL245:AM245">
    <cfRule type="dataBar" priority="47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{90C9C65F-4809-4D2D-93CA-AC1C961D69EB}</x14:id>
        </ext>
      </extLst>
    </cfRule>
  </conditionalFormatting>
  <conditionalFormatting sqref="AL246:AM246">
    <cfRule type="dataBar" priority="48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{29365797-FD33-482C-AFD7-AA023DA4CBCF}</x14:id>
        </ext>
      </extLst>
    </cfRule>
  </conditionalFormatting>
  <conditionalFormatting sqref="AL247:AM247">
    <cfRule type="dataBar" priority="49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{14336CF0-AA41-44A3-9646-9D3E06B219FA}</x14:id>
        </ext>
      </extLst>
    </cfRule>
  </conditionalFormatting>
  <conditionalFormatting sqref="AL248:AM248">
    <cfRule type="dataBar" priority="5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{3E599EA0-6A62-4E12-9963-796397221CAF}</x14:id>
        </ext>
      </extLst>
    </cfRule>
  </conditionalFormatting>
  <conditionalFormatting sqref="AL249:AM249">
    <cfRule type="dataBar" priority="50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{2299C6DD-9AD5-49C4-8FB5-1DB76B4E6891}</x14:id>
        </ext>
      </extLst>
    </cfRule>
  </conditionalFormatting>
  <conditionalFormatting sqref="AL250:AM250">
    <cfRule type="dataBar" priority="51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{96F32D5F-BA81-4205-87A9-E5CC73BA10E4}</x14:id>
        </ext>
      </extLst>
    </cfRule>
  </conditionalFormatting>
  <conditionalFormatting sqref="AL251:AM251">
    <cfRule type="dataBar" priority="52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{41596CD0-524C-4066-8D36-E2C66A3765FD}</x14:id>
        </ext>
      </extLst>
    </cfRule>
  </conditionalFormatting>
  <conditionalFormatting sqref="AL252:AM252">
    <cfRule type="dataBar" priority="53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{FCAB0B81-B60E-44D4-B414-1A65A8FE0248}</x14:id>
        </ext>
      </extLst>
    </cfRule>
  </conditionalFormatting>
  <conditionalFormatting sqref="AL253:AM253">
    <cfRule type="dataBar" priority="54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{E6E4E153-642B-4A37-9AC5-25416AE5BE34}</x14:id>
        </ext>
      </extLst>
    </cfRule>
  </conditionalFormatting>
  <conditionalFormatting sqref="AL254:AM254">
    <cfRule type="dataBar" priority="55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{65E45F06-4C9F-4A8A-9953-3F88D59FE6A9}</x14:id>
        </ext>
      </extLst>
    </cfRule>
  </conditionalFormatting>
  <conditionalFormatting sqref="AL255:AM255">
    <cfRule type="dataBar" priority="56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{3BB6B74D-5E92-4279-B053-C9C7292DA5F7}</x14:id>
        </ext>
      </extLst>
    </cfRule>
  </conditionalFormatting>
  <conditionalFormatting sqref="AL256:AM256">
    <cfRule type="dataBar" priority="57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{EAA0DB1B-2C72-47F7-9F1E-D4907A985D97}</x14:id>
        </ext>
      </extLst>
    </cfRule>
  </conditionalFormatting>
  <conditionalFormatting sqref="AL257:AM257">
    <cfRule type="dataBar" priority="58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{C891E7B0-98AD-4345-99AF-894391FB6BD3}</x14:id>
        </ext>
      </extLst>
    </cfRule>
  </conditionalFormatting>
  <conditionalFormatting sqref="AL258:AM258">
    <cfRule type="dataBar" priority="4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{0583A21B-AC17-4473-8506-97FE8CAEDA5B}</x14:id>
        </ext>
      </extLst>
    </cfRule>
  </conditionalFormatting>
  <conditionalFormatting sqref="AL259:AM259">
    <cfRule type="dataBar" priority="3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{416E0A84-2D20-48EF-B850-45BF6FE88DAE}</x14:id>
        </ext>
      </extLst>
    </cfRule>
  </conditionalFormatting>
  <conditionalFormatting sqref="AL260:AM260">
    <cfRule type="dataBar" priority="59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{C6C061E6-C234-4647-807C-79ACD1CA83FC}</x14:id>
        </ext>
      </extLst>
    </cfRule>
  </conditionalFormatting>
  <conditionalFormatting sqref="AL261:AM261">
    <cfRule type="dataBar" priority="60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{35D3987D-F679-4D37-BED0-1EF8B0AB6ABB}</x14:id>
        </ext>
      </extLst>
    </cfRule>
  </conditionalFormatting>
  <conditionalFormatting sqref="AL262:AM262">
    <cfRule type="dataBar" priority="61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{822B1F84-401F-4804-9944-22E4B281070A}</x14:id>
        </ext>
      </extLst>
    </cfRule>
  </conditionalFormatting>
  <conditionalFormatting sqref="AL263:AM263">
    <cfRule type="dataBar" priority="62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{3A9E51C1-38EF-44FB-A01A-A79FC93E796A}</x14:id>
        </ext>
      </extLst>
    </cfRule>
  </conditionalFormatting>
  <conditionalFormatting sqref="AL264:AM264">
    <cfRule type="dataBar" priority="63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{E5658CE9-65EF-4B70-BF19-A2046CD97B70}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B567BD-F383-4E9E-9250-8664D18F679F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D572FBA1-8BD2-4503-928F-6D37FC3287E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C83EFF4-4FA3-47ED-BD23-9FA0C627894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145888A6-01FC-44DE-B802-4563FEF476DE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E6847863-EE58-4B9B-A3CD-7AB8A593C94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FC223CD-FE79-4DA6-AC87-B738B9B57C8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592C480-A517-43A5-BDF1-D56C3ABDCD8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03A4F5B8-9EA4-4B91-8561-7F311D6E610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76010B3-4456-45A5-98DD-AD304A48E86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FC4F35D-F9A8-4A5D-B859-8666955D5C3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4117F92-3052-41F0-B9BE-659C02F66666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15367F1-F064-4701-8B76-5BC7CA1D7DF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2F6BCEF-32FA-4FBA-8CB1-AFFB1AC67652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DBE8E9F-F53C-4404-AF39-C947D2946AA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DDCCC15-4724-4DAF-9F4B-883B640B7E5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3193D90-275E-4073-AE42-E84E07C5216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5D618BF0-49A0-42F4-999C-937B89102026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151FD035-5581-4BA0-B170-F65F0997B52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D0CBB53-62E9-4D89-AD6D-C38059F5468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BC61CD1-699F-4C5F-8549-6E22040F8C23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EFAF62D6-0AA8-4C5B-B1A8-6572C24A2B4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95B9CF2-E6EA-42A1-B160-0F8695038A0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D24A12B-BD60-4B34-9B14-3EF403CA50B3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F8E7DDE-FA33-44E5-8413-79DC217D0C4A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F8796ED-D06F-4470-9DFD-CC23238E18D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7F69FED-5888-4596-BF96-0125B528AAF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8D615B6-4235-4957-992C-EF86337D1A9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02D0C9B-FF1A-4C6D-BF0A-3F3E57B13455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070C7443-335C-4906-BEB4-2EF33F0385F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B843CED-9149-4A6F-A7F9-C54C74328B2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E55C17F-416A-4E53-BF3F-27ACA6E63F6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539F13B-59DC-4FB1-9D34-A91A7B9CD02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2E9D841-700F-48D6-9D29-D7747BBB690E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F8738E5-C4FC-4D1D-B9E7-7215AA557F1A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157DD51-B5FD-440B-8573-D5CF85141AE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DD97CF24-2346-454E-8ED4-A5063BF7EE1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C7FCE200-1921-4E53-BCB2-13BB18FD128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450EE8F-9857-4D91-A00A-C4AD458B6F4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2E29E270-6F14-4BCE-8D40-8F46910FCF0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B50F98C-6D11-44C8-B752-A991D5D78C0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E74B6BC5-2EE6-40A3-844B-7809E72F796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90C9C65F-4809-4D2D-93CA-AC1C961D69E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9365797-FD33-482C-AFD7-AA023DA4CBCF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4336CF0-AA41-44A3-9646-9D3E06B219F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E599EA0-6A62-4E12-9963-796397221CA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2299C6DD-9AD5-49C4-8FB5-1DB76B4E6891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96F32D5F-BA81-4205-87A9-E5CC73BA10E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1596CD0-524C-4066-8D36-E2C66A3765F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FCAB0B81-B60E-44D4-B414-1A65A8FE024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E6E4E153-642B-4A37-9AC5-25416AE5BE3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5E45F06-4C9F-4A8A-9953-3F88D59FE6A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BB6B74D-5E92-4279-B053-C9C7292DA5F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AA0DB1B-2C72-47F7-9F1E-D4907A985D9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891E7B0-98AD-4345-99AF-894391FB6BD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583A21B-AC17-4473-8506-97FE8CAEDA5B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16E0A84-2D20-48EF-B850-45BF6FE88DAE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C6C061E6-C234-4647-807C-79ACD1CA83F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35D3987D-F679-4D37-BED0-1EF8B0AB6AB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22B1F84-401F-4804-9944-22E4B281070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A9E51C1-38EF-44FB-A01A-A79FC93E796A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E5658CE9-65EF-4B70-BF19-A2046CD97B7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EF44-9A0F-4973-8DE4-49A3692EE33D}">
  <dimension ref="A1:AR267"/>
  <sheetViews>
    <sheetView rightToLeft="1" topLeftCell="J1" zoomScale="70" zoomScaleNormal="70" workbookViewId="0">
      <selection activeCell="N7" sqref="N7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0.777343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27.44140625" style="24" bestFit="1" customWidth="1"/>
    <col min="29" max="29" width="15.77734375" style="31" bestFit="1" customWidth="1"/>
    <col min="30" max="30" width="13.44140625" style="32" bestFit="1" customWidth="1"/>
    <col min="31" max="31" width="30.88671875" style="24" bestFit="1" customWidth="1"/>
    <col min="32" max="32" width="28.33203125" style="24" bestFit="1" customWidth="1"/>
    <col min="33" max="33" width="13.5546875" style="24" bestFit="1" customWidth="1"/>
    <col min="34" max="34" width="94.441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280114649011</v>
      </c>
      <c r="I2" s="9" t="s">
        <v>655</v>
      </c>
      <c r="J2" s="9"/>
      <c r="K2" s="11" t="str">
        <f t="shared" ref="K2:K65" ca="1" si="0">IF(C2, TODAY(), "" )</f>
        <v/>
      </c>
      <c r="L2" s="12" t="s">
        <v>736</v>
      </c>
      <c r="M2" s="12" t="s">
        <v>737</v>
      </c>
      <c r="N2" s="12" t="s">
        <v>738</v>
      </c>
      <c r="O2" s="9">
        <v>5501.2</v>
      </c>
      <c r="P2" s="9">
        <v>6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9900000</v>
      </c>
      <c r="U2" s="15"/>
      <c r="V2" s="16">
        <f t="shared" ref="V2:V65" si="1">IF(C2, P2, U2 )</f>
        <v>0</v>
      </c>
      <c r="W2" s="12">
        <f t="shared" ref="W2:W65" si="2">P2-V2</f>
        <v>6</v>
      </c>
      <c r="X2" s="14">
        <f t="shared" ref="X2:X65" si="3">P2*T2</f>
        <v>59400000</v>
      </c>
      <c r="Y2" s="17"/>
      <c r="Z2" s="14">
        <f t="shared" ref="Z2:Z65" si="4">X2-Y2</f>
        <v>59400000</v>
      </c>
      <c r="AA2" s="18" t="s">
        <v>125</v>
      </c>
      <c r="AB2" s="13" t="s">
        <v>739</v>
      </c>
      <c r="AC2" s="19" t="s">
        <v>740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اردبیل پارس آباد - فلکه آب و فاضلاب کمپ کشت صنعت مغان پلاک ۲۴  کافه آدرنالین - داود اصغری 09144521191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162">
        <v>280121194166</v>
      </c>
      <c r="I3" s="159" t="s">
        <v>655</v>
      </c>
      <c r="J3" s="159"/>
      <c r="K3" s="11" t="str">
        <f t="shared" ca="1" si="0"/>
        <v/>
      </c>
      <c r="L3" s="138" t="s">
        <v>454</v>
      </c>
      <c r="M3" s="138" t="s">
        <v>741</v>
      </c>
      <c r="N3" s="138"/>
      <c r="O3" s="9">
        <v>5522.1</v>
      </c>
      <c r="P3" s="9">
        <v>1</v>
      </c>
      <c r="Q3" s="13" t="str">
        <f>VLOOKUP(O3, '[1]لیست محصولات اردیبهشت ۱۴۰۳'!B:C,2,0)</f>
        <v>تامارا | Tamara</v>
      </c>
      <c r="R3" s="9"/>
      <c r="S3" s="12">
        <f>VLOOKUP(O3, '[1]لیست محصولات اردیبهشت ۱۴۰۳'!B:F,5,0)</f>
        <v>150</v>
      </c>
      <c r="T3" s="14">
        <f>VLOOKUP(O3, '[1]لیست محصولات اردیبهشت ۱۴۰۳'!B:G,6,0)</f>
        <v>2600000</v>
      </c>
      <c r="U3" s="15"/>
      <c r="V3" s="16">
        <f t="shared" si="1"/>
        <v>0</v>
      </c>
      <c r="W3" s="12">
        <f t="shared" si="2"/>
        <v>1</v>
      </c>
      <c r="X3" s="14">
        <f t="shared" si="3"/>
        <v>2600000</v>
      </c>
      <c r="Y3" s="17"/>
      <c r="Z3" s="14">
        <f t="shared" si="4"/>
        <v>2600000</v>
      </c>
      <c r="AA3" s="150" t="s">
        <v>742</v>
      </c>
      <c r="AB3" s="147" t="s">
        <v>743</v>
      </c>
      <c r="AC3" s="144" t="s">
        <v>744</v>
      </c>
      <c r="AD3" s="141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یزد صفاییه-بلوار دانشگاه-مجتمع بهاران جدید  - امیرعلی نوری ماجلان 09100871757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0"/>
      <c r="H4" s="164"/>
      <c r="I4" s="160"/>
      <c r="J4" s="160"/>
      <c r="K4" s="11" t="str">
        <f t="shared" ca="1" si="0"/>
        <v/>
      </c>
      <c r="L4" s="139"/>
      <c r="M4" s="139"/>
      <c r="N4" s="139"/>
      <c r="O4" s="9">
        <v>5511.1</v>
      </c>
      <c r="P4" s="9">
        <v>1</v>
      </c>
      <c r="Q4" s="13" t="str">
        <f>VLOOKUP(O4, '[1]لیست محصولات اردیبهشت ۱۴۰۳'!B:C,2,0)</f>
        <v>هامبلا | Hambella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2800000</v>
      </c>
      <c r="U4" s="15"/>
      <c r="V4" s="16">
        <f t="shared" si="1"/>
        <v>0</v>
      </c>
      <c r="W4" s="12">
        <f t="shared" si="2"/>
        <v>1</v>
      </c>
      <c r="X4" s="14">
        <f t="shared" si="3"/>
        <v>2800000</v>
      </c>
      <c r="Y4" s="17"/>
      <c r="Z4" s="14">
        <f t="shared" si="4"/>
        <v>2800000</v>
      </c>
      <c r="AA4" s="151"/>
      <c r="AB4" s="148"/>
      <c r="AC4" s="145"/>
      <c r="AD4" s="142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163"/>
      <c r="I5" s="161"/>
      <c r="J5" s="161"/>
      <c r="K5" s="11" t="str">
        <f t="shared" ca="1" si="0"/>
        <v/>
      </c>
      <c r="L5" s="140"/>
      <c r="M5" s="140"/>
      <c r="N5" s="140"/>
      <c r="O5" s="9">
        <v>3326.1</v>
      </c>
      <c r="P5" s="9">
        <v>1</v>
      </c>
      <c r="Q5" s="13" t="str">
        <f>VLOOKUP(O5, '[1]لیست محصولات اردیبهشت ۱۴۰۳'!B:C,2,0)</f>
        <v>میاگروس | Milagros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3750000</v>
      </c>
      <c r="U5" s="15"/>
      <c r="V5" s="16">
        <f t="shared" si="1"/>
        <v>0</v>
      </c>
      <c r="W5" s="12">
        <f t="shared" si="2"/>
        <v>1</v>
      </c>
      <c r="X5" s="14">
        <f t="shared" si="3"/>
        <v>3750000</v>
      </c>
      <c r="Y5" s="17"/>
      <c r="Z5" s="14">
        <f t="shared" si="4"/>
        <v>3750000</v>
      </c>
      <c r="AA5" s="152"/>
      <c r="AB5" s="149"/>
      <c r="AC5" s="146"/>
      <c r="AD5" s="143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280130014849</v>
      </c>
      <c r="I6" s="25" t="s">
        <v>655</v>
      </c>
      <c r="J6" s="9"/>
      <c r="K6" s="11" t="str">
        <f t="shared" ca="1" si="0"/>
        <v/>
      </c>
      <c r="L6" s="12" t="s">
        <v>745</v>
      </c>
      <c r="M6" s="12" t="s">
        <v>746</v>
      </c>
      <c r="N6" s="12" t="s">
        <v>747</v>
      </c>
      <c r="O6" s="9">
        <v>3326.2</v>
      </c>
      <c r="P6" s="9">
        <v>1</v>
      </c>
      <c r="Q6" s="13" t="str">
        <f>VLOOKUP(O6, '[1]لیست محصولات اردیبهشت ۱۴۰۳'!B:C,2,0)</f>
        <v>میاگروس | Milagros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18150000</v>
      </c>
      <c r="U6" s="15"/>
      <c r="V6" s="16">
        <f t="shared" si="1"/>
        <v>0</v>
      </c>
      <c r="W6" s="12">
        <f t="shared" si="2"/>
        <v>1</v>
      </c>
      <c r="X6" s="14">
        <f t="shared" si="3"/>
        <v>18150000</v>
      </c>
      <c r="Y6" s="17"/>
      <c r="Z6" s="14">
        <f t="shared" si="4"/>
        <v>18150000</v>
      </c>
      <c r="AA6" s="18" t="s">
        <v>79</v>
      </c>
      <c r="AB6" s="13" t="s">
        <v>748</v>
      </c>
      <c r="AC6" s="19" t="s">
        <v>749</v>
      </c>
      <c r="AD6" s="20" t="s">
        <v>759</v>
      </c>
      <c r="AE6" s="19"/>
      <c r="AF6" s="21"/>
      <c r="AG6" s="22" t="str">
        <f t="shared" si="5"/>
        <v>TRUE</v>
      </c>
      <c r="AH6" s="23" t="str">
        <f t="shared" si="6"/>
        <v>تهران میدان هفت تیر . خ مفتح جنوبی . خ ورکش . نبش کوچه سیاسی پ ۱۷.۷ کافه راب - اشکان رستمی 09384346362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280133330422</v>
      </c>
      <c r="I7" s="9" t="s">
        <v>655</v>
      </c>
      <c r="J7" s="9"/>
      <c r="K7" s="11" t="str">
        <f t="shared" ca="1" si="0"/>
        <v/>
      </c>
      <c r="L7" s="12" t="s">
        <v>152</v>
      </c>
      <c r="M7" s="12" t="s">
        <v>222</v>
      </c>
      <c r="N7" s="12" t="s">
        <v>223</v>
      </c>
      <c r="O7" s="9">
        <v>3326.1</v>
      </c>
      <c r="P7" s="9">
        <v>3</v>
      </c>
      <c r="Q7" s="13" t="str">
        <f>VLOOKUP(O7, '[1]لیست محصولات اردیبهشت ۱۴۰۳'!B:C,2,0)</f>
        <v>میاگروس | Milagros</v>
      </c>
      <c r="R7" s="9" t="s">
        <v>144</v>
      </c>
      <c r="S7" s="12">
        <f>VLOOKUP(O7, '[1]لیست محصولات اردیبهشت ۱۴۰۳'!B:F,5,0)</f>
        <v>150</v>
      </c>
      <c r="T7" s="14">
        <f>VLOOKUP(O7, '[1]لیست محصولات اردیبهشت ۱۴۰۳'!B:G,6,0)</f>
        <v>3750000</v>
      </c>
      <c r="U7" s="26"/>
      <c r="V7" s="16">
        <f t="shared" si="1"/>
        <v>0</v>
      </c>
      <c r="W7" s="12">
        <f t="shared" si="2"/>
        <v>3</v>
      </c>
      <c r="X7" s="14">
        <f t="shared" si="3"/>
        <v>11250000</v>
      </c>
      <c r="Y7" s="17"/>
      <c r="Z7" s="14">
        <f t="shared" si="4"/>
        <v>11250000</v>
      </c>
      <c r="AA7" s="18" t="s">
        <v>224</v>
      </c>
      <c r="AB7" s="13" t="s">
        <v>225</v>
      </c>
      <c r="AC7" s="19" t="s">
        <v>226</v>
      </c>
      <c r="AD7" s="20"/>
      <c r="AE7" s="19"/>
      <c r="AF7" s="21"/>
      <c r="AG7" s="22" t="str">
        <f t="shared" si="5"/>
        <v>TRUE</v>
      </c>
      <c r="AH7" s="23" t="str">
        <f t="shared" si="6"/>
        <v>بابل خیابان شهید بهشتی رو به روی استخر ضرابپوری کافه مات - مهدی پذیرش 09359352464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59">
        <v>5</v>
      </c>
      <c r="H8" s="162">
        <v>862872</v>
      </c>
      <c r="I8" s="159" t="s">
        <v>655</v>
      </c>
      <c r="J8" s="159"/>
      <c r="K8" s="11" t="str">
        <f t="shared" ca="1" si="0"/>
        <v/>
      </c>
      <c r="L8" s="138" t="s">
        <v>750</v>
      </c>
      <c r="M8" s="138" t="s">
        <v>751</v>
      </c>
      <c r="N8" s="138"/>
      <c r="O8" s="9">
        <v>5511.1</v>
      </c>
      <c r="P8" s="9">
        <v>1</v>
      </c>
      <c r="Q8" s="13" t="str">
        <f>VLOOKUP(O8, '[1]لیست محصولات اردیبهشت ۱۴۰۳'!B:C,2,0)</f>
        <v>هامبلا | Hambella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2800000</v>
      </c>
      <c r="U8" s="15"/>
      <c r="V8" s="16">
        <f t="shared" si="1"/>
        <v>0</v>
      </c>
      <c r="W8" s="12">
        <f t="shared" si="2"/>
        <v>1</v>
      </c>
      <c r="X8" s="14">
        <f t="shared" si="3"/>
        <v>2800000</v>
      </c>
      <c r="Y8" s="17"/>
      <c r="Z8" s="14">
        <f t="shared" si="4"/>
        <v>2800000</v>
      </c>
      <c r="AA8" s="150" t="s">
        <v>436</v>
      </c>
      <c r="AB8" s="147" t="s">
        <v>752</v>
      </c>
      <c r="AC8" s="144" t="s">
        <v>753</v>
      </c>
      <c r="AD8" s="141"/>
      <c r="AE8" s="19"/>
      <c r="AF8" s="21"/>
      <c r="AG8" s="22" t="str">
        <f t="shared" si="5"/>
        <v>TRUE</v>
      </c>
      <c r="AH8" s="23" t="str">
        <f t="shared" si="6"/>
        <v>آذربایجان شرقی اهر - جاده ورزقان فرعی فتح یک جنب آمادگی گوهر یسنا پلاک ۱۴  - روزبه بخشی 09017370884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1"/>
      <c r="H9" s="163"/>
      <c r="I9" s="161"/>
      <c r="J9" s="161"/>
      <c r="K9" s="11" t="str">
        <f t="shared" ca="1" si="0"/>
        <v/>
      </c>
      <c r="L9" s="140"/>
      <c r="M9" s="140"/>
      <c r="N9" s="140"/>
      <c r="O9" s="9">
        <v>3326.1</v>
      </c>
      <c r="P9" s="9">
        <v>1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3750000</v>
      </c>
      <c r="U9" s="15"/>
      <c r="V9" s="16">
        <f t="shared" si="1"/>
        <v>0</v>
      </c>
      <c r="W9" s="12">
        <f t="shared" si="2"/>
        <v>1</v>
      </c>
      <c r="X9" s="14">
        <f t="shared" si="3"/>
        <v>3750000</v>
      </c>
      <c r="Y9" s="17"/>
      <c r="Z9" s="14">
        <f t="shared" si="4"/>
        <v>3750000</v>
      </c>
      <c r="AA9" s="152"/>
      <c r="AB9" s="149"/>
      <c r="AC9" s="146"/>
      <c r="AD9" s="143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280135626486</v>
      </c>
      <c r="I10" s="25" t="s">
        <v>655</v>
      </c>
      <c r="J10" s="9"/>
      <c r="K10" s="11" t="str">
        <f t="shared" ca="1" si="0"/>
        <v/>
      </c>
      <c r="L10" s="27" t="s">
        <v>754</v>
      </c>
      <c r="M10" s="27" t="s">
        <v>755</v>
      </c>
      <c r="N10" s="12" t="s">
        <v>756</v>
      </c>
      <c r="O10" s="9">
        <v>5501.2</v>
      </c>
      <c r="P10" s="9">
        <v>1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9900000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9900000</v>
      </c>
      <c r="Y10" s="17"/>
      <c r="Z10" s="14">
        <f t="shared" si="4"/>
        <v>9900000</v>
      </c>
      <c r="AA10" s="18" t="s">
        <v>338</v>
      </c>
      <c r="AB10" s="13" t="s">
        <v>757</v>
      </c>
      <c r="AC10" s="19" t="s">
        <v>758</v>
      </c>
      <c r="AD10" s="20"/>
      <c r="AE10" s="19"/>
      <c r="AF10" s="21"/>
      <c r="AG10" s="22" t="str">
        <f t="shared" si="5"/>
        <v>TRUE</v>
      </c>
      <c r="AH10" s="23" t="str">
        <f t="shared" si="6"/>
        <v>خراسان رضوی تایباد بلوار آزادی بین ازادی9و11 کافه پلاتو - معین عبدالهی 09100142274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53">
        <v>7</v>
      </c>
      <c r="H11" s="156"/>
      <c r="I11" s="153" t="s">
        <v>728</v>
      </c>
      <c r="J11" s="159" t="s">
        <v>75</v>
      </c>
      <c r="K11" s="11" t="str">
        <f t="shared" ca="1" si="0"/>
        <v/>
      </c>
      <c r="L11" s="138" t="s">
        <v>157</v>
      </c>
      <c r="M11" s="138" t="s">
        <v>761</v>
      </c>
      <c r="N11" s="138" t="s">
        <v>762</v>
      </c>
      <c r="O11" s="9">
        <v>5511.3</v>
      </c>
      <c r="P11" s="9">
        <v>6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4000</v>
      </c>
      <c r="T11" s="14">
        <f>VLOOKUP(O11, '[1]لیست محصولات اردیبهشت ۱۴۰۳'!B:G,6,0)</f>
        <v>69600000</v>
      </c>
      <c r="U11" s="15"/>
      <c r="V11" s="16">
        <f t="shared" si="1"/>
        <v>0</v>
      </c>
      <c r="W11" s="12">
        <f t="shared" si="2"/>
        <v>6</v>
      </c>
      <c r="X11" s="14">
        <f t="shared" si="3"/>
        <v>417600000</v>
      </c>
      <c r="Y11" s="17"/>
      <c r="Z11" s="14">
        <f t="shared" si="4"/>
        <v>417600000</v>
      </c>
      <c r="AA11" s="150" t="s">
        <v>79</v>
      </c>
      <c r="AB11" s="147" t="s">
        <v>70</v>
      </c>
      <c r="AC11" s="144" t="s">
        <v>763</v>
      </c>
      <c r="AD11" s="141"/>
      <c r="AE11" s="19"/>
      <c r="AF11" s="21"/>
      <c r="AG11" s="22" t="str">
        <f t="shared" si="5"/>
        <v>TRUE</v>
      </c>
      <c r="AH11" s="23" t="str">
        <f t="shared" si="6"/>
        <v>تهران - ویکافه - محمدرضا دلجو 09051534303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4"/>
      <c r="H12" s="157"/>
      <c r="I12" s="154"/>
      <c r="J12" s="160"/>
      <c r="K12" s="11" t="str">
        <f t="shared" ca="1" si="0"/>
        <v/>
      </c>
      <c r="L12" s="139"/>
      <c r="M12" s="139"/>
      <c r="N12" s="139"/>
      <c r="O12" s="9">
        <v>5511.1</v>
      </c>
      <c r="P12" s="9">
        <v>8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2800000</v>
      </c>
      <c r="U12" s="15"/>
      <c r="V12" s="16">
        <f t="shared" si="1"/>
        <v>0</v>
      </c>
      <c r="W12" s="12">
        <f t="shared" si="2"/>
        <v>8</v>
      </c>
      <c r="X12" s="14">
        <f t="shared" si="3"/>
        <v>22400000</v>
      </c>
      <c r="Y12" s="17"/>
      <c r="Z12" s="14">
        <f t="shared" si="4"/>
        <v>22400000</v>
      </c>
      <c r="AA12" s="151"/>
      <c r="AB12" s="148"/>
      <c r="AC12" s="145"/>
      <c r="AD12" s="142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4"/>
      <c r="H13" s="157"/>
      <c r="I13" s="154"/>
      <c r="J13" s="160"/>
      <c r="K13" s="11" t="str">
        <f t="shared" ca="1" si="0"/>
        <v/>
      </c>
      <c r="L13" s="139"/>
      <c r="M13" s="139"/>
      <c r="N13" s="139"/>
      <c r="O13" s="9">
        <v>5522.1</v>
      </c>
      <c r="P13" s="9">
        <v>6</v>
      </c>
      <c r="Q13" s="13" t="str">
        <f>VLOOKUP(O13, '[1]لیست محصولات اردیبهشت ۱۴۰۳'!B:C,2,0)</f>
        <v>تامارا | Tamara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2600000</v>
      </c>
      <c r="U13" s="26"/>
      <c r="V13" s="16">
        <f t="shared" si="1"/>
        <v>0</v>
      </c>
      <c r="W13" s="12">
        <f t="shared" si="2"/>
        <v>6</v>
      </c>
      <c r="X13" s="14">
        <f t="shared" si="3"/>
        <v>15600000</v>
      </c>
      <c r="Y13" s="17"/>
      <c r="Z13" s="14">
        <f t="shared" si="4"/>
        <v>15600000</v>
      </c>
      <c r="AA13" s="151"/>
      <c r="AB13" s="148"/>
      <c r="AC13" s="145"/>
      <c r="AD13" s="142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55"/>
      <c r="H14" s="158"/>
      <c r="I14" s="155"/>
      <c r="J14" s="161"/>
      <c r="K14" s="11" t="str">
        <f t="shared" ca="1" si="0"/>
        <v/>
      </c>
      <c r="L14" s="140"/>
      <c r="M14" s="140"/>
      <c r="N14" s="140"/>
      <c r="O14" s="9">
        <v>3326.2</v>
      </c>
      <c r="P14" s="9">
        <v>2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18150000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36300000</v>
      </c>
      <c r="Y14" s="17"/>
      <c r="Z14" s="14">
        <f t="shared" si="4"/>
        <v>36300000</v>
      </c>
      <c r="AA14" s="152"/>
      <c r="AB14" s="149"/>
      <c r="AC14" s="146"/>
      <c r="AD14" s="143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59">
        <v>8</v>
      </c>
      <c r="H15" s="162">
        <v>280143316696</v>
      </c>
      <c r="I15" s="159" t="s">
        <v>728</v>
      </c>
      <c r="J15" s="159"/>
      <c r="K15" s="11" t="str">
        <f t="shared" ca="1" si="0"/>
        <v/>
      </c>
      <c r="L15" s="138" t="s">
        <v>308</v>
      </c>
      <c r="M15" s="138" t="s">
        <v>764</v>
      </c>
      <c r="N15" s="138"/>
      <c r="O15" s="9">
        <v>5511.2</v>
      </c>
      <c r="P15" s="9">
        <v>1</v>
      </c>
      <c r="Q15" s="13" t="str">
        <f>VLOOKUP(O15, '[1]لیست محصولات اردیبهشت ۱۴۰۳'!B:C,2,0)</f>
        <v>هامبلا | Hambella</v>
      </c>
      <c r="R15" s="9" t="s">
        <v>144</v>
      </c>
      <c r="S15" s="12">
        <f>VLOOKUP(O15, '[1]لیست محصولات اردیبهشت ۱۴۰۳'!B:F,5,0)</f>
        <v>750</v>
      </c>
      <c r="T15" s="14">
        <f>VLOOKUP(O15, '[1]لیست محصولات اردیبهشت ۱۴۰۳'!B:G,6,0)</f>
        <v>13350000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13350000</v>
      </c>
      <c r="Y15" s="17"/>
      <c r="Z15" s="14">
        <f t="shared" si="4"/>
        <v>13350000</v>
      </c>
      <c r="AA15" s="150" t="s">
        <v>108</v>
      </c>
      <c r="AB15" s="147" t="s">
        <v>765</v>
      </c>
      <c r="AC15" s="144" t="s">
        <v>766</v>
      </c>
      <c r="AD15" s="141"/>
      <c r="AE15" s="19"/>
      <c r="AF15" s="21"/>
      <c r="AG15" s="22" t="str">
        <f t="shared" si="5"/>
        <v>TRUE</v>
      </c>
      <c r="AH15" s="23" t="str">
        <f t="shared" si="6"/>
        <v>کرج گلشهرویلا بلوار حدادی خ کوکب شرقی نبش کوچه حسینی زیرزمین املاک بزرگا  - محمد کاج 09163463643</v>
      </c>
    </row>
    <row r="16" spans="1:34" ht="22.35" customHeight="1">
      <c r="A16" s="7"/>
      <c r="B16" s="7"/>
      <c r="C16" s="7"/>
      <c r="D16" s="7"/>
      <c r="E16" s="7"/>
      <c r="F16" s="8"/>
      <c r="G16" s="160"/>
      <c r="H16" s="164"/>
      <c r="I16" s="160"/>
      <c r="J16" s="160"/>
      <c r="K16" s="11" t="str">
        <f t="shared" ca="1" si="0"/>
        <v/>
      </c>
      <c r="L16" s="139"/>
      <c r="M16" s="139"/>
      <c r="N16" s="139"/>
      <c r="O16" s="9">
        <v>5511.1</v>
      </c>
      <c r="P16" s="9">
        <v>1</v>
      </c>
      <c r="Q16" s="13" t="str">
        <f>VLOOKUP(O16, '[1]لیست محصولات اردیبهشت ۱۴۰۳'!B:C,2,0)</f>
        <v>هامبلا | Hambella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2800000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2800000</v>
      </c>
      <c r="Y16" s="17"/>
      <c r="Z16" s="14">
        <f t="shared" si="4"/>
        <v>2800000</v>
      </c>
      <c r="AA16" s="151"/>
      <c r="AB16" s="148"/>
      <c r="AC16" s="145"/>
      <c r="AD16" s="142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61"/>
      <c r="H17" s="163"/>
      <c r="I17" s="161"/>
      <c r="J17" s="161"/>
      <c r="K17" s="11" t="str">
        <f t="shared" ca="1" si="0"/>
        <v/>
      </c>
      <c r="L17" s="140"/>
      <c r="M17" s="140"/>
      <c r="N17" s="140"/>
      <c r="O17" s="9">
        <v>5523.2</v>
      </c>
      <c r="P17" s="9">
        <v>1</v>
      </c>
      <c r="Q17" s="13" t="str">
        <f>VLOOKUP(O17, '[1]لیست محصولات اردیبهشت ۱۴۰۳'!B:C,2,0)</f>
        <v>کوتوا دانکن | Kotowa Duncan</v>
      </c>
      <c r="R17" s="9" t="s">
        <v>144</v>
      </c>
      <c r="S17" s="12">
        <f>VLOOKUP(O17, '[1]لیست محصولات اردیبهشت ۱۴۰۳'!B:F,5,0)</f>
        <v>750</v>
      </c>
      <c r="T17" s="14">
        <f>VLOOKUP(O17, '[1]لیست محصولات اردیبهشت ۱۴۰۳'!B:G,6,0)</f>
        <v>12150000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12150000</v>
      </c>
      <c r="Y17" s="17"/>
      <c r="Z17" s="14">
        <f t="shared" si="4"/>
        <v>12150000</v>
      </c>
      <c r="AA17" s="152"/>
      <c r="AB17" s="149"/>
      <c r="AC17" s="146"/>
      <c r="AD17" s="143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>
        <v>9</v>
      </c>
      <c r="H18" s="10">
        <v>280147529941</v>
      </c>
      <c r="I18" s="9" t="s">
        <v>728</v>
      </c>
      <c r="J18" s="9"/>
      <c r="K18" s="11" t="str">
        <f t="shared" ca="1" si="0"/>
        <v/>
      </c>
      <c r="L18" s="12" t="s">
        <v>417</v>
      </c>
      <c r="M18" s="12" t="s">
        <v>767</v>
      </c>
      <c r="N18" s="12"/>
      <c r="O18" s="9">
        <v>5501.2</v>
      </c>
      <c r="P18" s="9">
        <v>1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9900000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9900000</v>
      </c>
      <c r="Y18" s="17"/>
      <c r="Z18" s="14">
        <f t="shared" si="4"/>
        <v>9900000</v>
      </c>
      <c r="AA18" s="18" t="s">
        <v>296</v>
      </c>
      <c r="AB18" s="99" t="s">
        <v>768</v>
      </c>
      <c r="AC18" s="19" t="s">
        <v>769</v>
      </c>
      <c r="AD18" s="20"/>
      <c r="AE18" s="19"/>
      <c r="AF18" s="21"/>
      <c r="AG18" s="22" t="str">
        <f t="shared" si="5"/>
        <v>TRUE</v>
      </c>
      <c r="AH18" s="23" t="str">
        <f t="shared" si="6"/>
        <v>قم 20 متری زاد . کوچه 16 . چهار راه اول سمت راست . کوچه شاهمرادی . پلاک 37  - رضا مخلص آبادی فراهانی 09361210271</v>
      </c>
    </row>
    <row r="19" spans="1:34" ht="22.35" customHeight="1">
      <c r="A19" s="7"/>
      <c r="B19" s="7"/>
      <c r="C19" s="7"/>
      <c r="D19" s="7"/>
      <c r="E19" s="7"/>
      <c r="F19" s="8"/>
      <c r="G19" s="159">
        <v>10</v>
      </c>
      <c r="H19" s="162">
        <v>280153207639</v>
      </c>
      <c r="I19" s="159" t="s">
        <v>728</v>
      </c>
      <c r="J19" s="159"/>
      <c r="K19" s="11" t="str">
        <f t="shared" ca="1" si="0"/>
        <v/>
      </c>
      <c r="L19" s="138" t="s">
        <v>770</v>
      </c>
      <c r="M19" s="138" t="s">
        <v>771</v>
      </c>
      <c r="N19" s="138"/>
      <c r="O19" s="9">
        <v>5522.1</v>
      </c>
      <c r="P19" s="9">
        <v>1</v>
      </c>
      <c r="Q19" s="13" t="str">
        <f>VLOOKUP(O19, '[1]لیست محصولات اردیبهشت ۱۴۰۳'!B:C,2,0)</f>
        <v>تامارا | Tamara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2600000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2600000</v>
      </c>
      <c r="Y19" s="17"/>
      <c r="Z19" s="14">
        <f t="shared" si="4"/>
        <v>2600000</v>
      </c>
      <c r="AA19" s="150" t="s">
        <v>96</v>
      </c>
      <c r="AB19" s="147" t="s">
        <v>772</v>
      </c>
      <c r="AC19" s="144" t="s">
        <v>773</v>
      </c>
      <c r="AD19" s="141"/>
      <c r="AE19" s="19"/>
      <c r="AF19" s="21"/>
      <c r="AG19" s="22" t="str">
        <f t="shared" si="5"/>
        <v>TRUE</v>
      </c>
      <c r="AH19" s="23" t="str">
        <f t="shared" si="6"/>
        <v>اصفهان ملکشهر خیابان مطهری کوچه 35 پلاک 44 واحد 3  - محمد حسن میری 09337347280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0"/>
      <c r="H20" s="164"/>
      <c r="I20" s="160"/>
      <c r="J20" s="160"/>
      <c r="K20" s="11" t="str">
        <f t="shared" ca="1" si="0"/>
        <v/>
      </c>
      <c r="L20" s="139"/>
      <c r="M20" s="139"/>
      <c r="N20" s="139"/>
      <c r="O20" s="9">
        <v>5511.1</v>
      </c>
      <c r="P20" s="9">
        <v>2</v>
      </c>
      <c r="Q20" s="13" t="str">
        <f>VLOOKUP(O20, '[1]لیست محصولات اردیبهشت ۱۴۰۳'!B:C,2,0)</f>
        <v>هامبلا | Hambella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2800000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5600000</v>
      </c>
      <c r="Y20" s="17"/>
      <c r="Z20" s="14">
        <f t="shared" si="4"/>
        <v>5600000</v>
      </c>
      <c r="AA20" s="151"/>
      <c r="AB20" s="148"/>
      <c r="AC20" s="145"/>
      <c r="AD20" s="142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0"/>
      <c r="H21" s="164"/>
      <c r="I21" s="160"/>
      <c r="J21" s="160"/>
      <c r="K21" s="11" t="str">
        <f t="shared" ca="1" si="0"/>
        <v/>
      </c>
      <c r="L21" s="139"/>
      <c r="M21" s="139"/>
      <c r="N21" s="139"/>
      <c r="O21" s="9">
        <v>5501.1</v>
      </c>
      <c r="P21" s="9">
        <v>1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2100000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2100000</v>
      </c>
      <c r="Y21" s="17"/>
      <c r="Z21" s="14">
        <f t="shared" si="4"/>
        <v>2100000</v>
      </c>
      <c r="AA21" s="151"/>
      <c r="AB21" s="148"/>
      <c r="AC21" s="145"/>
      <c r="AD21" s="142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1"/>
      <c r="H22" s="163"/>
      <c r="I22" s="161"/>
      <c r="J22" s="161"/>
      <c r="K22" s="11" t="str">
        <f t="shared" ca="1" si="0"/>
        <v/>
      </c>
      <c r="L22" s="140"/>
      <c r="M22" s="140"/>
      <c r="N22" s="140"/>
      <c r="O22" s="9">
        <v>3326.1</v>
      </c>
      <c r="P22" s="9">
        <v>1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3750000</v>
      </c>
      <c r="Y22" s="17"/>
      <c r="Z22" s="14">
        <f t="shared" si="4"/>
        <v>3750000</v>
      </c>
      <c r="AA22" s="152"/>
      <c r="AB22" s="149"/>
      <c r="AC22" s="146"/>
      <c r="AD22" s="143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11</v>
      </c>
      <c r="H23" s="10">
        <v>280156616014</v>
      </c>
      <c r="I23" s="9" t="s">
        <v>728</v>
      </c>
      <c r="J23" s="9"/>
      <c r="K23" s="11" t="str">
        <f t="shared" ca="1" si="0"/>
        <v/>
      </c>
      <c r="L23" s="12" t="s">
        <v>134</v>
      </c>
      <c r="M23" s="12" t="s">
        <v>774</v>
      </c>
      <c r="N23" s="12" t="s">
        <v>775</v>
      </c>
      <c r="O23" s="9">
        <v>5501.2</v>
      </c>
      <c r="P23" s="9">
        <v>7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9900000</v>
      </c>
      <c r="U23" s="15"/>
      <c r="V23" s="16">
        <f t="shared" si="1"/>
        <v>0</v>
      </c>
      <c r="W23" s="12">
        <f t="shared" si="2"/>
        <v>7</v>
      </c>
      <c r="X23" s="14">
        <f t="shared" si="3"/>
        <v>69300000</v>
      </c>
      <c r="Y23" s="17"/>
      <c r="Z23" s="14">
        <f t="shared" si="4"/>
        <v>69300000</v>
      </c>
      <c r="AA23" s="18" t="s">
        <v>199</v>
      </c>
      <c r="AB23" s="13" t="s">
        <v>776</v>
      </c>
      <c r="AC23" s="19" t="s">
        <v>777</v>
      </c>
      <c r="AD23" s="20"/>
      <c r="AE23" s="19"/>
      <c r="AF23" s="21"/>
      <c r="AG23" s="22" t="str">
        <f t="shared" si="5"/>
        <v>TRUE</v>
      </c>
      <c r="AH23" s="23" t="str">
        <f t="shared" si="6"/>
        <v>شیراز روستای قلات .روبرو کوچه۱۷ کافه بنار - امین حاصلی 09170898798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12</v>
      </c>
      <c r="H24" s="162">
        <v>280163730867</v>
      </c>
      <c r="I24" s="159" t="s">
        <v>728</v>
      </c>
      <c r="J24" s="159"/>
      <c r="K24" s="11" t="str">
        <f t="shared" ca="1" si="0"/>
        <v/>
      </c>
      <c r="L24" s="138" t="s">
        <v>778</v>
      </c>
      <c r="M24" s="138" t="s">
        <v>779</v>
      </c>
      <c r="N24" s="138"/>
      <c r="O24" s="9">
        <v>5522.1</v>
      </c>
      <c r="P24" s="9">
        <v>1</v>
      </c>
      <c r="Q24" s="13" t="str">
        <f>VLOOKUP(O24, '[1]لیست محصولات اردیبهشت ۱۴۰۳'!B:C,2,0)</f>
        <v>تامارا | Tamara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2600000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2600000</v>
      </c>
      <c r="Y24" s="17"/>
      <c r="Z24" s="14">
        <f t="shared" si="4"/>
        <v>2600000</v>
      </c>
      <c r="AA24" s="150" t="s">
        <v>79</v>
      </c>
      <c r="AB24" s="147" t="s">
        <v>780</v>
      </c>
      <c r="AC24" s="144" t="s">
        <v>781</v>
      </c>
      <c r="AD24" s="141" t="s">
        <v>759</v>
      </c>
      <c r="AE24" s="19"/>
      <c r="AF24" s="21"/>
      <c r="AG24" s="22" t="str">
        <f t="shared" si="5"/>
        <v>TRUE</v>
      </c>
      <c r="AH24" s="23" t="str">
        <f t="shared" si="6"/>
        <v>تهران گیشا، ابتدای خیابان ۳۵، جنب فروشگاه هفت، پلاک ۳۴۶، واحد ۳  - بهراد تقوی 09013335521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1"/>
      <c r="H25" s="163"/>
      <c r="I25" s="161"/>
      <c r="J25" s="161"/>
      <c r="K25" s="11" t="str">
        <f t="shared" ca="1" si="0"/>
        <v/>
      </c>
      <c r="L25" s="140"/>
      <c r="M25" s="140"/>
      <c r="N25" s="140"/>
      <c r="O25" s="9">
        <v>5511.1</v>
      </c>
      <c r="P25" s="9">
        <v>2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2800000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5600000</v>
      </c>
      <c r="Y25" s="17"/>
      <c r="Z25" s="14">
        <f t="shared" si="4"/>
        <v>5600000</v>
      </c>
      <c r="AA25" s="152"/>
      <c r="AB25" s="149"/>
      <c r="AC25" s="146"/>
      <c r="AD25" s="143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59">
        <v>13</v>
      </c>
      <c r="H26" s="162">
        <v>280166965944</v>
      </c>
      <c r="I26" s="159" t="s">
        <v>728</v>
      </c>
      <c r="J26" s="159"/>
      <c r="K26" s="11" t="str">
        <f t="shared" ca="1" si="0"/>
        <v/>
      </c>
      <c r="L26" s="138" t="s">
        <v>782</v>
      </c>
      <c r="M26" s="138" t="s">
        <v>783</v>
      </c>
      <c r="N26" s="138" t="s">
        <v>784</v>
      </c>
      <c r="O26" s="9">
        <v>5522.2</v>
      </c>
      <c r="P26" s="9">
        <v>1</v>
      </c>
      <c r="Q26" s="13" t="str">
        <f>VLOOKUP(O26, '[1]لیست محصولات اردیبهشت ۱۴۰۳'!B:C,2,0)</f>
        <v>تامارا | Tamara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12450000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12450000</v>
      </c>
      <c r="Y26" s="17"/>
      <c r="Z26" s="14">
        <f t="shared" si="4"/>
        <v>12450000</v>
      </c>
      <c r="AA26" s="150" t="s">
        <v>160</v>
      </c>
      <c r="AB26" s="147" t="s">
        <v>785</v>
      </c>
      <c r="AC26" s="144" t="s">
        <v>786</v>
      </c>
      <c r="AD26" s="141"/>
      <c r="AE26" s="19"/>
      <c r="AF26" s="21"/>
      <c r="AG26" s="22" t="str">
        <f t="shared" si="5"/>
        <v>TRUE</v>
      </c>
      <c r="AH26" s="23" t="str">
        <f t="shared" si="6"/>
        <v>زنجان اراضی مصلی خیابان هقتم پلاک 114 کافه نیروانا - محسن سعادتی 09123413312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0"/>
      <c r="H27" s="164"/>
      <c r="I27" s="160"/>
      <c r="J27" s="160"/>
      <c r="K27" s="11" t="str">
        <f t="shared" ca="1" si="0"/>
        <v/>
      </c>
      <c r="L27" s="139"/>
      <c r="M27" s="139"/>
      <c r="N27" s="139"/>
      <c r="O27" s="9">
        <v>3326.2</v>
      </c>
      <c r="P27" s="9">
        <v>1</v>
      </c>
      <c r="Q27" s="13" t="str">
        <f>VLOOKUP(O27, '[1]لیست محصولات اردیبهشت ۱۴۰۳'!B:C,2,0)</f>
        <v>میاگروس | Milagros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18150000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18150000</v>
      </c>
      <c r="Y27" s="17"/>
      <c r="Z27" s="14">
        <f t="shared" si="4"/>
        <v>18150000</v>
      </c>
      <c r="AA27" s="151"/>
      <c r="AB27" s="148"/>
      <c r="AC27" s="145"/>
      <c r="AD27" s="142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1"/>
      <c r="H28" s="163"/>
      <c r="I28" s="161"/>
      <c r="J28" s="161"/>
      <c r="K28" s="11" t="str">
        <f t="shared" ca="1" si="0"/>
        <v/>
      </c>
      <c r="L28" s="140"/>
      <c r="M28" s="140"/>
      <c r="N28" s="140"/>
      <c r="O28" s="9">
        <v>5511.3</v>
      </c>
      <c r="P28" s="9">
        <v>1</v>
      </c>
      <c r="Q28" s="13" t="str">
        <f>VLOOKUP(O28, '[1]لیست محصولات اردیبهشت ۱۴۰۳'!B:C,2,0)</f>
        <v>هامبلا | Hambella</v>
      </c>
      <c r="R28" s="9"/>
      <c r="S28" s="12">
        <f>VLOOKUP(O28, '[1]لیست محصولات اردیبهشت ۱۴۰۳'!B:F,5,0)</f>
        <v>4000</v>
      </c>
      <c r="T28" s="14">
        <f>VLOOKUP(O28, '[1]لیست محصولات اردیبهشت ۱۴۰۳'!B:G,6,0)</f>
        <v>69600000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69600000</v>
      </c>
      <c r="Y28" s="17"/>
      <c r="Z28" s="14">
        <f t="shared" si="4"/>
        <v>69600000</v>
      </c>
      <c r="AA28" s="152"/>
      <c r="AB28" s="149"/>
      <c r="AC28" s="146"/>
      <c r="AD28" s="143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14</v>
      </c>
      <c r="H29" s="10">
        <v>280164681827</v>
      </c>
      <c r="I29" s="9" t="s">
        <v>728</v>
      </c>
      <c r="J29" s="9"/>
      <c r="K29" s="11" t="str">
        <f t="shared" ca="1" si="0"/>
        <v/>
      </c>
      <c r="L29" s="12" t="s">
        <v>787</v>
      </c>
      <c r="M29" s="12" t="s">
        <v>788</v>
      </c>
      <c r="N29" s="12"/>
      <c r="O29" s="9">
        <v>5501.1</v>
      </c>
      <c r="P29" s="9">
        <v>1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2100000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2100000</v>
      </c>
      <c r="Y29" s="17"/>
      <c r="Z29" s="14">
        <f t="shared" si="4"/>
        <v>2100000</v>
      </c>
      <c r="AA29" s="18" t="s">
        <v>597</v>
      </c>
      <c r="AB29" s="13" t="s">
        <v>789</v>
      </c>
      <c r="AC29" s="19" t="s">
        <v>790</v>
      </c>
      <c r="AD29" s="20"/>
      <c r="AE29" s="19"/>
      <c r="AF29" s="21"/>
      <c r="AG29" s="22" t="str">
        <f t="shared" si="5"/>
        <v>TRUE</v>
      </c>
      <c r="AH29" s="23" t="str">
        <f t="shared" si="6"/>
        <v>گرگان میدان بسیج سایت اداری شرکت توزیع نیروی برق  - وحید قضوهی 09113755878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15</v>
      </c>
      <c r="H30" s="10">
        <v>280172092836</v>
      </c>
      <c r="I30" s="9" t="s">
        <v>728</v>
      </c>
      <c r="J30" s="9" t="s">
        <v>75</v>
      </c>
      <c r="K30" s="11" t="str">
        <f t="shared" ca="1" si="0"/>
        <v/>
      </c>
      <c r="L30" s="12" t="s">
        <v>537</v>
      </c>
      <c r="M30" s="12" t="s">
        <v>791</v>
      </c>
      <c r="N30" s="12" t="s">
        <v>792</v>
      </c>
      <c r="O30" s="9">
        <v>5501.3</v>
      </c>
      <c r="P30" s="9">
        <v>1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51200000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51200000</v>
      </c>
      <c r="Y30" s="17"/>
      <c r="Z30" s="14">
        <f t="shared" si="4"/>
        <v>51200000</v>
      </c>
      <c r="AA30" s="18" t="s">
        <v>79</v>
      </c>
      <c r="AB30" s="13" t="s">
        <v>793</v>
      </c>
      <c r="AC30" s="19" t="s">
        <v>794</v>
      </c>
      <c r="AD30" s="20" t="s">
        <v>795</v>
      </c>
      <c r="AE30" s="19"/>
      <c r="AF30" s="21"/>
      <c r="AG30" s="22" t="str">
        <f t="shared" si="5"/>
        <v>TRUE</v>
      </c>
      <c r="AH30" s="23" t="str">
        <f t="shared" si="6"/>
        <v>تهران شهرک غرب خیابان دادمان خیابان محمدرضا شجریان نبش کوچه نوزدهم کافه نامبرتن - علیرضا منصوریان 09125445524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16</v>
      </c>
      <c r="H31" s="10">
        <v>280173239250</v>
      </c>
      <c r="I31" s="9" t="s">
        <v>728</v>
      </c>
      <c r="J31" s="9"/>
      <c r="K31" s="11" t="str">
        <f t="shared" ca="1" si="0"/>
        <v/>
      </c>
      <c r="L31" s="12" t="s">
        <v>134</v>
      </c>
      <c r="M31" s="12" t="s">
        <v>796</v>
      </c>
      <c r="N31" s="12"/>
      <c r="O31" s="9">
        <v>5522.2</v>
      </c>
      <c r="P31" s="9">
        <v>1</v>
      </c>
      <c r="Q31" s="13" t="str">
        <f>VLOOKUP(O31, '[1]لیست محصولات اردیبهشت ۱۴۰۳'!B:C,2,0)</f>
        <v>تامارا | Tamara</v>
      </c>
      <c r="R31" s="9" t="s">
        <v>144</v>
      </c>
      <c r="S31" s="12">
        <f>VLOOKUP(O31, '[1]لیست محصولات اردیبهشت ۱۴۰۳'!B:F,5,0)</f>
        <v>750</v>
      </c>
      <c r="T31" s="14">
        <f>VLOOKUP(O31, '[1]لیست محصولات اردیبهشت ۱۴۰۳'!B:G,6,0)</f>
        <v>12450000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12450000</v>
      </c>
      <c r="Y31" s="17"/>
      <c r="Z31" s="14">
        <f t="shared" si="4"/>
        <v>12450000</v>
      </c>
      <c r="AA31" s="18" t="s">
        <v>79</v>
      </c>
      <c r="AB31" s="13" t="s">
        <v>797</v>
      </c>
      <c r="AC31" s="19" t="s">
        <v>798</v>
      </c>
      <c r="AD31" s="20" t="s">
        <v>759</v>
      </c>
      <c r="AE31" s="19"/>
      <c r="AF31" s="21"/>
      <c r="AG31" s="22" t="str">
        <f t="shared" si="5"/>
        <v>TRUE</v>
      </c>
      <c r="AH31" s="23" t="str">
        <f t="shared" si="6"/>
        <v>تهران کیلومتر 12 جاده مخصوص شهرک دانشگاه تهران بلوار دانشجو بلوار علامه جعفری فاز 8 پارکینگ 84 بلوک 24 واحد 4  - امین مباشری 09122394609</v>
      </c>
    </row>
    <row r="32" spans="1:34" ht="22.35" customHeight="1">
      <c r="A32" s="7"/>
      <c r="B32" s="7"/>
      <c r="C32" s="7"/>
      <c r="D32" s="7"/>
      <c r="E32" s="7"/>
      <c r="F32" s="8"/>
      <c r="G32" s="9">
        <v>17</v>
      </c>
      <c r="H32" s="10">
        <v>670256</v>
      </c>
      <c r="I32" s="9" t="s">
        <v>728</v>
      </c>
      <c r="J32" s="9"/>
      <c r="K32" s="11" t="str">
        <f t="shared" ca="1" si="0"/>
        <v/>
      </c>
      <c r="L32" s="12" t="s">
        <v>105</v>
      </c>
      <c r="M32" s="12" t="s">
        <v>799</v>
      </c>
      <c r="N32" s="12"/>
      <c r="O32" s="9">
        <v>5523.2</v>
      </c>
      <c r="P32" s="9">
        <v>1</v>
      </c>
      <c r="Q32" s="13" t="str">
        <f>VLOOKUP(O32, '[1]لیست محصولات اردیبهشت ۱۴۰۳'!B:C,2,0)</f>
        <v>کوتوا دانکن | Kotowa Duncan</v>
      </c>
      <c r="R32" s="9" t="s">
        <v>335</v>
      </c>
      <c r="S32" s="12">
        <f>VLOOKUP(O32, '[1]لیست محصولات اردیبهشت ۱۴۰۳'!B:F,5,0)</f>
        <v>750</v>
      </c>
      <c r="T32" s="14">
        <f>VLOOKUP(O32, '[1]لیست محصولات اردیبهشت ۱۴۰۳'!B:G,6,0)</f>
        <v>12150000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12150000</v>
      </c>
      <c r="Y32" s="17"/>
      <c r="Z32" s="14">
        <f t="shared" si="4"/>
        <v>12150000</v>
      </c>
      <c r="AA32" s="18" t="s">
        <v>79</v>
      </c>
      <c r="AB32" s="13" t="s">
        <v>800</v>
      </c>
      <c r="AC32" s="19" t="s">
        <v>801</v>
      </c>
      <c r="AD32" s="20" t="s">
        <v>759</v>
      </c>
      <c r="AE32" s="19"/>
      <c r="AF32" s="21"/>
      <c r="AG32" s="22" t="str">
        <f t="shared" si="5"/>
        <v>TRUE</v>
      </c>
      <c r="AH32" s="23" t="str">
        <f t="shared" si="6"/>
        <v>تهران خیابان بهشتی، بعد از خیابان میرعماد، پلاک 290  - امیرحسین سپهر 09396089395</v>
      </c>
    </row>
    <row r="33" spans="1:34" ht="22.35" customHeight="1">
      <c r="A33" s="7"/>
      <c r="B33" s="7"/>
      <c r="C33" s="7"/>
      <c r="D33" s="7"/>
      <c r="E33" s="7"/>
      <c r="F33" s="8"/>
      <c r="G33" s="153">
        <v>18</v>
      </c>
      <c r="H33" s="156"/>
      <c r="I33" s="153" t="s">
        <v>728</v>
      </c>
      <c r="J33" s="159" t="s">
        <v>75</v>
      </c>
      <c r="K33" s="11" t="str">
        <f t="shared" ca="1" si="0"/>
        <v/>
      </c>
      <c r="L33" s="138" t="s">
        <v>308</v>
      </c>
      <c r="M33" s="138" t="s">
        <v>802</v>
      </c>
      <c r="N33" s="138" t="s">
        <v>803</v>
      </c>
      <c r="O33" s="9">
        <v>5501.3</v>
      </c>
      <c r="P33" s="9">
        <v>1</v>
      </c>
      <c r="Q33" s="13" t="str">
        <f>VLOOKUP(O33, '[1]لیست محصولات اردیبهشت ۱۴۰۳'!B:C,2,0)</f>
        <v>ورتکس | Vortex</v>
      </c>
      <c r="R33" s="9"/>
      <c r="S33" s="12">
        <f>VLOOKUP(O33, '[1]لیست محصولات اردیبهشت ۱۴۰۳'!B:F,5,0)</f>
        <v>4000</v>
      </c>
      <c r="T33" s="14">
        <f>VLOOKUP(O33, '[1]لیست محصولات اردیبهشت ۱۴۰۳'!B:G,6,0)</f>
        <v>51200000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51200000</v>
      </c>
      <c r="Y33" s="17"/>
      <c r="Z33" s="14">
        <f t="shared" si="4"/>
        <v>51200000</v>
      </c>
      <c r="AA33" s="150" t="s">
        <v>209</v>
      </c>
      <c r="AB33" s="147" t="s">
        <v>804</v>
      </c>
      <c r="AC33" s="144"/>
      <c r="AD33" s="141"/>
      <c r="AE33" s="19"/>
      <c r="AF33" s="21"/>
      <c r="AG33" s="22" t="str">
        <f t="shared" si="5"/>
        <v>TRUE</v>
      </c>
      <c r="AH33" s="23" t="str">
        <f t="shared" si="6"/>
        <v xml:space="preserve">مشهد ملاصدرا 27 ، نبش طالقانی 29 کافه مدلن - محمد نادمی </v>
      </c>
    </row>
    <row r="34" spans="1:34" ht="22.35" customHeight="1">
      <c r="A34" s="7"/>
      <c r="B34" s="7"/>
      <c r="C34" s="7"/>
      <c r="D34" s="7"/>
      <c r="E34" s="7"/>
      <c r="F34" s="8"/>
      <c r="G34" s="155"/>
      <c r="H34" s="158"/>
      <c r="I34" s="155"/>
      <c r="J34" s="161"/>
      <c r="K34" s="11" t="str">
        <f t="shared" ca="1" si="0"/>
        <v/>
      </c>
      <c r="L34" s="140"/>
      <c r="M34" s="140"/>
      <c r="N34" s="140"/>
      <c r="O34" s="9">
        <v>5501.2</v>
      </c>
      <c r="P34" s="9">
        <v>1</v>
      </c>
      <c r="Q34" s="13" t="str">
        <f>VLOOKUP(O34, '[1]لیست محصولات اردیبهشت ۱۴۰۳'!B:C,2,0)</f>
        <v>ورتکس | Vortex</v>
      </c>
      <c r="R34" s="9"/>
      <c r="S34" s="12">
        <f>VLOOKUP(O34, '[1]لیست محصولات اردیبهشت ۱۴۰۳'!B:F,5,0)</f>
        <v>750</v>
      </c>
      <c r="T34" s="14">
        <f>VLOOKUP(O34, '[1]لیست محصولات اردیبهشت ۱۴۰۳'!B:G,6,0)</f>
        <v>9900000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9900000</v>
      </c>
      <c r="Y34" s="17"/>
      <c r="Z34" s="14">
        <f t="shared" si="4"/>
        <v>9900000</v>
      </c>
      <c r="AA34" s="152"/>
      <c r="AB34" s="149"/>
      <c r="AC34" s="146"/>
      <c r="AD34" s="143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59">
        <v>19</v>
      </c>
      <c r="H35" s="162">
        <v>280177299179</v>
      </c>
      <c r="I35" s="159" t="s">
        <v>728</v>
      </c>
      <c r="J35" s="159" t="s">
        <v>75</v>
      </c>
      <c r="K35" s="11" t="str">
        <f t="shared" ca="1" si="0"/>
        <v/>
      </c>
      <c r="L35" s="138" t="s">
        <v>805</v>
      </c>
      <c r="M35" s="138" t="s">
        <v>806</v>
      </c>
      <c r="N35" s="138" t="s">
        <v>807</v>
      </c>
      <c r="O35" s="9">
        <v>5522.1</v>
      </c>
      <c r="P35" s="9">
        <v>5</v>
      </c>
      <c r="Q35" s="13" t="str">
        <f>VLOOKUP(O35, '[1]لیست محصولات اردیبهشت ۱۴۰۳'!B:C,2,0)</f>
        <v>تامارا | Tamara</v>
      </c>
      <c r="R35" s="9"/>
      <c r="S35" s="12">
        <f>VLOOKUP(O35, '[1]لیست محصولات اردیبهشت ۱۴۰۳'!B:F,5,0)</f>
        <v>150</v>
      </c>
      <c r="T35" s="14">
        <f>VLOOKUP(O35, '[1]لیست محصولات اردیبهشت ۱۴۰۳'!B:G,6,0)</f>
        <v>2600000</v>
      </c>
      <c r="U35" s="15"/>
      <c r="V35" s="16">
        <f t="shared" si="1"/>
        <v>0</v>
      </c>
      <c r="W35" s="12">
        <f t="shared" si="2"/>
        <v>5</v>
      </c>
      <c r="X35" s="14">
        <f t="shared" si="3"/>
        <v>13000000</v>
      </c>
      <c r="Y35" s="17"/>
      <c r="Z35" s="14">
        <f t="shared" si="4"/>
        <v>13000000</v>
      </c>
      <c r="AA35" s="150" t="s">
        <v>79</v>
      </c>
      <c r="AB35" s="147" t="s">
        <v>808</v>
      </c>
      <c r="AC35" s="144" t="s">
        <v>809</v>
      </c>
      <c r="AD35" s="141"/>
      <c r="AE35" s="19"/>
      <c r="AF35" s="21"/>
      <c r="AG35" s="22" t="str">
        <f t="shared" si="5"/>
        <v>TRUE</v>
      </c>
      <c r="AH35" s="23" t="str">
        <f t="shared" si="6"/>
        <v>تهران خیابان انقلاب روبروی پارک دانشجو نبش کوچه بالاور کافه ایستگاه - عزیز شریعتی 09389651016</v>
      </c>
    </row>
    <row r="36" spans="1:34" ht="22.35" customHeight="1">
      <c r="A36" s="7"/>
      <c r="B36" s="7"/>
      <c r="C36" s="7"/>
      <c r="D36" s="7"/>
      <c r="E36" s="7"/>
      <c r="F36" s="8"/>
      <c r="G36" s="160"/>
      <c r="H36" s="164"/>
      <c r="I36" s="160"/>
      <c r="J36" s="160"/>
      <c r="K36" s="11" t="str">
        <f t="shared" ca="1" si="0"/>
        <v/>
      </c>
      <c r="L36" s="139"/>
      <c r="M36" s="139"/>
      <c r="N36" s="139"/>
      <c r="O36" s="9">
        <v>5511.3</v>
      </c>
      <c r="P36" s="9">
        <v>3</v>
      </c>
      <c r="Q36" s="13" t="str">
        <f>VLOOKUP(O36, '[1]لیست محصولات اردیبهشت ۱۴۰۳'!B:C,2,0)</f>
        <v>هامبلا | Hambella</v>
      </c>
      <c r="R36" s="9"/>
      <c r="S36" s="12">
        <f>VLOOKUP(O36, '[1]لیست محصولات اردیبهشت ۱۴۰۳'!B:F,5,0)</f>
        <v>4000</v>
      </c>
      <c r="T36" s="14">
        <f>VLOOKUP(O36, '[1]لیست محصولات اردیبهشت ۱۴۰۳'!B:G,6,0)</f>
        <v>69600000</v>
      </c>
      <c r="U36" s="15"/>
      <c r="V36" s="16">
        <f t="shared" si="1"/>
        <v>0</v>
      </c>
      <c r="W36" s="12">
        <f t="shared" si="2"/>
        <v>3</v>
      </c>
      <c r="X36" s="14">
        <f t="shared" si="3"/>
        <v>208800000</v>
      </c>
      <c r="Y36" s="17"/>
      <c r="Z36" s="14">
        <f t="shared" si="4"/>
        <v>208800000</v>
      </c>
      <c r="AA36" s="151"/>
      <c r="AB36" s="148"/>
      <c r="AC36" s="145"/>
      <c r="AD36" s="142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61"/>
      <c r="H37" s="163"/>
      <c r="I37" s="161"/>
      <c r="J37" s="161"/>
      <c r="K37" s="11" t="str">
        <f t="shared" ca="1" si="0"/>
        <v/>
      </c>
      <c r="L37" s="140"/>
      <c r="M37" s="140"/>
      <c r="N37" s="140"/>
      <c r="O37" s="9">
        <v>5501.3</v>
      </c>
      <c r="P37" s="9">
        <v>4</v>
      </c>
      <c r="Q37" s="13" t="str">
        <f>VLOOKUP(O37, '[1]لیست محصولات اردیبهشت ۱۴۰۳'!B:C,2,0)</f>
        <v>ورتکس | Vortex</v>
      </c>
      <c r="R37" s="9"/>
      <c r="S37" s="12">
        <f>VLOOKUP(O37, '[1]لیست محصولات اردیبهشت ۱۴۰۳'!B:F,5,0)</f>
        <v>4000</v>
      </c>
      <c r="T37" s="14">
        <f>VLOOKUP(O37, '[1]لیست محصولات اردیبهشت ۱۴۰۳'!B:G,6,0)</f>
        <v>51200000</v>
      </c>
      <c r="U37" s="15"/>
      <c r="V37" s="16">
        <f t="shared" si="1"/>
        <v>0</v>
      </c>
      <c r="W37" s="12">
        <f t="shared" si="2"/>
        <v>4</v>
      </c>
      <c r="X37" s="14">
        <f t="shared" si="3"/>
        <v>204800000</v>
      </c>
      <c r="Y37" s="17"/>
      <c r="Z37" s="14">
        <f t="shared" si="4"/>
        <v>204800000</v>
      </c>
      <c r="AA37" s="152"/>
      <c r="AB37" s="149"/>
      <c r="AC37" s="146"/>
      <c r="AD37" s="143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66">
        <v>20</v>
      </c>
      <c r="H38" s="67"/>
      <c r="I38" s="66" t="s">
        <v>728</v>
      </c>
      <c r="J38" s="9" t="s">
        <v>75</v>
      </c>
      <c r="K38" s="11" t="str">
        <f t="shared" ca="1" si="0"/>
        <v/>
      </c>
      <c r="L38" s="12" t="s">
        <v>330</v>
      </c>
      <c r="M38" s="12" t="s">
        <v>810</v>
      </c>
      <c r="N38" s="12" t="s">
        <v>811</v>
      </c>
      <c r="O38" s="9">
        <v>3326.1</v>
      </c>
      <c r="P38" s="9">
        <v>6</v>
      </c>
      <c r="Q38" s="13" t="str">
        <f>VLOOKUP(O38, '[1]لیست محصولات اردیبهشت ۱۴۰۳'!B:C,2,0)</f>
        <v>میاگروس | Milagros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3750000</v>
      </c>
      <c r="U38" s="15"/>
      <c r="V38" s="16">
        <f t="shared" si="1"/>
        <v>0</v>
      </c>
      <c r="W38" s="12">
        <f t="shared" si="2"/>
        <v>6</v>
      </c>
      <c r="X38" s="14">
        <f t="shared" si="3"/>
        <v>22500000</v>
      </c>
      <c r="Y38" s="17"/>
      <c r="Z38" s="14">
        <f t="shared" si="4"/>
        <v>22500000</v>
      </c>
      <c r="AA38" s="18" t="s">
        <v>812</v>
      </c>
      <c r="AB38" s="13" t="s">
        <v>814</v>
      </c>
      <c r="AC38" s="19" t="s">
        <v>813</v>
      </c>
      <c r="AD38" s="20"/>
      <c r="AE38" s="77" t="s">
        <v>815</v>
      </c>
      <c r="AF38" s="21"/>
      <c r="AG38" s="22" t="str">
        <f t="shared" si="5"/>
        <v>TRUE</v>
      </c>
      <c r="AH38" s="23" t="str">
        <f t="shared" si="6"/>
        <v>خرمشهر جاده شلمچه - خيابان شلمچه 9 - بعد از ريل آهن - كوچه فدك 2 - درب چهارم از سمت راست -آقاي علي سالمي 09379262977 مجموعه لمولین دور - سعید علوی 09357431480</v>
      </c>
    </row>
    <row r="39" spans="1:34" ht="22.35" customHeight="1">
      <c r="A39" s="7"/>
      <c r="B39" s="7"/>
      <c r="C39" s="7"/>
      <c r="D39" s="7"/>
      <c r="E39" s="7"/>
      <c r="F39" s="8"/>
      <c r="G39" s="66">
        <v>21</v>
      </c>
      <c r="H39" s="67" t="s">
        <v>190</v>
      </c>
      <c r="I39" s="66" t="s">
        <v>843</v>
      </c>
      <c r="J39" s="9" t="s">
        <v>75</v>
      </c>
      <c r="K39" s="11" t="str">
        <f t="shared" ca="1" si="0"/>
        <v/>
      </c>
      <c r="L39" s="12" t="s">
        <v>866</v>
      </c>
      <c r="M39" s="12" t="s">
        <v>867</v>
      </c>
      <c r="N39" s="12" t="s">
        <v>868</v>
      </c>
      <c r="O39" s="9">
        <v>5501.3</v>
      </c>
      <c r="P39" s="9">
        <v>2</v>
      </c>
      <c r="Q39" s="13" t="str">
        <f>VLOOKUP(O39, '[1]لیست محصولات اردیبهشت ۱۴۰۳'!B:C,2,0)</f>
        <v>ورتکس | Vortex</v>
      </c>
      <c r="R39" s="9"/>
      <c r="S39" s="12">
        <f>VLOOKUP(O39, '[1]لیست محصولات اردیبهشت ۱۴۰۳'!B:F,5,0)</f>
        <v>4000</v>
      </c>
      <c r="T39" s="14">
        <f>VLOOKUP(O39, '[1]لیست محصولات اردیبهشت ۱۴۰۳'!B:G,6,0)</f>
        <v>51200000</v>
      </c>
      <c r="U39" s="15"/>
      <c r="V39" s="16">
        <f t="shared" si="1"/>
        <v>0</v>
      </c>
      <c r="W39" s="12">
        <f t="shared" si="2"/>
        <v>2</v>
      </c>
      <c r="X39" s="14">
        <f t="shared" si="3"/>
        <v>102400000</v>
      </c>
      <c r="Y39" s="17"/>
      <c r="Z39" s="14">
        <f t="shared" si="4"/>
        <v>102400000</v>
      </c>
      <c r="AA39" s="18" t="s">
        <v>547</v>
      </c>
      <c r="AB39" s="13" t="s">
        <v>871</v>
      </c>
      <c r="AC39" s="19" t="s">
        <v>869</v>
      </c>
      <c r="AD39" s="20"/>
      <c r="AE39" s="77" t="s">
        <v>870</v>
      </c>
      <c r="AF39" s="21"/>
      <c r="AG39" s="22" t="str">
        <f t="shared" si="5"/>
        <v>TRUE</v>
      </c>
      <c r="AH39" s="23" t="str">
        <f t="shared" si="6"/>
        <v>کرمان بلوار جمهوري اسلامي همتي فر نبش كوچه شماره يك کافه دارسین - زهرا کاکوئی 09059769286</v>
      </c>
    </row>
    <row r="40" spans="1:34" ht="22.35" customHeight="1">
      <c r="A40" s="7"/>
      <c r="B40" s="7"/>
      <c r="C40" s="7"/>
      <c r="D40" s="7"/>
      <c r="E40" s="7"/>
      <c r="F40" s="8"/>
      <c r="G40" s="153">
        <v>22</v>
      </c>
      <c r="H40" s="156"/>
      <c r="I40" s="153" t="s">
        <v>843</v>
      </c>
      <c r="J40" s="159" t="s">
        <v>75</v>
      </c>
      <c r="K40" s="11" t="str">
        <f t="shared" ca="1" si="0"/>
        <v/>
      </c>
      <c r="L40" s="138" t="s">
        <v>892</v>
      </c>
      <c r="M40" s="138" t="s">
        <v>893</v>
      </c>
      <c r="N40" s="138" t="s">
        <v>894</v>
      </c>
      <c r="O40" s="9">
        <v>5501.3</v>
      </c>
      <c r="P40" s="9">
        <v>3</v>
      </c>
      <c r="Q40" s="13" t="str">
        <f>VLOOKUP(O40, '[1]لیست محصولات اردیبهشت ۱۴۰۳'!B:C,2,0)</f>
        <v>ورتکس | Vortex</v>
      </c>
      <c r="R40" s="9"/>
      <c r="S40" s="12">
        <f>VLOOKUP(O40, '[1]لیست محصولات اردیبهشت ۱۴۰۳'!B:F,5,0)</f>
        <v>4000</v>
      </c>
      <c r="T40" s="14">
        <f>VLOOKUP(O40, '[1]لیست محصولات اردیبهشت ۱۴۰۳'!B:G,6,0)</f>
        <v>51200000</v>
      </c>
      <c r="U40" s="15"/>
      <c r="V40" s="16">
        <f t="shared" si="1"/>
        <v>0</v>
      </c>
      <c r="W40" s="12">
        <f t="shared" si="2"/>
        <v>3</v>
      </c>
      <c r="X40" s="14">
        <f t="shared" si="3"/>
        <v>153600000</v>
      </c>
      <c r="Y40" s="17"/>
      <c r="Z40" s="14">
        <f t="shared" si="4"/>
        <v>153600000</v>
      </c>
      <c r="AA40" s="150" t="s">
        <v>79</v>
      </c>
      <c r="AB40" s="147" t="s">
        <v>70</v>
      </c>
      <c r="AC40" s="144" t="s">
        <v>895</v>
      </c>
      <c r="AD40" s="141"/>
      <c r="AE40" s="19"/>
      <c r="AF40" s="21"/>
      <c r="AG40" s="22" t="str">
        <f t="shared" si="5"/>
        <v>TRUE</v>
      </c>
      <c r="AH40" s="23" t="str">
        <f t="shared" si="6"/>
        <v>تهران - بن کافی - حامد تاج 09123279184</v>
      </c>
    </row>
    <row r="41" spans="1:34" ht="22.35" customHeight="1">
      <c r="A41" s="7"/>
      <c r="B41" s="7"/>
      <c r="C41" s="7"/>
      <c r="D41" s="7"/>
      <c r="E41" s="7"/>
      <c r="F41" s="8"/>
      <c r="G41" s="155"/>
      <c r="H41" s="158"/>
      <c r="I41" s="155"/>
      <c r="J41" s="161"/>
      <c r="K41" s="11" t="str">
        <f t="shared" ca="1" si="0"/>
        <v/>
      </c>
      <c r="L41" s="140"/>
      <c r="M41" s="140"/>
      <c r="N41" s="140"/>
      <c r="O41" s="9">
        <v>5511.2</v>
      </c>
      <c r="P41" s="9">
        <v>7</v>
      </c>
      <c r="Q41" s="13" t="str">
        <f>VLOOKUP(O41, '[1]لیست محصولات اردیبهشت ۱۴۰۳'!B:C,2,0)</f>
        <v>هامبلا | Hambella</v>
      </c>
      <c r="R41" s="9"/>
      <c r="S41" s="12">
        <f>VLOOKUP(O41, '[1]لیست محصولات اردیبهشت ۱۴۰۳'!B:F,5,0)</f>
        <v>750</v>
      </c>
      <c r="T41" s="14">
        <f>VLOOKUP(O41, '[1]لیست محصولات اردیبهشت ۱۴۰۳'!B:G,6,0)</f>
        <v>13350000</v>
      </c>
      <c r="U41" s="15"/>
      <c r="V41" s="16">
        <f t="shared" si="1"/>
        <v>0</v>
      </c>
      <c r="W41" s="12">
        <f t="shared" si="2"/>
        <v>7</v>
      </c>
      <c r="X41" s="14">
        <f t="shared" si="3"/>
        <v>93450000</v>
      </c>
      <c r="Y41" s="17"/>
      <c r="Z41" s="14">
        <f t="shared" si="4"/>
        <v>93450000</v>
      </c>
      <c r="AA41" s="152"/>
      <c r="AB41" s="149"/>
      <c r="AC41" s="146"/>
      <c r="AD41" s="143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16</v>
      </c>
      <c r="AI241" s="56">
        <f t="shared" si="19"/>
        <v>0</v>
      </c>
      <c r="AJ241" s="57">
        <f t="shared" ref="AJ241:AJ264" si="27">AH241-AI241</f>
        <v>16</v>
      </c>
      <c r="AK241" s="58">
        <f>AH241*AG241/1000</f>
        <v>12</v>
      </c>
      <c r="AL241" s="59">
        <f>AO241+AQ241-[2]Sheet1!$AH242</f>
        <v>0</v>
      </c>
      <c r="AM241" s="59">
        <f t="shared" si="25"/>
        <v>-16</v>
      </c>
      <c r="AN241" s="58">
        <f t="shared" si="21"/>
        <v>0</v>
      </c>
      <c r="AO241" s="59"/>
      <c r="AP241" s="58">
        <f t="shared" si="22"/>
        <v>-12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11</v>
      </c>
      <c r="AI242" s="56">
        <f t="shared" si="19"/>
        <v>0</v>
      </c>
      <c r="AJ242" s="57">
        <f t="shared" si="27"/>
        <v>11</v>
      </c>
      <c r="AK242" s="58">
        <f t="shared" ref="AK242:AK267" si="28">AH242*AG242/1000</f>
        <v>44</v>
      </c>
      <c r="AL242" s="59">
        <f>AO242+AQ242-[2]Sheet1!$AH243</f>
        <v>0</v>
      </c>
      <c r="AM242" s="59">
        <f t="shared" si="25"/>
        <v>-11</v>
      </c>
      <c r="AN242" s="58">
        <f t="shared" si="21"/>
        <v>0</v>
      </c>
      <c r="AO242" s="59"/>
      <c r="AP242" s="58">
        <f t="shared" si="22"/>
        <v>-44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15</v>
      </c>
      <c r="AI251" s="56">
        <f t="shared" si="19"/>
        <v>0</v>
      </c>
      <c r="AJ251" s="57">
        <f t="shared" si="27"/>
        <v>15</v>
      </c>
      <c r="AK251" s="58">
        <f t="shared" si="28"/>
        <v>2.25</v>
      </c>
      <c r="AL251" s="59">
        <f>AO251+AQ251-[2]Sheet1!$AH252</f>
        <v>0</v>
      </c>
      <c r="AM251" s="59">
        <f t="shared" si="25"/>
        <v>-15</v>
      </c>
      <c r="AN251" s="58">
        <f t="shared" si="21"/>
        <v>0</v>
      </c>
      <c r="AO251" s="59"/>
      <c r="AP251" s="58">
        <f t="shared" si="22"/>
        <v>-2.25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8</v>
      </c>
      <c r="AI252" s="56">
        <f t="shared" si="19"/>
        <v>0</v>
      </c>
      <c r="AJ252" s="57">
        <f t="shared" si="27"/>
        <v>8</v>
      </c>
      <c r="AK252" s="58">
        <f t="shared" si="28"/>
        <v>6</v>
      </c>
      <c r="AL252" s="59">
        <f>AO252+AQ252-[2]Sheet1!$AH253</f>
        <v>0</v>
      </c>
      <c r="AM252" s="59">
        <f t="shared" si="25"/>
        <v>-8</v>
      </c>
      <c r="AN252" s="58">
        <f t="shared" si="21"/>
        <v>0</v>
      </c>
      <c r="AO252" s="59"/>
      <c r="AP252" s="58">
        <f t="shared" si="22"/>
        <v>-6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14">
    <mergeCell ref="AD35:AD37"/>
    <mergeCell ref="AC35:AC37"/>
    <mergeCell ref="AB35:AB37"/>
    <mergeCell ref="AA35:AA37"/>
    <mergeCell ref="G35:G37"/>
    <mergeCell ref="H35:H37"/>
    <mergeCell ref="I35:I37"/>
    <mergeCell ref="J35:J37"/>
    <mergeCell ref="L35:L37"/>
    <mergeCell ref="M35:M37"/>
    <mergeCell ref="N35:N37"/>
    <mergeCell ref="H33:H34"/>
    <mergeCell ref="G33:G34"/>
    <mergeCell ref="AD33:AD34"/>
    <mergeCell ref="AC33:AC34"/>
    <mergeCell ref="AB33:AB34"/>
    <mergeCell ref="AA33:AA34"/>
    <mergeCell ref="N33:N34"/>
    <mergeCell ref="M33:M34"/>
    <mergeCell ref="L33:L34"/>
    <mergeCell ref="J33:J34"/>
    <mergeCell ref="I33:I34"/>
    <mergeCell ref="AD26:AD28"/>
    <mergeCell ref="AC26:AC28"/>
    <mergeCell ref="AB26:AB28"/>
    <mergeCell ref="AA26:AA28"/>
    <mergeCell ref="G26:G28"/>
    <mergeCell ref="H26:H28"/>
    <mergeCell ref="I26:I28"/>
    <mergeCell ref="J26:J28"/>
    <mergeCell ref="L26:L28"/>
    <mergeCell ref="M26:M28"/>
    <mergeCell ref="N26:N28"/>
    <mergeCell ref="H24:H25"/>
    <mergeCell ref="G24:G25"/>
    <mergeCell ref="AD24:AD25"/>
    <mergeCell ref="AC24:AC25"/>
    <mergeCell ref="AB24:AB25"/>
    <mergeCell ref="AA24:AA25"/>
    <mergeCell ref="N24:N25"/>
    <mergeCell ref="M24:M25"/>
    <mergeCell ref="L24:L25"/>
    <mergeCell ref="J24:J25"/>
    <mergeCell ref="I24:I25"/>
    <mergeCell ref="G15:G17"/>
    <mergeCell ref="AD19:AD22"/>
    <mergeCell ref="AC19:AC22"/>
    <mergeCell ref="AB19:AB22"/>
    <mergeCell ref="AA19:AA22"/>
    <mergeCell ref="G19:G22"/>
    <mergeCell ref="H19:H22"/>
    <mergeCell ref="I19:I22"/>
    <mergeCell ref="J19:J22"/>
    <mergeCell ref="L19:L22"/>
    <mergeCell ref="M19:M22"/>
    <mergeCell ref="N19:N22"/>
    <mergeCell ref="M15:M17"/>
    <mergeCell ref="L15:L17"/>
    <mergeCell ref="J15:J17"/>
    <mergeCell ref="I15:I17"/>
    <mergeCell ref="H15:H17"/>
    <mergeCell ref="AD15:AD17"/>
    <mergeCell ref="AC15:AC17"/>
    <mergeCell ref="AB15:AB17"/>
    <mergeCell ref="AA15:AA17"/>
    <mergeCell ref="N15:N17"/>
    <mergeCell ref="M11:M14"/>
    <mergeCell ref="N11:N14"/>
    <mergeCell ref="AD11:AD14"/>
    <mergeCell ref="AC11:AC14"/>
    <mergeCell ref="AB11:AB14"/>
    <mergeCell ref="AA11:AA14"/>
    <mergeCell ref="G11:G14"/>
    <mergeCell ref="H11:H14"/>
    <mergeCell ref="I11:I14"/>
    <mergeCell ref="J11:J14"/>
    <mergeCell ref="L11:L14"/>
    <mergeCell ref="AD8:AD9"/>
    <mergeCell ref="AC8:AC9"/>
    <mergeCell ref="AB8:AB9"/>
    <mergeCell ref="AA8:AA9"/>
    <mergeCell ref="G8:G9"/>
    <mergeCell ref="H8:H9"/>
    <mergeCell ref="I8:I9"/>
    <mergeCell ref="J8:J9"/>
    <mergeCell ref="L8:L9"/>
    <mergeCell ref="M8:M9"/>
    <mergeCell ref="N8:N9"/>
    <mergeCell ref="AD3:AD5"/>
    <mergeCell ref="G3:G5"/>
    <mergeCell ref="H3:H5"/>
    <mergeCell ref="I3:I5"/>
    <mergeCell ref="J3:J5"/>
    <mergeCell ref="L3:L5"/>
    <mergeCell ref="M3:M5"/>
    <mergeCell ref="N3:N5"/>
    <mergeCell ref="A1:B1"/>
    <mergeCell ref="C1:D1"/>
    <mergeCell ref="E1:F1"/>
    <mergeCell ref="U1:V1"/>
    <mergeCell ref="AC3:AC5"/>
    <mergeCell ref="AB3:AB5"/>
    <mergeCell ref="AA3:AA5"/>
    <mergeCell ref="N40:N41"/>
    <mergeCell ref="M40:M41"/>
    <mergeCell ref="J40:J41"/>
    <mergeCell ref="L40:L41"/>
    <mergeCell ref="I40:I41"/>
    <mergeCell ref="H40:H41"/>
    <mergeCell ref="G40:G41"/>
    <mergeCell ref="AD40:AD41"/>
    <mergeCell ref="AC40:AC41"/>
    <mergeCell ref="AB40:AB41"/>
    <mergeCell ref="AA40:AA41"/>
  </mergeCells>
  <conditionalFormatting sqref="G2:J3 AD2:AD3 Z2:Z200 J6:J8 AD6:AD8 J10:J11 AD10:AD11 G11:I11 G15:J15 AD15 G18:J19 AD18:AD19 G23:J24 AD23:AD24 G26:J26 AD26 G29:J33 AD29:AD33 G35:J35 AD35 G38:J40 AD38:AD40 G42:J200 AD42:AD200">
    <cfRule type="expression" dxfId="107" priority="63">
      <formula>$A2</formula>
    </cfRule>
    <cfRule type="expression" dxfId="106" priority="65">
      <formula>$E2</formula>
    </cfRule>
  </conditionalFormatting>
  <conditionalFormatting sqref="K2:Z2 G2:J3 AA2:AF3 Q3:Z200 J6:J8 AA6:AF8 J10:J11 AA10:AF11 G11:I11 G15:P15 AA15:AF15 G18:P19 AA18:AF19 G23:P24 AA23:AF24 G26:P26 AA26:AF26 G29:P33 AA29:AF33 G35:P35 AA35:AF35 G38:P40 AA38:AF40 G42:P200 AA42:AF200 K3:P3 AE4:AF5 K4:K10 O4:P10 H6:H8 AE9:AF9 H10 K11:P11 K12:K14 O12:P14 AE12:AF14 K16:K17 O16:P17 AE16:AF17 K20:K22 O20:P22 AE20:AF22 K25 O25:P25 AE25:AF25 K27:K28 O27:P28 AE27:AF28 K34 O34:P34 AE34:AF34 K36:K37 O36:P37 AE36:AF37 K41 O41:P41 AE41:AF41">
    <cfRule type="expression" dxfId="105" priority="64">
      <formula>$C2</formula>
    </cfRule>
  </conditionalFormatting>
  <conditionalFormatting sqref="W2:W200">
    <cfRule type="expression" dxfId="104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{F143C406-3DF1-4771-BC5F-B3CB18CE5D92}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{52F695AF-7149-4E8E-A715-F3591D2A3466}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{5364A856-609D-4655-AB70-5E1FE73988F2}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{3EEACF7B-9284-4B33-B1D3-1AE7615622B0}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{4702D7C3-50D0-444B-8BDF-56E3526AEB33}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{BB08EE7A-7B7A-446E-B9DD-989E1677BEB3}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{30621633-062F-4A28-9CC0-D03B221A6BF8}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{6E57AE36-0FE8-44BE-8C26-D1389A38D283}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{09CBA985-085B-4DD9-9C32-BE2A64159097}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{0118F046-AB98-455E-81DF-A661D7405AB7}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{249D248E-B2B4-4CC2-86A8-A002B6859E6D}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{684DB58A-275B-4B68-AAFC-6FFF9E91B652}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{29F98C42-20BB-4828-983C-92EC1D5697C0}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{F32779E4-EC9C-4923-91BD-379F93009572}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{D074E5EE-BA94-437F-A81D-9CA91CB78BD3}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{545C4610-1E8C-41A5-AA75-813129CF2F12}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{1C23E21D-2B05-45EF-AEF6-D9F666B69B2E}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{7E750F79-0DC2-40A0-A74D-62454A24CD1B}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{CD287FD9-75BF-4D39-966F-217AE135176A}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{6E8AED4F-5014-4F1D-AE0D-6261DC8352B7}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{3935256A-87BA-4A9E-AB21-19B4ACC1AEBE}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{A61ED53A-0250-4BFE-A984-78EF9F59DA1E}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{0C5C4152-DB6E-4EE7-82C5-F158956864E7}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{2C225620-931B-4570-8356-3AF3E4EE0ADC}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{0FAC3E00-9EA4-49BD-A1EE-F6EE4CA6DE27}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{80228875-7943-463C-82E4-5AC999939BDD}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{22A71E27-7EB4-424D-93CB-2281178426C8}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{1371DF2E-51D8-41F0-83C5-E85561CE42FA}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{458293B1-91D9-4F5E-9FC2-E3C2A751927C}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{B2465EC2-327F-4803-804A-38A7778B4CA2}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{51A86139-9FDA-49C5-A157-DE2F74B044C4}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{353E4B67-964E-4EBD-B066-A5C4869BE036}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{66DF0B2C-4813-497B-AE15-53D2A53B5DCA}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{3450B6A6-A67D-43FC-BF2F-684426AA8F43}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{0C132DBD-BE2A-4E0C-812F-A6D9AE51F319}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{0F907FAB-67B9-4A06-A16D-DAAB2D035CEA}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{04CC620C-4E41-4F70-956F-160DDA06EE30}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{435DCAFC-04EB-4001-9F48-75777F372303}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{0F3DE07B-6BA3-4B4D-9E78-95F98CF35465}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{952CC045-F6BF-418E-A895-D0621B29FAD1}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{A79EA9CF-CA20-465D-94F1-D04D991C9CE0}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{16C5019A-C7DC-49E3-9FCE-5DA1410A7F46}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{7111259A-14B0-444F-A406-8E50C2CF3AFA}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{9B3ACF26-DAB4-4AE3-84F1-03B1FDADA2DB}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{977426AF-9B40-4F9F-8D6D-209DD6121C5A}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{EDED4CD0-BA25-44EE-8728-B986F05ACD66}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{DC9B2C36-9E23-4ABB-A394-2454E0BF65C1}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{AC6613C1-D5B3-448A-B3D0-7023EB06245E}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{D74431F4-B680-498D-AE41-04D7286B693C}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{3F854C85-FA2E-423D-BCC5-0E5CAF05B71B}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{DC804F31-6988-4C44-BC48-41AB4831CC4D}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{737EF480-B95B-4898-B300-F56E1721CC97}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{E7045F47-C048-472A-8235-3BF7F6B6373F}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{C603BF57-BEF2-49E7-93CA-3DE74E2230E7}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{B1F93530-04BC-4C9F-B16B-EBE66DC058E5}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{4E043D12-E861-4230-882A-DCEDFE6D9442}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{AB5F9127-559F-462C-92A3-D3A41A32D074}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{1D688A1F-D472-4983-BD83-937A6C24CFA6}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{FD27A5C1-5C23-413A-95D9-B25B385569F4}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{A0756B65-2FD4-4E6D-AE86-615A7F715076}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{E25C9250-BB6F-4549-9732-25FAA67D843D}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43C406-3DF1-4771-BC5F-B3CB18CE5D92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2F695AF-7149-4E8E-A715-F3591D2A346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5364A856-609D-4655-AB70-5E1FE73988F2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3EEACF7B-9284-4B33-B1D3-1AE7615622B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4702D7C3-50D0-444B-8BDF-56E3526AEB3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B08EE7A-7B7A-446E-B9DD-989E1677BEB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30621633-062F-4A28-9CC0-D03B221A6BF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E57AE36-0FE8-44BE-8C26-D1389A38D28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9CBA985-085B-4DD9-9C32-BE2A6415909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0118F046-AB98-455E-81DF-A661D7405AB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49D248E-B2B4-4CC2-86A8-A002B6859E6D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84DB58A-275B-4B68-AAFC-6FFF9E91B652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9F98C42-20BB-4828-983C-92EC1D5697C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32779E4-EC9C-4923-91BD-379F9300957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074E5EE-BA94-437F-A81D-9CA91CB78BD3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45C4610-1E8C-41A5-AA75-813129CF2F1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1C23E21D-2B05-45EF-AEF6-D9F666B69B2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7E750F79-0DC2-40A0-A74D-62454A24CD1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D287FD9-75BF-4D39-966F-217AE135176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6E8AED4F-5014-4F1D-AE0D-6261DC8352B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935256A-87BA-4A9E-AB21-19B4ACC1AEB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61ED53A-0250-4BFE-A984-78EF9F59DA1E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C5C4152-DB6E-4EE7-82C5-F158956864E7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C225620-931B-4570-8356-3AF3E4EE0AD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FAC3E00-9EA4-49BD-A1EE-F6EE4CA6DE2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80228875-7943-463C-82E4-5AC999939BDD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2A71E27-7EB4-424D-93CB-2281178426C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371DF2E-51D8-41F0-83C5-E85561CE42F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58293B1-91D9-4F5E-9FC2-E3C2A751927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B2465EC2-327F-4803-804A-38A7778B4CA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51A86139-9FDA-49C5-A157-DE2F74B044C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53E4B67-964E-4EBD-B066-A5C4869BE03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6DF0B2C-4813-497B-AE15-53D2A53B5DC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450B6A6-A67D-43FC-BF2F-684426AA8F4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C132DBD-BE2A-4E0C-812F-A6D9AE51F319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F907FAB-67B9-4A06-A16D-DAAB2D035CEA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4CC620C-4E41-4F70-956F-160DDA06EE3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435DCAFC-04EB-4001-9F48-75777F372303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F3DE07B-6BA3-4B4D-9E78-95F98CF3546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52CC045-F6BF-418E-A895-D0621B29FAD1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79EA9CF-CA20-465D-94F1-D04D991C9CE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16C5019A-C7DC-49E3-9FCE-5DA1410A7F4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111259A-14B0-444F-A406-8E50C2CF3AF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B3ACF26-DAB4-4AE3-84F1-03B1FDADA2D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977426AF-9B40-4F9F-8D6D-209DD6121C5A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EDED4CD0-BA25-44EE-8728-B986F05ACD6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C9B2C36-9E23-4ABB-A394-2454E0BF65C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C6613C1-D5B3-448A-B3D0-7023EB06245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74431F4-B680-498D-AE41-04D7286B693C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F854C85-FA2E-423D-BCC5-0E5CAF05B71B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C804F31-6988-4C44-BC48-41AB4831CC4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737EF480-B95B-4898-B300-F56E1721CC9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7045F47-C048-472A-8235-3BF7F6B6373F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603BF57-BEF2-49E7-93CA-3DE74E2230E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B1F93530-04BC-4C9F-B16B-EBE66DC058E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E043D12-E861-4230-882A-DCEDFE6D944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B5F9127-559F-462C-92A3-D3A41A32D074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1D688A1F-D472-4983-BD83-937A6C24CFA6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D27A5C1-5C23-413A-95D9-B25B385569F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A0756B65-2FD4-4E6D-AE86-615A7F71507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E25C9250-BB6F-4549-9732-25FAA67D843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0A3E-7FAA-499B-A18E-062B7DB3427E}">
  <dimension ref="A1:AR267"/>
  <sheetViews>
    <sheetView rightToLeft="1" topLeftCell="Y19" zoomScale="70" zoomScaleNormal="70" workbookViewId="0">
      <selection activeCell="AC32" sqref="AC32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2.66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2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28.33203125" style="24" bestFit="1" customWidth="1"/>
    <col min="29" max="29" width="15.77734375" style="31" bestFit="1" customWidth="1"/>
    <col min="30" max="30" width="13.6640625" style="32" bestFit="1" customWidth="1"/>
    <col min="31" max="31" width="58.21875" style="24" bestFit="1" customWidth="1"/>
    <col min="32" max="32" width="28.33203125" style="24" bestFit="1" customWidth="1"/>
    <col min="33" max="33" width="13.5546875" style="24" bestFit="1" customWidth="1"/>
    <col min="34" max="34" width="148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59">
        <v>1</v>
      </c>
      <c r="H2" s="162">
        <v>280181836719</v>
      </c>
      <c r="I2" s="159" t="s">
        <v>728</v>
      </c>
      <c r="J2" s="159"/>
      <c r="K2" s="11" t="str">
        <f t="shared" ref="K2:K65" ca="1" si="0">IF(C2, TODAY(), "" )</f>
        <v/>
      </c>
      <c r="L2" s="138" t="s">
        <v>163</v>
      </c>
      <c r="M2" s="138" t="s">
        <v>816</v>
      </c>
      <c r="N2" s="138"/>
      <c r="O2" s="9">
        <v>3326.1</v>
      </c>
      <c r="P2" s="9">
        <v>1</v>
      </c>
      <c r="Q2" s="13" t="str">
        <f>VLOOKUP(O2, '[1]لیست محصولات اردیبهشت ۱۴۰۳'!B:C,2,0)</f>
        <v>میاگروس | Milagros</v>
      </c>
      <c r="R2" s="9"/>
      <c r="S2" s="12">
        <f>VLOOKUP(O2, '[1]لیست محصولات اردیبهشت ۱۴۰۳'!B:F,5,0)</f>
        <v>150</v>
      </c>
      <c r="T2" s="14">
        <f>VLOOKUP(O2, '[1]لیست محصولات اردیبهشت ۱۴۰۳'!B:G,6,0)</f>
        <v>3750000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3750000</v>
      </c>
      <c r="Y2" s="17"/>
      <c r="Z2" s="14">
        <f t="shared" ref="Z2:Z65" si="4">X2-Y2</f>
        <v>3750000</v>
      </c>
      <c r="AA2" s="150" t="s">
        <v>742</v>
      </c>
      <c r="AB2" s="147" t="s">
        <v>817</v>
      </c>
      <c r="AC2" s="144" t="s">
        <v>818</v>
      </c>
      <c r="AD2" s="141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یزد صفائیه،بلوار دانشگاه،مجتمع بهاران جدید،بلوک یاس۵، واحد ۳۰۲  - احسان مفیدی 09368685115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1"/>
      <c r="H3" s="163"/>
      <c r="I3" s="161"/>
      <c r="J3" s="161"/>
      <c r="K3" s="11" t="str">
        <f t="shared" ca="1" si="0"/>
        <v/>
      </c>
      <c r="L3" s="140"/>
      <c r="M3" s="140"/>
      <c r="N3" s="140"/>
      <c r="O3" s="9">
        <v>5522.1</v>
      </c>
      <c r="P3" s="9">
        <v>1</v>
      </c>
      <c r="Q3" s="13" t="str">
        <f>VLOOKUP(O3, '[1]لیست محصولات اردیبهشت ۱۴۰۳'!B:C,2,0)</f>
        <v>تامارا | Tamara</v>
      </c>
      <c r="R3" s="9"/>
      <c r="S3" s="12">
        <f>VLOOKUP(O3, '[1]لیست محصولات اردیبهشت ۱۴۰۳'!B:F,5,0)</f>
        <v>150</v>
      </c>
      <c r="T3" s="14">
        <f>VLOOKUP(O3, '[1]لیست محصولات اردیبهشت ۱۴۰۳'!B:G,6,0)</f>
        <v>2600000</v>
      </c>
      <c r="U3" s="15"/>
      <c r="V3" s="16">
        <f t="shared" si="1"/>
        <v>0</v>
      </c>
      <c r="W3" s="12">
        <f t="shared" si="2"/>
        <v>1</v>
      </c>
      <c r="X3" s="14">
        <f t="shared" si="3"/>
        <v>2600000</v>
      </c>
      <c r="Y3" s="17"/>
      <c r="Z3" s="14">
        <f t="shared" si="4"/>
        <v>2600000</v>
      </c>
      <c r="AA3" s="152"/>
      <c r="AB3" s="149"/>
      <c r="AC3" s="146"/>
      <c r="AD3" s="143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280185390255</v>
      </c>
      <c r="I4" s="25" t="s">
        <v>728</v>
      </c>
      <c r="J4" s="9"/>
      <c r="K4" s="11" t="str">
        <f t="shared" ca="1" si="0"/>
        <v/>
      </c>
      <c r="L4" s="12" t="s">
        <v>782</v>
      </c>
      <c r="M4" s="12" t="s">
        <v>825</v>
      </c>
      <c r="N4" s="12"/>
      <c r="O4" s="9">
        <v>3326.1</v>
      </c>
      <c r="P4" s="9">
        <v>1</v>
      </c>
      <c r="Q4" s="13" t="str">
        <f>VLOOKUP(O4, '[1]لیست محصولات اردیبهشت ۱۴۰۳'!B:C,2,0)</f>
        <v>میاگروس | Milagros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3750000</v>
      </c>
      <c r="U4" s="15"/>
      <c r="V4" s="16">
        <f t="shared" si="1"/>
        <v>0</v>
      </c>
      <c r="W4" s="12">
        <f t="shared" si="2"/>
        <v>1</v>
      </c>
      <c r="X4" s="14">
        <f t="shared" si="3"/>
        <v>3750000</v>
      </c>
      <c r="Y4" s="17"/>
      <c r="Z4" s="14">
        <f t="shared" si="4"/>
        <v>3750000</v>
      </c>
      <c r="AA4" s="18" t="s">
        <v>79</v>
      </c>
      <c r="AB4" s="13" t="s">
        <v>826</v>
      </c>
      <c r="AC4" s="19" t="s">
        <v>827</v>
      </c>
      <c r="AD4" s="20" t="s">
        <v>759</v>
      </c>
      <c r="AE4" s="19"/>
      <c r="AF4" s="21"/>
      <c r="AG4" s="22" t="str">
        <f t="shared" si="5"/>
        <v>TRUE</v>
      </c>
      <c r="AH4" s="23" t="str">
        <f t="shared" si="6"/>
        <v>تهران میدان المپیک،خیابان بیست و پنجم(جنب پمپ بنزین) نبش کوچه حسینی پلاک ۸ ساختمان امپریال طبقه ۲ واحد ۵  - محسن دادگر 09120344066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59">
        <v>3</v>
      </c>
      <c r="H5" s="162">
        <v>280188737343</v>
      </c>
      <c r="I5" s="159" t="s">
        <v>728</v>
      </c>
      <c r="J5" s="159" t="s">
        <v>75</v>
      </c>
      <c r="K5" s="11" t="str">
        <f t="shared" ca="1" si="0"/>
        <v/>
      </c>
      <c r="L5" s="138" t="s">
        <v>93</v>
      </c>
      <c r="M5" s="138" t="s">
        <v>94</v>
      </c>
      <c r="N5" s="138" t="s">
        <v>95</v>
      </c>
      <c r="O5" s="9">
        <v>3326.1</v>
      </c>
      <c r="P5" s="9">
        <v>3</v>
      </c>
      <c r="Q5" s="13" t="str">
        <f>VLOOKUP(O5, '[1]لیست محصولات اردیبهشت ۱۴۰۳'!B:C,2,0)</f>
        <v>میاگروس | Milagros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3750000</v>
      </c>
      <c r="U5" s="15"/>
      <c r="V5" s="16">
        <f t="shared" si="1"/>
        <v>0</v>
      </c>
      <c r="W5" s="12">
        <f t="shared" si="2"/>
        <v>3</v>
      </c>
      <c r="X5" s="14">
        <f t="shared" si="3"/>
        <v>11250000</v>
      </c>
      <c r="Y5" s="17"/>
      <c r="Z5" s="14">
        <f t="shared" si="4"/>
        <v>11250000</v>
      </c>
      <c r="AA5" s="150" t="s">
        <v>96</v>
      </c>
      <c r="AB5" s="147" t="s">
        <v>97</v>
      </c>
      <c r="AC5" s="144" t="s">
        <v>98</v>
      </c>
      <c r="AD5" s="141"/>
      <c r="AE5" s="19"/>
      <c r="AF5" s="21"/>
      <c r="AG5" s="22" t="str">
        <f t="shared" si="5"/>
        <v>TRUE</v>
      </c>
      <c r="AH5" s="23" t="str">
        <f t="shared" si="6"/>
        <v>اصفهان خیابان شمس آبادی، کوچه کازرونی، نبش سه راهی، پاساژ امید،طبقه اول کافه دولت - نگار نقیه 09334075144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1"/>
      <c r="H6" s="163"/>
      <c r="I6" s="161"/>
      <c r="J6" s="161"/>
      <c r="K6" s="11" t="str">
        <f t="shared" ca="1" si="0"/>
        <v/>
      </c>
      <c r="L6" s="140"/>
      <c r="M6" s="140"/>
      <c r="N6" s="140"/>
      <c r="O6" s="9">
        <v>5501.3</v>
      </c>
      <c r="P6" s="9">
        <v>1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4000</v>
      </c>
      <c r="T6" s="14">
        <f>VLOOKUP(O6, '[1]لیست محصولات اردیبهشت ۱۴۰۳'!B:G,6,0)</f>
        <v>51200000</v>
      </c>
      <c r="U6" s="15"/>
      <c r="V6" s="16">
        <f t="shared" si="1"/>
        <v>0</v>
      </c>
      <c r="W6" s="12">
        <f t="shared" si="2"/>
        <v>1</v>
      </c>
      <c r="X6" s="14">
        <f t="shared" si="3"/>
        <v>51200000</v>
      </c>
      <c r="Y6" s="17"/>
      <c r="Z6" s="14">
        <f t="shared" si="4"/>
        <v>51200000</v>
      </c>
      <c r="AA6" s="152"/>
      <c r="AB6" s="149"/>
      <c r="AC6" s="146"/>
      <c r="AD6" s="143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280195424832</v>
      </c>
      <c r="I7" s="9" t="s">
        <v>728</v>
      </c>
      <c r="J7" s="9"/>
      <c r="K7" s="11" t="str">
        <f t="shared" ca="1" si="0"/>
        <v/>
      </c>
      <c r="L7" s="12" t="s">
        <v>828</v>
      </c>
      <c r="M7" s="12" t="s">
        <v>829</v>
      </c>
      <c r="N7" s="12"/>
      <c r="O7" s="9">
        <v>5522.1</v>
      </c>
      <c r="P7" s="9">
        <v>1</v>
      </c>
      <c r="Q7" s="13" t="str">
        <f>VLOOKUP(O7, '[1]لیست محصولات اردیبهشت ۱۴۰۳'!B:C,2,0)</f>
        <v>تامارا | Tamara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2600000</v>
      </c>
      <c r="U7" s="26"/>
      <c r="V7" s="16">
        <f t="shared" si="1"/>
        <v>0</v>
      </c>
      <c r="W7" s="12">
        <f t="shared" si="2"/>
        <v>1</v>
      </c>
      <c r="X7" s="14">
        <f t="shared" si="3"/>
        <v>2600000</v>
      </c>
      <c r="Y7" s="17"/>
      <c r="Z7" s="14">
        <f t="shared" si="4"/>
        <v>2600000</v>
      </c>
      <c r="AA7" s="18" t="s">
        <v>830</v>
      </c>
      <c r="AB7" s="13" t="s">
        <v>831</v>
      </c>
      <c r="AC7" s="19" t="s">
        <v>832</v>
      </c>
      <c r="AD7" s="20"/>
      <c r="AE7" s="19"/>
      <c r="AF7" s="21"/>
      <c r="AG7" s="22" t="str">
        <f t="shared" si="5"/>
        <v>TRUE</v>
      </c>
      <c r="AH7" s="23" t="str">
        <f t="shared" si="6"/>
        <v>بجنورد میدان آزادگان، خیابان معلم 5، مجتمع دویست واحدی پتروشیمی، بلوک B2، طبقه 2  - شهاب الدین گریوانی 09300840980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288093</v>
      </c>
      <c r="I8" s="9" t="s">
        <v>728</v>
      </c>
      <c r="J8" s="9"/>
      <c r="K8" s="11" t="str">
        <f t="shared" ca="1" si="0"/>
        <v/>
      </c>
      <c r="L8" s="12" t="s">
        <v>607</v>
      </c>
      <c r="M8" s="12" t="s">
        <v>833</v>
      </c>
      <c r="N8" s="12" t="s">
        <v>834</v>
      </c>
      <c r="O8" s="9">
        <v>3326.1</v>
      </c>
      <c r="P8" s="9">
        <v>3</v>
      </c>
      <c r="Q8" s="13" t="str">
        <f>VLOOKUP(O8, '[1]لیست محصولات اردیبهشت ۱۴۰۳'!B:C,2,0)</f>
        <v>میاگروس | Milagros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3750000</v>
      </c>
      <c r="U8" s="15"/>
      <c r="V8" s="16">
        <f t="shared" si="1"/>
        <v>0</v>
      </c>
      <c r="W8" s="12">
        <f t="shared" si="2"/>
        <v>3</v>
      </c>
      <c r="X8" s="14">
        <f t="shared" si="3"/>
        <v>11250000</v>
      </c>
      <c r="Y8" s="17"/>
      <c r="Z8" s="14">
        <f t="shared" si="4"/>
        <v>11250000</v>
      </c>
      <c r="AA8" s="18" t="s">
        <v>835</v>
      </c>
      <c r="AB8" s="13" t="s">
        <v>836</v>
      </c>
      <c r="AC8" s="19" t="s">
        <v>837</v>
      </c>
      <c r="AD8" s="20"/>
      <c r="AE8" s="77" t="s">
        <v>838</v>
      </c>
      <c r="AF8" s="21"/>
      <c r="AG8" s="22" t="str">
        <f t="shared" si="5"/>
        <v>TRUE</v>
      </c>
      <c r="AH8" s="23" t="str">
        <f t="shared" si="6"/>
        <v>تایباد استقلال ۴ پلاک ۸۱طبقه بالا کافه رحیمی - مریم شیبانی 09383565081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6</v>
      </c>
      <c r="H9" s="10">
        <v>280220810907</v>
      </c>
      <c r="I9" s="25" t="s">
        <v>728</v>
      </c>
      <c r="J9" s="9"/>
      <c r="K9" s="11" t="str">
        <f t="shared" ca="1" si="0"/>
        <v/>
      </c>
      <c r="L9" s="27" t="s">
        <v>105</v>
      </c>
      <c r="M9" s="12" t="s">
        <v>839</v>
      </c>
      <c r="N9" s="12" t="s">
        <v>840</v>
      </c>
      <c r="O9" s="9">
        <v>5522.2</v>
      </c>
      <c r="P9" s="9">
        <v>2</v>
      </c>
      <c r="Q9" s="13" t="str">
        <f>VLOOKUP(O9, '[1]لیست محصولات اردیبهشت ۱۴۰۳'!B:C,2,0)</f>
        <v>تامارا | Tamara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12450000</v>
      </c>
      <c r="U9" s="15"/>
      <c r="V9" s="16">
        <f t="shared" si="1"/>
        <v>0</v>
      </c>
      <c r="W9" s="12">
        <f t="shared" si="2"/>
        <v>2</v>
      </c>
      <c r="X9" s="14">
        <f t="shared" si="3"/>
        <v>24900000</v>
      </c>
      <c r="Y9" s="17"/>
      <c r="Z9" s="14">
        <f t="shared" si="4"/>
        <v>24900000</v>
      </c>
      <c r="AA9" s="18" t="s">
        <v>79</v>
      </c>
      <c r="AB9" s="13" t="s">
        <v>841</v>
      </c>
      <c r="AC9" s="19" t="s">
        <v>842</v>
      </c>
      <c r="AD9" s="20" t="s">
        <v>795</v>
      </c>
      <c r="AE9" s="19"/>
      <c r="AF9" s="21"/>
      <c r="AG9" s="22" t="str">
        <f t="shared" si="5"/>
        <v>TRUE</v>
      </c>
      <c r="AH9" s="23" t="str">
        <f t="shared" si="6"/>
        <v>تهران خیابان طالقانی،خیابان موسوی،کوچه ایرانشهر،پلاک ۱ عمارت جهان کوچک من - امیرحسین ضیائی پور 09366388030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7</v>
      </c>
      <c r="H10" s="162">
        <v>723407</v>
      </c>
      <c r="I10" s="159" t="s">
        <v>843</v>
      </c>
      <c r="J10" s="159"/>
      <c r="K10" s="11" t="str">
        <f t="shared" ca="1" si="0"/>
        <v/>
      </c>
      <c r="L10" s="138" t="s">
        <v>750</v>
      </c>
      <c r="M10" s="138" t="s">
        <v>844</v>
      </c>
      <c r="N10" s="138" t="s">
        <v>845</v>
      </c>
      <c r="O10" s="9">
        <v>5501.3</v>
      </c>
      <c r="P10" s="9">
        <v>1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4000</v>
      </c>
      <c r="T10" s="14">
        <f>VLOOKUP(O10, '[1]لیست محصولات اردیبهشت ۱۴۰۳'!B:G,6,0)</f>
        <v>51200000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51200000</v>
      </c>
      <c r="Y10" s="17"/>
      <c r="Z10" s="14">
        <f t="shared" si="4"/>
        <v>51200000</v>
      </c>
      <c r="AA10" s="150" t="s">
        <v>209</v>
      </c>
      <c r="AB10" s="147" t="s">
        <v>846</v>
      </c>
      <c r="AC10" s="144" t="s">
        <v>847</v>
      </c>
      <c r="AD10" s="141"/>
      <c r="AE10" s="19"/>
      <c r="AF10" s="21"/>
      <c r="AG10" s="22" t="str">
        <f t="shared" si="5"/>
        <v>TRUE</v>
      </c>
      <c r="AH10" s="23" t="str">
        <f t="shared" si="6"/>
        <v>مشهد بلوار وکیل آباد، خیابان هاشمیه ، هاشمیه ۲۸ ، مقابل ۲۸/۵ ، جنب پلاک ۷ قهوه بی سان - روزبه دشتی 09354353912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0"/>
      <c r="H11" s="164"/>
      <c r="I11" s="160"/>
      <c r="J11" s="160"/>
      <c r="K11" s="11" t="str">
        <f t="shared" ca="1" si="0"/>
        <v/>
      </c>
      <c r="L11" s="139"/>
      <c r="M11" s="139"/>
      <c r="N11" s="139"/>
      <c r="O11" s="9">
        <v>5522.1</v>
      </c>
      <c r="P11" s="9">
        <v>1</v>
      </c>
      <c r="Q11" s="13" t="str">
        <f>VLOOKUP(O11, '[1]لیست محصولات اردیبهشت ۱۴۰۳'!B:C,2,0)</f>
        <v>تامارا | Tamara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2600000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2600000</v>
      </c>
      <c r="Y11" s="17"/>
      <c r="Z11" s="14">
        <f t="shared" si="4"/>
        <v>2600000</v>
      </c>
      <c r="AA11" s="151"/>
      <c r="AB11" s="148"/>
      <c r="AC11" s="145"/>
      <c r="AD11" s="142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1"/>
      <c r="H12" s="163"/>
      <c r="I12" s="161"/>
      <c r="J12" s="161"/>
      <c r="K12" s="11" t="str">
        <f t="shared" ca="1" si="0"/>
        <v/>
      </c>
      <c r="L12" s="140"/>
      <c r="M12" s="140"/>
      <c r="N12" s="140"/>
      <c r="O12" s="9">
        <v>3326.1</v>
      </c>
      <c r="P12" s="9">
        <v>2</v>
      </c>
      <c r="Q12" s="13" t="str">
        <f>VLOOKUP(O12, '[1]لیست محصولات اردیبهشت ۱۴۰۳'!B:C,2,0)</f>
        <v>میاگروس | Milagros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3750000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7500000</v>
      </c>
      <c r="Y12" s="17"/>
      <c r="Z12" s="14">
        <f t="shared" si="4"/>
        <v>7500000</v>
      </c>
      <c r="AA12" s="152"/>
      <c r="AB12" s="149"/>
      <c r="AC12" s="146"/>
      <c r="AD12" s="143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9">
        <v>8</v>
      </c>
      <c r="H13" s="162">
        <v>758941</v>
      </c>
      <c r="I13" s="159" t="s">
        <v>843</v>
      </c>
      <c r="J13" s="159"/>
      <c r="K13" s="11" t="str">
        <f t="shared" ca="1" si="0"/>
        <v/>
      </c>
      <c r="L13" s="138" t="s">
        <v>848</v>
      </c>
      <c r="M13" s="138" t="s">
        <v>849</v>
      </c>
      <c r="N13" s="138"/>
      <c r="O13" s="9">
        <v>5501.1</v>
      </c>
      <c r="P13" s="9">
        <v>1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2100000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2100000</v>
      </c>
      <c r="Y13" s="17"/>
      <c r="Z13" s="14">
        <f t="shared" si="4"/>
        <v>2100000</v>
      </c>
      <c r="AA13" s="150" t="s">
        <v>96</v>
      </c>
      <c r="AB13" s="147" t="s">
        <v>850</v>
      </c>
      <c r="AC13" s="144" t="s">
        <v>851</v>
      </c>
      <c r="AD13" s="141"/>
      <c r="AE13" s="183" t="s">
        <v>897</v>
      </c>
      <c r="AF13" s="21"/>
      <c r="AG13" s="22" t="str">
        <f t="shared" si="5"/>
        <v>TRUE</v>
      </c>
      <c r="AH13" s="23" t="str">
        <f t="shared" si="6"/>
        <v>اصفهان خیابان میر.خیابان مصلی. کوچه ششم. پلاک7. زنگ چهارم  - سونیا بیگی 09131173788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1"/>
      <c r="H14" s="163"/>
      <c r="I14" s="161"/>
      <c r="J14" s="161"/>
      <c r="K14" s="11" t="str">
        <f t="shared" ca="1" si="0"/>
        <v/>
      </c>
      <c r="L14" s="140"/>
      <c r="M14" s="140"/>
      <c r="N14" s="140"/>
      <c r="O14" s="9">
        <v>5511.1</v>
      </c>
      <c r="P14" s="9">
        <v>1</v>
      </c>
      <c r="Q14" s="13" t="str">
        <f>VLOOKUP(O14, '[1]لیست محصولات اردیبهشت ۱۴۰۳'!B:C,2,0)</f>
        <v>هامبلا | Hambella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2800000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2800000</v>
      </c>
      <c r="Y14" s="17"/>
      <c r="Z14" s="14">
        <f t="shared" si="4"/>
        <v>2800000</v>
      </c>
      <c r="AA14" s="152"/>
      <c r="AB14" s="149"/>
      <c r="AC14" s="146"/>
      <c r="AD14" s="143"/>
      <c r="AE14" s="184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59">
        <v>9</v>
      </c>
      <c r="H15" s="162">
        <v>280248133499</v>
      </c>
      <c r="I15" s="159" t="s">
        <v>843</v>
      </c>
      <c r="J15" s="159"/>
      <c r="K15" s="11" t="str">
        <f t="shared" ca="1" si="0"/>
        <v/>
      </c>
      <c r="L15" s="138" t="s">
        <v>163</v>
      </c>
      <c r="M15" s="138" t="s">
        <v>852</v>
      </c>
      <c r="N15" s="138"/>
      <c r="O15" s="9">
        <v>5522.1</v>
      </c>
      <c r="P15" s="9">
        <v>1</v>
      </c>
      <c r="Q15" s="13" t="str">
        <f>VLOOKUP(O15, '[1]لیست محصولات اردیبهشت ۱۴۰۳'!B:C,2,0)</f>
        <v>تامارا | Tamara</v>
      </c>
      <c r="R15" s="9" t="s">
        <v>101</v>
      </c>
      <c r="S15" s="12">
        <f>VLOOKUP(O15, '[1]لیست محصولات اردیبهشت ۱۴۰۳'!B:F,5,0)</f>
        <v>150</v>
      </c>
      <c r="T15" s="14">
        <f>VLOOKUP(O15, '[1]لیست محصولات اردیبهشت ۱۴۰۳'!B:G,6,0)</f>
        <v>2600000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2600000</v>
      </c>
      <c r="Y15" s="17"/>
      <c r="Z15" s="14">
        <f t="shared" si="4"/>
        <v>2600000</v>
      </c>
      <c r="AA15" s="150" t="s">
        <v>79</v>
      </c>
      <c r="AB15" s="147" t="s">
        <v>853</v>
      </c>
      <c r="AC15" s="144" t="s">
        <v>854</v>
      </c>
      <c r="AD15" s="141" t="s">
        <v>795</v>
      </c>
      <c r="AE15" s="19"/>
      <c r="AF15" s="21"/>
      <c r="AG15" s="22" t="str">
        <f t="shared" si="5"/>
        <v>TRUE</v>
      </c>
      <c r="AH15" s="23" t="str">
        <f t="shared" si="6"/>
        <v>تهران یوسف آباد- بین اکبری و ابن سینا- کوچه ۳۷ام پلاک ۱۰ زنگ طبقه اول  - احسان احمدی 09901157601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163"/>
      <c r="I16" s="161"/>
      <c r="J16" s="161"/>
      <c r="K16" s="11" t="str">
        <f t="shared" ca="1" si="0"/>
        <v/>
      </c>
      <c r="L16" s="140"/>
      <c r="M16" s="140"/>
      <c r="N16" s="140"/>
      <c r="O16" s="9">
        <v>5522.1</v>
      </c>
      <c r="P16" s="9">
        <v>1</v>
      </c>
      <c r="Q16" s="13" t="str">
        <f>VLOOKUP(O16, '[1]لیست محصولات اردیبهشت ۱۴۰۳'!B:C,2,0)</f>
        <v>تامارا | Tamara</v>
      </c>
      <c r="R16" s="9" t="s">
        <v>90</v>
      </c>
      <c r="S16" s="12">
        <f>VLOOKUP(O16, '[1]لیست محصولات اردیبهشت ۱۴۰۳'!B:F,5,0)</f>
        <v>150</v>
      </c>
      <c r="T16" s="14">
        <f>VLOOKUP(O16, '[1]لیست محصولات اردیبهشت ۱۴۰۳'!B:G,6,0)</f>
        <v>2600000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2600000</v>
      </c>
      <c r="Y16" s="17"/>
      <c r="Z16" s="14">
        <f t="shared" si="4"/>
        <v>2600000</v>
      </c>
      <c r="AA16" s="152"/>
      <c r="AB16" s="149"/>
      <c r="AC16" s="146"/>
      <c r="AD16" s="14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10</v>
      </c>
      <c r="H17" s="10">
        <v>280251870898</v>
      </c>
      <c r="I17" s="9" t="s">
        <v>843</v>
      </c>
      <c r="J17" s="9"/>
      <c r="K17" s="11" t="str">
        <f t="shared" ca="1" si="0"/>
        <v/>
      </c>
      <c r="L17" s="12" t="s">
        <v>855</v>
      </c>
      <c r="M17" s="12" t="s">
        <v>856</v>
      </c>
      <c r="N17" s="12"/>
      <c r="O17" s="9">
        <v>3326.1</v>
      </c>
      <c r="P17" s="9">
        <v>1</v>
      </c>
      <c r="Q17" s="13" t="str">
        <f>VLOOKUP(O17, '[1]لیست محصولات اردیبهشت ۱۴۰۳'!B:C,2,0)</f>
        <v>میاگروس | Milagros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3750000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3750000</v>
      </c>
      <c r="Y17" s="17"/>
      <c r="Z17" s="14">
        <f t="shared" si="4"/>
        <v>3750000</v>
      </c>
      <c r="AA17" s="18" t="s">
        <v>79</v>
      </c>
      <c r="AB17" s="13" t="s">
        <v>857</v>
      </c>
      <c r="AC17" s="19" t="s">
        <v>858</v>
      </c>
      <c r="AD17" s="20" t="s">
        <v>759</v>
      </c>
      <c r="AE17" s="19"/>
      <c r="AF17" s="21"/>
      <c r="AG17" s="22" t="str">
        <f t="shared" si="5"/>
        <v>TRUE</v>
      </c>
      <c r="AH17" s="23" t="str">
        <f t="shared" si="6"/>
        <v>تهران خیابان ولی عصر، خیابان توانیر شمالی(شهید عباسپور)، بالاتر از پل همت،کوچه گلزار، پلاک 4، واحد 5،زنگ تکی  - راز صفایی 09129355273</v>
      </c>
    </row>
    <row r="18" spans="1:34" ht="22.35" customHeight="1">
      <c r="A18" s="7"/>
      <c r="B18" s="7"/>
      <c r="C18" s="7"/>
      <c r="D18" s="7"/>
      <c r="E18" s="7"/>
      <c r="F18" s="8"/>
      <c r="G18" s="9">
        <v>11</v>
      </c>
      <c r="H18" s="10">
        <v>944233</v>
      </c>
      <c r="I18" s="9" t="s">
        <v>843</v>
      </c>
      <c r="J18" s="9"/>
      <c r="K18" s="11" t="str">
        <f t="shared" ca="1" si="0"/>
        <v/>
      </c>
      <c r="L18" s="12" t="s">
        <v>105</v>
      </c>
      <c r="M18" s="12" t="s">
        <v>859</v>
      </c>
      <c r="N18" s="12" t="s">
        <v>860</v>
      </c>
      <c r="O18" s="9">
        <v>5522.2</v>
      </c>
      <c r="P18" s="9">
        <v>8</v>
      </c>
      <c r="Q18" s="13" t="str">
        <f>VLOOKUP(O18, '[1]لیست محصولات اردیبهشت ۱۴۰۳'!B:C,2,0)</f>
        <v>تامارا | Tamara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12450000</v>
      </c>
      <c r="U18" s="15"/>
      <c r="V18" s="16">
        <f t="shared" si="1"/>
        <v>0</v>
      </c>
      <c r="W18" s="12">
        <f t="shared" si="2"/>
        <v>8</v>
      </c>
      <c r="X18" s="14">
        <f t="shared" si="3"/>
        <v>99600000</v>
      </c>
      <c r="Y18" s="17"/>
      <c r="Z18" s="14">
        <f t="shared" si="4"/>
        <v>99600000</v>
      </c>
      <c r="AA18" s="18" t="s">
        <v>203</v>
      </c>
      <c r="AB18" s="13" t="s">
        <v>861</v>
      </c>
      <c r="AC18" s="19" t="s">
        <v>862</v>
      </c>
      <c r="AD18" s="20"/>
      <c r="AE18" s="19"/>
      <c r="AF18" s="21"/>
      <c r="AG18" s="22" t="str">
        <f t="shared" si="5"/>
        <v>TRUE</v>
      </c>
      <c r="AH18" s="23" t="str">
        <f t="shared" si="6"/>
        <v>رشت گلسار-بلوار توحید-بعد از پارک توحید کافه فرش - امیرحسین صبحی 09119196184</v>
      </c>
    </row>
    <row r="19" spans="1:34" ht="22.35" customHeight="1">
      <c r="A19" s="7"/>
      <c r="B19" s="7"/>
      <c r="C19" s="7"/>
      <c r="D19" s="7"/>
      <c r="E19" s="7"/>
      <c r="F19" s="8"/>
      <c r="G19" s="153">
        <v>12</v>
      </c>
      <c r="H19" s="156"/>
      <c r="I19" s="153" t="s">
        <v>843</v>
      </c>
      <c r="J19" s="159" t="s">
        <v>75</v>
      </c>
      <c r="K19" s="11" t="str">
        <f t="shared" ca="1" si="0"/>
        <v/>
      </c>
      <c r="L19" s="138" t="s">
        <v>607</v>
      </c>
      <c r="M19" s="138" t="s">
        <v>863</v>
      </c>
      <c r="N19" s="138" t="s">
        <v>864</v>
      </c>
      <c r="O19" s="9">
        <v>5501.3</v>
      </c>
      <c r="P19" s="9">
        <v>3</v>
      </c>
      <c r="Q19" s="13" t="str">
        <f>VLOOKUP(O19, '[1]لیست محصولات اردیبهشت ۱۴۰۳'!B:C,2,0)</f>
        <v>ورتکس | Vortex</v>
      </c>
      <c r="R19" s="9"/>
      <c r="S19" s="12">
        <f>VLOOKUP(O19, '[1]لیست محصولات اردیبهشت ۱۴۰۳'!B:F,5,0)</f>
        <v>4000</v>
      </c>
      <c r="T19" s="14">
        <f>VLOOKUP(O19, '[1]لیست محصولات اردیبهشت ۱۴۰۳'!B:G,6,0)</f>
        <v>51200000</v>
      </c>
      <c r="U19" s="15"/>
      <c r="V19" s="16">
        <f t="shared" si="1"/>
        <v>0</v>
      </c>
      <c r="W19" s="12">
        <f t="shared" si="2"/>
        <v>3</v>
      </c>
      <c r="X19" s="14">
        <f t="shared" si="3"/>
        <v>153600000</v>
      </c>
      <c r="Y19" s="17"/>
      <c r="Z19" s="14">
        <f t="shared" si="4"/>
        <v>153600000</v>
      </c>
      <c r="AA19" s="150" t="s">
        <v>79</v>
      </c>
      <c r="AB19" s="147" t="s">
        <v>70</v>
      </c>
      <c r="AC19" s="144" t="s">
        <v>865</v>
      </c>
      <c r="AD19" s="141"/>
      <c r="AE19" s="19"/>
      <c r="AF19" s="21"/>
      <c r="AG19" s="22" t="str">
        <f t="shared" si="5"/>
        <v>TRUE</v>
      </c>
      <c r="AH19" s="23" t="str">
        <f t="shared" si="6"/>
        <v>تهران - کافه رزتو - مریم ناظم زاده 09381574707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55"/>
      <c r="H20" s="158"/>
      <c r="I20" s="155"/>
      <c r="J20" s="161"/>
      <c r="K20" s="11" t="str">
        <f t="shared" ca="1" si="0"/>
        <v/>
      </c>
      <c r="L20" s="140"/>
      <c r="M20" s="140"/>
      <c r="N20" s="140"/>
      <c r="O20" s="9">
        <v>5522.2</v>
      </c>
      <c r="P20" s="9">
        <v>6</v>
      </c>
      <c r="Q20" s="13" t="str">
        <f>VLOOKUP(O20, '[1]لیست محصولات اردیبهشت ۱۴۰۳'!B:C,2,0)</f>
        <v>تامارا | Tamara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12450000</v>
      </c>
      <c r="U20" s="15"/>
      <c r="V20" s="16">
        <f t="shared" si="1"/>
        <v>0</v>
      </c>
      <c r="W20" s="12">
        <f t="shared" si="2"/>
        <v>6</v>
      </c>
      <c r="X20" s="14">
        <f t="shared" si="3"/>
        <v>74700000</v>
      </c>
      <c r="Y20" s="17"/>
      <c r="Z20" s="14">
        <f t="shared" si="4"/>
        <v>74700000</v>
      </c>
      <c r="AA20" s="152"/>
      <c r="AB20" s="149"/>
      <c r="AC20" s="146"/>
      <c r="AD20" s="143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13</v>
      </c>
      <c r="H21" s="10">
        <v>280261420734</v>
      </c>
      <c r="I21" s="9" t="s">
        <v>843</v>
      </c>
      <c r="J21" s="9"/>
      <c r="K21" s="11" t="str">
        <f t="shared" ca="1" si="0"/>
        <v/>
      </c>
      <c r="L21" s="12" t="s">
        <v>754</v>
      </c>
      <c r="M21" s="12" t="s">
        <v>755</v>
      </c>
      <c r="N21" s="12" t="s">
        <v>756</v>
      </c>
      <c r="O21" s="9">
        <v>3326.1</v>
      </c>
      <c r="P21" s="9">
        <v>2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3750000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7500000</v>
      </c>
      <c r="Y21" s="17"/>
      <c r="Z21" s="14">
        <f t="shared" si="4"/>
        <v>7500000</v>
      </c>
      <c r="AA21" s="18" t="s">
        <v>835</v>
      </c>
      <c r="AB21" s="13" t="s">
        <v>872</v>
      </c>
      <c r="AC21" s="19" t="s">
        <v>758</v>
      </c>
      <c r="AD21" s="20"/>
      <c r="AE21" s="19"/>
      <c r="AF21" s="21"/>
      <c r="AG21" s="22" t="str">
        <f t="shared" si="5"/>
        <v>TRUE</v>
      </c>
      <c r="AH21" s="23" t="str">
        <f t="shared" si="6"/>
        <v>تایباد بلوار آزادی بین ازادی9و11 کافه پلاتو - معین عبدالهی 09100142274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9">
        <v>14</v>
      </c>
      <c r="H22" s="162">
        <v>280263698495</v>
      </c>
      <c r="I22" s="159" t="s">
        <v>843</v>
      </c>
      <c r="J22" s="159"/>
      <c r="K22" s="11" t="str">
        <f t="shared" ca="1" si="0"/>
        <v/>
      </c>
      <c r="L22" s="138" t="s">
        <v>873</v>
      </c>
      <c r="M22" s="138" t="s">
        <v>542</v>
      </c>
      <c r="N22" s="138"/>
      <c r="O22" s="9">
        <v>5522.1</v>
      </c>
      <c r="P22" s="9">
        <v>1</v>
      </c>
      <c r="Q22" s="13" t="str">
        <f>VLOOKUP(O22, '[1]لیست محصولات اردیبهشت ۱۴۰۳'!B:C,2,0)</f>
        <v>تامارا | Tamara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2600000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2600000</v>
      </c>
      <c r="Y22" s="17"/>
      <c r="Z22" s="14">
        <f t="shared" si="4"/>
        <v>2600000</v>
      </c>
      <c r="AA22" s="150" t="s">
        <v>114</v>
      </c>
      <c r="AB22" s="147" t="s">
        <v>874</v>
      </c>
      <c r="AC22" s="144" t="s">
        <v>875</v>
      </c>
      <c r="AD22" s="141"/>
      <c r="AE22" s="19"/>
      <c r="AF22" s="21"/>
      <c r="AG22" s="22" t="str">
        <f t="shared" si="5"/>
        <v>TRUE</v>
      </c>
      <c r="AH22" s="23" t="str">
        <f t="shared" si="6"/>
        <v>اهواز کوى ملت خ ٢٠ اقبال فرعى دوم (خيابان مهر) پ ۵١  - سید محمد موسوی 09367092300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1"/>
      <c r="H23" s="163"/>
      <c r="I23" s="161"/>
      <c r="J23" s="161"/>
      <c r="K23" s="11" t="str">
        <f t="shared" ca="1" si="0"/>
        <v/>
      </c>
      <c r="L23" s="140"/>
      <c r="M23" s="140"/>
      <c r="N23" s="140"/>
      <c r="O23" s="9">
        <v>3326.1</v>
      </c>
      <c r="P23" s="9">
        <v>1</v>
      </c>
      <c r="Q23" s="13" t="str">
        <f>VLOOKUP(O23, '[1]لیست محصولات اردیبهشت ۱۴۰۳'!B:C,2,0)</f>
        <v>میاگروس | Milagros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3750000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3750000</v>
      </c>
      <c r="Y23" s="17"/>
      <c r="Z23" s="14">
        <f t="shared" si="4"/>
        <v>3750000</v>
      </c>
      <c r="AA23" s="152"/>
      <c r="AB23" s="149"/>
      <c r="AC23" s="146"/>
      <c r="AD23" s="143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15</v>
      </c>
      <c r="H24" s="10">
        <v>280266135651</v>
      </c>
      <c r="I24" s="9" t="s">
        <v>843</v>
      </c>
      <c r="J24" s="9"/>
      <c r="K24" s="11" t="str">
        <f t="shared" ca="1" si="0"/>
        <v/>
      </c>
      <c r="L24" s="12" t="s">
        <v>637</v>
      </c>
      <c r="M24" s="12" t="s">
        <v>876</v>
      </c>
      <c r="N24" s="12"/>
      <c r="O24" s="9">
        <v>5501.2</v>
      </c>
      <c r="P24" s="9">
        <v>1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9900000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9900000</v>
      </c>
      <c r="Y24" s="17"/>
      <c r="Z24" s="14">
        <f t="shared" si="4"/>
        <v>9900000</v>
      </c>
      <c r="AA24" s="18" t="s">
        <v>877</v>
      </c>
      <c r="AB24" s="13" t="s">
        <v>878</v>
      </c>
      <c r="AC24" s="19" t="s">
        <v>879</v>
      </c>
      <c r="AD24" s="20"/>
      <c r="AE24" s="19"/>
      <c r="AF24" s="21"/>
      <c r="AG24" s="22" t="str">
        <f t="shared" si="5"/>
        <v>TRUE</v>
      </c>
      <c r="AH24" s="23" t="str">
        <f t="shared" si="6"/>
        <v>زاهدان خیابان دانشجو ۱۱ سمت چپ درب پنجم  - رسول امیرمنش 09364670606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16</v>
      </c>
      <c r="H25" s="10">
        <v>280266956899</v>
      </c>
      <c r="I25" s="9" t="s">
        <v>843</v>
      </c>
      <c r="J25" s="9"/>
      <c r="K25" s="11" t="str">
        <f t="shared" ca="1" si="0"/>
        <v/>
      </c>
      <c r="L25" s="12" t="s">
        <v>880</v>
      </c>
      <c r="M25" s="12" t="s">
        <v>881</v>
      </c>
      <c r="N25" s="12"/>
      <c r="O25" s="9">
        <v>3326.1</v>
      </c>
      <c r="P25" s="9">
        <v>1</v>
      </c>
      <c r="Q25" s="13" t="str">
        <f>VLOOKUP(O25, '[1]لیست محصولات اردیبهشت ۱۴۰۳'!B:C,2,0)</f>
        <v>میاگروس | Milagros</v>
      </c>
      <c r="R25" s="9" t="s">
        <v>101</v>
      </c>
      <c r="S25" s="12">
        <f>VLOOKUP(O25, '[1]لیست محصولات اردیبهشت ۱۴۰۳'!B:F,5,0)</f>
        <v>150</v>
      </c>
      <c r="T25" s="14">
        <f>VLOOKUP(O25, '[1]لیست محصولات اردیبهشت ۱۴۰۳'!B:G,6,0)</f>
        <v>3750000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3750000</v>
      </c>
      <c r="Y25" s="17"/>
      <c r="Z25" s="14">
        <f t="shared" si="4"/>
        <v>3750000</v>
      </c>
      <c r="AA25" s="18" t="s">
        <v>882</v>
      </c>
      <c r="AB25" s="13" t="s">
        <v>884</v>
      </c>
      <c r="AC25" s="19" t="s">
        <v>883</v>
      </c>
      <c r="AD25" s="20"/>
      <c r="AE25" s="19"/>
      <c r="AF25" s="21"/>
      <c r="AG25" s="22" t="str">
        <f t="shared" si="5"/>
        <v>TRUE</v>
      </c>
      <c r="AH25" s="23" t="str">
        <f t="shared" si="6"/>
        <v>خراسان جنوبی قائن - خیابان امام خمینی ۷ پلاک۷ **برای تحویل و یا موارد دیگه در مورد بسته با شماره  09151625679 خانم غضنفری‌مقدم تماس بگیرید **  - طاهره نبیئی 09159636416</v>
      </c>
    </row>
    <row r="26" spans="1:34" ht="22.35" customHeight="1">
      <c r="A26" s="7"/>
      <c r="B26" s="7"/>
      <c r="C26" s="7"/>
      <c r="D26" s="7"/>
      <c r="E26" s="7"/>
      <c r="F26" s="8"/>
      <c r="G26" s="9">
        <v>17</v>
      </c>
      <c r="H26" s="10">
        <v>280271369021</v>
      </c>
      <c r="I26" s="9" t="s">
        <v>843</v>
      </c>
      <c r="J26" s="9"/>
      <c r="K26" s="11" t="str">
        <f t="shared" ca="1" si="0"/>
        <v/>
      </c>
      <c r="L26" s="12" t="s">
        <v>87</v>
      </c>
      <c r="M26" s="12" t="s">
        <v>885</v>
      </c>
      <c r="N26" s="12" t="s">
        <v>886</v>
      </c>
      <c r="O26" s="9">
        <v>3326.2</v>
      </c>
      <c r="P26" s="9">
        <v>2</v>
      </c>
      <c r="Q26" s="13" t="str">
        <f>VLOOKUP(O26, '[1]لیست محصولات اردیبهشت ۱۴۰۳'!B:C,2,0)</f>
        <v>میاگروس | Milagros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18150000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36300000</v>
      </c>
      <c r="Y26" s="17"/>
      <c r="Z26" s="14">
        <f t="shared" si="4"/>
        <v>36300000</v>
      </c>
      <c r="AA26" s="18" t="s">
        <v>296</v>
      </c>
      <c r="AB26" s="13" t="s">
        <v>887</v>
      </c>
      <c r="AC26" s="19" t="s">
        <v>888</v>
      </c>
      <c r="AD26" s="20"/>
      <c r="AE26" s="19"/>
      <c r="AF26" s="21"/>
      <c r="AG26" s="22" t="str">
        <f t="shared" si="5"/>
        <v>TRUE</v>
      </c>
      <c r="AH26" s="23" t="str">
        <f t="shared" si="6"/>
        <v>قم باجک ۳ میدان گلها کافه بلانکا - علی شهناززاده 09192525110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66">
        <v>18</v>
      </c>
      <c r="H27" s="67"/>
      <c r="I27" s="66" t="s">
        <v>843</v>
      </c>
      <c r="J27" s="9" t="s">
        <v>75</v>
      </c>
      <c r="K27" s="11" t="str">
        <f t="shared" ca="1" si="0"/>
        <v/>
      </c>
      <c r="L27" s="12"/>
      <c r="M27" s="12" t="s">
        <v>889</v>
      </c>
      <c r="N27" s="12" t="s">
        <v>890</v>
      </c>
      <c r="O27" s="9">
        <v>5501.3</v>
      </c>
      <c r="P27" s="9">
        <v>5</v>
      </c>
      <c r="Q27" s="13" t="str">
        <f>VLOOKUP(O27, '[1]لیست محصولات اردیبهشت ۱۴۰۳'!B:C,2,0)</f>
        <v>ورتکس | Vortex</v>
      </c>
      <c r="R27" s="9"/>
      <c r="S27" s="12">
        <f>VLOOKUP(O27, '[1]لیست محصولات اردیبهشت ۱۴۰۳'!B:F,5,0)</f>
        <v>4000</v>
      </c>
      <c r="T27" s="14">
        <f>VLOOKUP(O27, '[1]لیست محصولات اردیبهشت ۱۴۰۳'!B:G,6,0)</f>
        <v>51200000</v>
      </c>
      <c r="U27" s="15"/>
      <c r="V27" s="16">
        <f t="shared" si="1"/>
        <v>0</v>
      </c>
      <c r="W27" s="12">
        <f t="shared" si="2"/>
        <v>5</v>
      </c>
      <c r="X27" s="14">
        <f t="shared" si="3"/>
        <v>256000000</v>
      </c>
      <c r="Y27" s="17"/>
      <c r="Z27" s="14">
        <f t="shared" si="4"/>
        <v>256000000</v>
      </c>
      <c r="AA27" s="18" t="s">
        <v>79</v>
      </c>
      <c r="AB27" s="13" t="s">
        <v>70</v>
      </c>
      <c r="AC27" s="19" t="s">
        <v>891</v>
      </c>
      <c r="AD27" s="20"/>
      <c r="AE27" s="19"/>
      <c r="AF27" s="21"/>
      <c r="AG27" s="22" t="str">
        <f t="shared" si="5"/>
        <v>TRUE</v>
      </c>
      <c r="AH27" s="23" t="str">
        <f t="shared" si="6"/>
        <v>تهران - آورین لانژ -  محمودیان 09362636774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>
        <v>19</v>
      </c>
      <c r="H28" s="10">
        <v>280275330856</v>
      </c>
      <c r="I28" s="9" t="s">
        <v>843</v>
      </c>
      <c r="J28" s="9"/>
      <c r="K28" s="11" t="str">
        <f t="shared" ca="1" si="0"/>
        <v/>
      </c>
      <c r="L28" s="12" t="s">
        <v>174</v>
      </c>
      <c r="M28" s="12" t="s">
        <v>175</v>
      </c>
      <c r="N28" s="12" t="s">
        <v>176</v>
      </c>
      <c r="O28" s="9">
        <v>5511.1</v>
      </c>
      <c r="P28" s="9">
        <v>4</v>
      </c>
      <c r="Q28" s="13" t="str">
        <f>VLOOKUP(O28, '[1]لیست محصولات اردیبهشت ۱۴۰۳'!B:C,2,0)</f>
        <v>هامبلا | Hambella</v>
      </c>
      <c r="R28" s="9" t="s">
        <v>90</v>
      </c>
      <c r="S28" s="12">
        <f>VLOOKUP(O28, '[1]لیست محصولات اردیبهشت ۱۴۰۳'!B:F,5,0)</f>
        <v>150</v>
      </c>
      <c r="T28" s="14">
        <f>VLOOKUP(O28, '[1]لیست محصولات اردیبهشت ۱۴۰۳'!B:G,6,0)</f>
        <v>2800000</v>
      </c>
      <c r="U28" s="15"/>
      <c r="V28" s="16">
        <f t="shared" si="1"/>
        <v>0</v>
      </c>
      <c r="W28" s="12">
        <f t="shared" si="2"/>
        <v>4</v>
      </c>
      <c r="X28" s="14">
        <f t="shared" si="3"/>
        <v>11200000</v>
      </c>
      <c r="Y28" s="17"/>
      <c r="Z28" s="14">
        <f t="shared" si="4"/>
        <v>11200000</v>
      </c>
      <c r="AA28" s="18" t="s">
        <v>108</v>
      </c>
      <c r="AB28" s="13" t="s">
        <v>896</v>
      </c>
      <c r="AC28" s="19" t="s">
        <v>177</v>
      </c>
      <c r="AD28" s="20"/>
      <c r="AE28" s="19"/>
      <c r="AF28" s="21"/>
      <c r="AG28" s="22" t="str">
        <f t="shared" si="5"/>
        <v>TRUE</v>
      </c>
      <c r="AH28" s="23" t="str">
        <f t="shared" si="6"/>
        <v>کرج جهانشهر بلوار مولانا خیابان ابو علی سینا بین بن بست دوم و چهارم ** تحویل بعد از ساعت 12 ظهر ** کافه رستوران دونو - حسام زارع رفیع 09939117838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66">
        <v>20</v>
      </c>
      <c r="H29" s="67"/>
      <c r="I29" s="66" t="s">
        <v>898</v>
      </c>
      <c r="J29" s="9" t="s">
        <v>75</v>
      </c>
      <c r="K29" s="11" t="str">
        <f t="shared" ca="1" si="0"/>
        <v/>
      </c>
      <c r="L29" s="12" t="s">
        <v>105</v>
      </c>
      <c r="M29" s="12" t="s">
        <v>899</v>
      </c>
      <c r="N29" s="12" t="s">
        <v>900</v>
      </c>
      <c r="O29" s="9">
        <v>5501.3</v>
      </c>
      <c r="P29" s="9">
        <v>2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4000</v>
      </c>
      <c r="T29" s="14">
        <f>VLOOKUP(O29, '[1]لیست محصولات اردیبهشت ۱۴۰۳'!B:G,6,0)</f>
        <v>51200000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102400000</v>
      </c>
      <c r="Y29" s="17"/>
      <c r="Z29" s="14">
        <f t="shared" si="4"/>
        <v>102400000</v>
      </c>
      <c r="AA29" s="18" t="s">
        <v>79</v>
      </c>
      <c r="AB29" s="13" t="s">
        <v>70</v>
      </c>
      <c r="AC29" s="19" t="s">
        <v>901</v>
      </c>
      <c r="AD29" s="20"/>
      <c r="AE29" s="19"/>
      <c r="AF29" s="21"/>
      <c r="AG29" s="22" t="str">
        <f t="shared" si="5"/>
        <v>TRUE</v>
      </c>
      <c r="AH29" s="23" t="str">
        <f t="shared" si="6"/>
        <v>تهران - کافه مدام - امیرحسین صدیقی 09123401445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9">
        <v>21</v>
      </c>
      <c r="H30" s="162">
        <v>280368151406</v>
      </c>
      <c r="I30" s="159" t="s">
        <v>898</v>
      </c>
      <c r="J30" s="159" t="s">
        <v>75</v>
      </c>
      <c r="K30" s="11" t="str">
        <f t="shared" ca="1" si="0"/>
        <v/>
      </c>
      <c r="L30" s="138" t="s">
        <v>308</v>
      </c>
      <c r="M30" s="138" t="s">
        <v>902</v>
      </c>
      <c r="N30" s="138" t="s">
        <v>903</v>
      </c>
      <c r="O30" s="9">
        <v>5511.3</v>
      </c>
      <c r="P30" s="9">
        <v>1</v>
      </c>
      <c r="Q30" s="13" t="str">
        <f>VLOOKUP(O30, '[1]لیست محصولات اردیبهشت ۱۴۰۳'!B:C,2,0)</f>
        <v>هامبلا | Hambella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69600000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69600000</v>
      </c>
      <c r="Y30" s="17"/>
      <c r="Z30" s="14">
        <f t="shared" si="4"/>
        <v>69600000</v>
      </c>
      <c r="AA30" s="150" t="s">
        <v>108</v>
      </c>
      <c r="AB30" s="147" t="s">
        <v>904</v>
      </c>
      <c r="AC30" s="144" t="s">
        <v>905</v>
      </c>
      <c r="AD30" s="141"/>
      <c r="AE30" s="19"/>
      <c r="AF30" s="21"/>
      <c r="AG30" s="22" t="str">
        <f t="shared" si="5"/>
        <v>TRUE</v>
      </c>
      <c r="AH30" s="23" t="str">
        <f t="shared" si="6"/>
        <v>کرج عظیمیه - میدان گلستان - پلاک 189 کافه رستوران پلاس - محمد گودرزی 09215580694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1"/>
      <c r="H31" s="163"/>
      <c r="I31" s="161"/>
      <c r="J31" s="161"/>
      <c r="K31" s="11" t="str">
        <f t="shared" ca="1" si="0"/>
        <v/>
      </c>
      <c r="L31" s="140"/>
      <c r="M31" s="140"/>
      <c r="N31" s="140"/>
      <c r="O31" s="9">
        <v>5501.3</v>
      </c>
      <c r="P31" s="9">
        <v>1</v>
      </c>
      <c r="Q31" s="13" t="str">
        <f>VLOOKUP(O31, '[1]لیست محصولات اردیبهشت ۱۴۰۳'!B:C,2,0)</f>
        <v>ورتکس | Vortex</v>
      </c>
      <c r="R31" s="9"/>
      <c r="S31" s="12">
        <f>VLOOKUP(O31, '[1]لیست محصولات اردیبهشت ۱۴۰۳'!B:F,5,0)</f>
        <v>4000</v>
      </c>
      <c r="T31" s="14">
        <f>VLOOKUP(O31, '[1]لیست محصولات اردیبهشت ۱۴۰۳'!B:G,6,0)</f>
        <v>51200000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51200000</v>
      </c>
      <c r="Y31" s="17"/>
      <c r="Z31" s="14">
        <f t="shared" si="4"/>
        <v>51200000</v>
      </c>
      <c r="AA31" s="152"/>
      <c r="AB31" s="149"/>
      <c r="AC31" s="146"/>
      <c r="AD31" s="143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>
        <v>22</v>
      </c>
      <c r="H32" s="10">
        <v>280377111967</v>
      </c>
      <c r="I32" s="9" t="s">
        <v>898</v>
      </c>
      <c r="J32" s="9"/>
      <c r="K32" s="11" t="str">
        <f t="shared" ca="1" si="0"/>
        <v/>
      </c>
      <c r="L32" s="12" t="s">
        <v>417</v>
      </c>
      <c r="M32" s="12" t="s">
        <v>526</v>
      </c>
      <c r="N32" s="12"/>
      <c r="O32" s="9">
        <v>3326.2</v>
      </c>
      <c r="P32" s="9">
        <v>1</v>
      </c>
      <c r="Q32" s="13" t="str">
        <f>VLOOKUP(O32, '[1]لیست محصولات اردیبهشت ۱۴۰۳'!B:C,2,0)</f>
        <v>میاگروس | Milagros</v>
      </c>
      <c r="R32" s="9"/>
      <c r="S32" s="12">
        <f>VLOOKUP(O32, '[1]لیست محصولات اردیبهشت ۱۴۰۳'!B:F,5,0)</f>
        <v>750</v>
      </c>
      <c r="T32" s="14">
        <f>VLOOKUP(O32, '[1]لیست محصولات اردیبهشت ۱۴۰۳'!B:G,6,0)</f>
        <v>18150000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18150000</v>
      </c>
      <c r="Y32" s="17"/>
      <c r="Z32" s="14">
        <f t="shared" si="4"/>
        <v>18150000</v>
      </c>
      <c r="AA32" s="18" t="s">
        <v>209</v>
      </c>
      <c r="AB32" s="13" t="s">
        <v>929</v>
      </c>
      <c r="AC32" s="19" t="s">
        <v>528</v>
      </c>
      <c r="AD32" s="20"/>
      <c r="AE32" s="19"/>
      <c r="AF32" s="21"/>
      <c r="AG32" s="22" t="str">
        <f t="shared" si="5"/>
        <v>TRUE</v>
      </c>
      <c r="AH32" s="23" t="str">
        <f t="shared" si="6"/>
        <v>مشهد ٫بلوار شیرودی ٫شیرودی ۱۰ ٫نصیری ۶ ٫پ۴۶  - رضا یعقوبی 09393326822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</v>
      </c>
      <c r="AI241" s="56">
        <f t="shared" si="19"/>
        <v>0</v>
      </c>
      <c r="AJ241" s="57">
        <f t="shared" ref="AJ241:AJ264" si="27">AH241-AI241</f>
        <v>1</v>
      </c>
      <c r="AK241" s="58">
        <f>AH241*AG241/1000</f>
        <v>0.75</v>
      </c>
      <c r="AL241" s="59">
        <f>AO241+AQ241-[2]Sheet1!$AH242</f>
        <v>0</v>
      </c>
      <c r="AM241" s="59">
        <f t="shared" si="25"/>
        <v>-1</v>
      </c>
      <c r="AN241" s="58">
        <f t="shared" si="21"/>
        <v>0</v>
      </c>
      <c r="AO241" s="59"/>
      <c r="AP241" s="58">
        <f t="shared" si="22"/>
        <v>-0.75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13</v>
      </c>
      <c r="AI242" s="56">
        <f t="shared" si="19"/>
        <v>0</v>
      </c>
      <c r="AJ242" s="57">
        <f t="shared" si="27"/>
        <v>13</v>
      </c>
      <c r="AK242" s="58">
        <f t="shared" ref="AK242:AK267" si="28">AH242*AG242/1000</f>
        <v>52</v>
      </c>
      <c r="AL242" s="59">
        <f>AO242+AQ242-[2]Sheet1!$AH243</f>
        <v>0</v>
      </c>
      <c r="AM242" s="59">
        <f t="shared" si="25"/>
        <v>-13</v>
      </c>
      <c r="AN242" s="58">
        <f t="shared" si="21"/>
        <v>0</v>
      </c>
      <c r="AO242" s="59"/>
      <c r="AP242" s="58">
        <f t="shared" si="22"/>
        <v>-52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5</v>
      </c>
      <c r="AI251" s="56">
        <f t="shared" si="19"/>
        <v>0</v>
      </c>
      <c r="AJ251" s="57">
        <f t="shared" si="27"/>
        <v>5</v>
      </c>
      <c r="AK251" s="58">
        <f t="shared" si="28"/>
        <v>0.75</v>
      </c>
      <c r="AL251" s="59">
        <f>AO251+AQ251-[2]Sheet1!$AH252</f>
        <v>0</v>
      </c>
      <c r="AM251" s="59">
        <f t="shared" si="25"/>
        <v>-5</v>
      </c>
      <c r="AN251" s="58">
        <f t="shared" si="21"/>
        <v>0</v>
      </c>
      <c r="AO251" s="59"/>
      <c r="AP251" s="58">
        <f t="shared" si="22"/>
        <v>-0.75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93"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AD2:AD3"/>
    <mergeCell ref="AC2:AC3"/>
    <mergeCell ref="AB2:AB3"/>
    <mergeCell ref="AA2:AA3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H5:H6"/>
    <mergeCell ref="G5:G6"/>
    <mergeCell ref="AD5:AD6"/>
    <mergeCell ref="AC5:AC6"/>
    <mergeCell ref="AB5:AB6"/>
    <mergeCell ref="AA5:AA6"/>
    <mergeCell ref="N5:N6"/>
    <mergeCell ref="M5:M6"/>
    <mergeCell ref="L5:L6"/>
    <mergeCell ref="J5:J6"/>
    <mergeCell ref="I5:I6"/>
    <mergeCell ref="AD10:AD12"/>
    <mergeCell ref="AC10:AC12"/>
    <mergeCell ref="AB10:AB12"/>
    <mergeCell ref="AA10:AA12"/>
    <mergeCell ref="G10:G12"/>
    <mergeCell ref="H10:H12"/>
    <mergeCell ref="I10:I12"/>
    <mergeCell ref="J10:J12"/>
    <mergeCell ref="L10:L12"/>
    <mergeCell ref="M10:M12"/>
    <mergeCell ref="N10:N12"/>
    <mergeCell ref="H13:H14"/>
    <mergeCell ref="G13:G14"/>
    <mergeCell ref="AD13:AD14"/>
    <mergeCell ref="AC13:AC14"/>
    <mergeCell ref="AB13:AB14"/>
    <mergeCell ref="AA13:AA14"/>
    <mergeCell ref="N13:N14"/>
    <mergeCell ref="M13:M14"/>
    <mergeCell ref="L13:L14"/>
    <mergeCell ref="J13:J14"/>
    <mergeCell ref="I13:I14"/>
    <mergeCell ref="H19:H20"/>
    <mergeCell ref="G19:G20"/>
    <mergeCell ref="J19:J20"/>
    <mergeCell ref="I19:I20"/>
    <mergeCell ref="H15:H16"/>
    <mergeCell ref="G15:G16"/>
    <mergeCell ref="J15:J16"/>
    <mergeCell ref="I15:I16"/>
    <mergeCell ref="H22:H23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J22:J23"/>
    <mergeCell ref="I22:I23"/>
    <mergeCell ref="AD19:AD20"/>
    <mergeCell ref="AC19:AC20"/>
    <mergeCell ref="M19:M20"/>
    <mergeCell ref="L19:L20"/>
    <mergeCell ref="AE13:AE14"/>
    <mergeCell ref="AD15:AD16"/>
    <mergeCell ref="AC15:AC16"/>
    <mergeCell ref="AB15:AB16"/>
    <mergeCell ref="AA15:AA16"/>
    <mergeCell ref="N15:N16"/>
    <mergeCell ref="M15:M16"/>
    <mergeCell ref="L15:L16"/>
    <mergeCell ref="AB19:AB20"/>
    <mergeCell ref="AA19:AA20"/>
    <mergeCell ref="N19:N20"/>
  </mergeCells>
  <conditionalFormatting sqref="G2:J2 AD2 Z2:Z200 J4:J5 AD4:AD5 J7:J10 AD7:AD10 G13:J13 AD13 G15:J15 AD15 G17:J19 AD17:AD19 G21:J22 AD21:AD22 G24:J30 AD24:AD30 G32:J200 AD32:AD200">
    <cfRule type="expression" dxfId="103" priority="63">
      <formula>$A2</formula>
    </cfRule>
    <cfRule type="expression" dxfId="102" priority="65">
      <formula>$E2</formula>
    </cfRule>
  </conditionalFormatting>
  <conditionalFormatting sqref="G2:AF2 Q3:Z200 J4:J5 AA4:AF5 J7:J10 AA7:AF10 G13:P13 AA13:AF13 G15:P15 AA15:AF15 G17:P19 AA17:AF19 G21:P22 AA21:AF22 G24:P30 AA24:AF30 G32:P200 AA32:AF200 AE3:AF3 K3:K12 O3:P12 H4:H5 AE6:AF6 H7:H10 AE11:AF12 K14 O14:P14 AF14 K16 O16:P16 AE16:AF16 K20 O20:P20 AE20:AF20 K23 O23:P23 AE23:AF23 K31 O31:P31 AE31:AF31">
    <cfRule type="expression" dxfId="101" priority="64">
      <formula>$C2</formula>
    </cfRule>
  </conditionalFormatting>
  <conditionalFormatting sqref="W2:W200">
    <cfRule type="expression" dxfId="10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{4AF41569-97DE-4C5D-A3A8-726A6D8CD9F7}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{9155F00E-14DE-49D2-8D1A-B7A652D63738}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{7F4A8E3C-829F-4851-BE5F-FF32231F1F32}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{03A6D09E-D903-46EF-95A3-5DFBBD09EC74}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{3575FCBC-3938-46BF-B013-B5F0EB2A1251}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{10E6B317-2F51-487F-A1D7-1D0AE458D81C}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{8857835C-A875-4695-BEFD-290AA05819E5}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{4CC8F57D-B27D-4B8F-9A03-8559B4B35D81}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{83DA3B93-E3A4-40C0-8598-6C75B23F636D}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{A1C3ED68-F7FD-422C-ADC5-957F57EE6A85}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{7DC75B72-FF31-40A3-8E88-C43884E47EF5}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{F9A283B6-0F25-40B1-9425-144C51F0133B}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{18228C4B-EF5F-46E4-BDA8-A618D49AE431}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{7BD27EB6-830B-4C6A-90CB-3CF1F9D7F1B8}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{D7CF1414-76B8-4D4C-885A-68610315D111}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{BFB10C3C-926B-4D75-A4D4-D90360EF388D}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{42B7D443-22AC-406E-B6CF-9B0F11ED6741}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{0E99AF30-AF25-407A-9466-8E9562ED6F63}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{C794D6D6-9672-4E67-98EE-324A7C7F202C}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{3F81335B-0EF1-495D-BA8A-D31E2D98E1C5}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{1D347FB6-5228-4175-B57E-DE48AFDC0E54}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{2290C0A5-CE65-453F-AFD3-675E192B5F2E}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{74EC7739-5313-412F-B365-A588C3E46FFA}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{A1451B18-1353-4571-A953-0E388E4D0572}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{35D49446-1464-45D7-9140-B65C4CC73E1D}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{D6CB78DA-8CDF-4529-8E38-4650DFA8879C}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{98CBA4B2-AB80-4CCF-83B0-06C5E0E713D5}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{BA881D0E-E803-4425-981F-8B2EDC40FA05}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{0F35A6F1-A807-4384-AFD0-967B94110695}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{F284B86F-FF26-4BD9-B11F-8153E350760F}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{16356695-2BF9-4900-B09A-56C1AA015CA4}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{25856610-902F-409A-BAA7-AC5C19E5378A}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{9651AE30-1F52-4CDB-B04D-6EDCE2937DE0}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{9A22E5B5-C214-4E12-9C92-B150CEBFC852}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{D0CAB9C3-68C2-412B-B092-F1E36D6FB939}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{501ADDD2-6580-4C8E-AC08-257A6040084D}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{E9469991-FB5D-4F70-B0C8-E783FFCAEE7A}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{8615A078-39A6-4BDC-9E71-9EC99ED6BE65}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{AA165179-3DC5-43CC-AD3C-F10322788638}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{29BC6081-9642-4363-AAEF-212A5135DF4D}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{6802D10D-9D60-4D43-9E59-9B7A73E98E53}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{43155DC0-0897-48F3-A8F1-E55E77F34ABD}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{DD5BBF29-4C43-406F-8CAB-02D5E2B1ECD1}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{43AAF52C-0C29-4387-8FBF-80F9C343EE1C}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{26DD7A71-5BE0-4567-9731-0F1B146FF280}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{52B38CD9-52CE-4754-88E5-D935FF1C47F3}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{B1DB0032-B9BE-4A00-BF7F-2E250841DCCE}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{4D49A113-7EC6-4473-A63C-0C474F4E6A42}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{BCEB6733-98B9-4298-AA9F-B4604A47590E}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{CB5A6DD7-24B7-4090-8654-61776F2196BB}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{84AC2A8E-D230-4340-9398-0521C12B68AF}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{F6D15E08-0BE2-4673-B531-1EE50B550CCA}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{34940D23-E0D5-482A-AA81-C3B1BE3BBD74}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{F1DEFCD5-D0D1-492D-9E2E-7BE3BEFB563E}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{22836CD8-BBAB-43AA-A332-FB143F2BDE68}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{D7714D49-0A39-41AA-BD0C-8124C5858A13}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{ECA6D8D4-CBC6-4FB9-A5A3-DB283B628ABD}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{41B1F5EB-665A-46C4-BAA5-815CD7759610}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{606D046B-B76D-49E6-B6F9-CF33508FFF72}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{5548B98E-6939-4074-B280-2C59C8216BFD}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{A08E8059-8EE5-45B6-841A-38B75EC58DE0}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F41569-97DE-4C5D-A3A8-726A6D8CD9F7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155F00E-14DE-49D2-8D1A-B7A652D63738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7F4A8E3C-829F-4851-BE5F-FF32231F1F32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03A6D09E-D903-46EF-95A3-5DFBBD09EC74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3575FCBC-3938-46BF-B013-B5F0EB2A125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0E6B317-2F51-487F-A1D7-1D0AE458D81C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857835C-A875-4695-BEFD-290AA05819E5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4CC8F57D-B27D-4B8F-9A03-8559B4B35D81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83DA3B93-E3A4-40C0-8598-6C75B23F636D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1C3ED68-F7FD-422C-ADC5-957F57EE6A8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7DC75B72-FF31-40A3-8E88-C43884E47EF5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9A283B6-0F25-40B1-9425-144C51F0133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8228C4B-EF5F-46E4-BDA8-A618D49AE43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BD27EB6-830B-4C6A-90CB-3CF1F9D7F1B8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7CF1414-76B8-4D4C-885A-68610315D11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BFB10C3C-926B-4D75-A4D4-D90360EF388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2B7D443-22AC-406E-B6CF-9B0F11ED674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0E99AF30-AF25-407A-9466-8E9562ED6F63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794D6D6-9672-4E67-98EE-324A7C7F202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3F81335B-0EF1-495D-BA8A-D31E2D98E1C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1D347FB6-5228-4175-B57E-DE48AFDC0E5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290C0A5-CE65-453F-AFD3-675E192B5F2E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4EC7739-5313-412F-B365-A588C3E46FFA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A1451B18-1353-4571-A953-0E388E4D057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5D49446-1464-45D7-9140-B65C4CC73E1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6CB78DA-8CDF-4529-8E38-4650DFA8879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8CBA4B2-AB80-4CCF-83B0-06C5E0E713D5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BA881D0E-E803-4425-981F-8B2EDC40FA05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0F35A6F1-A807-4384-AFD0-967B94110695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284B86F-FF26-4BD9-B11F-8153E350760F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6356695-2BF9-4900-B09A-56C1AA015CA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5856610-902F-409A-BAA7-AC5C19E5378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651AE30-1F52-4CDB-B04D-6EDCE2937DE0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9A22E5B5-C214-4E12-9C92-B150CEBFC852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D0CAB9C3-68C2-412B-B092-F1E36D6FB939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501ADDD2-6580-4C8E-AC08-257A6040084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E9469991-FB5D-4F70-B0C8-E783FFCAEE7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8615A078-39A6-4BDC-9E71-9EC99ED6BE6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A165179-3DC5-43CC-AD3C-F1032278863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29BC6081-9642-4363-AAEF-212A5135DF4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802D10D-9D60-4D43-9E59-9B7A73E98E5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3155DC0-0897-48F3-A8F1-E55E77F34ABD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D5BBF29-4C43-406F-8CAB-02D5E2B1ECD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43AAF52C-0C29-4387-8FBF-80F9C343EE1C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6DD7A71-5BE0-4567-9731-0F1B146FF280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2B38CD9-52CE-4754-88E5-D935FF1C47F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1DB0032-B9BE-4A00-BF7F-2E250841DCC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D49A113-7EC6-4473-A63C-0C474F4E6A4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CEB6733-98B9-4298-AA9F-B4604A47590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B5A6DD7-24B7-4090-8654-61776F2196BB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84AC2A8E-D230-4340-9398-0521C12B68A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F6D15E08-0BE2-4673-B531-1EE50B550CCA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4940D23-E0D5-482A-AA81-C3B1BE3BBD74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1DEFCD5-D0D1-492D-9E2E-7BE3BEFB563E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22836CD8-BBAB-43AA-A332-FB143F2BDE6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7714D49-0A39-41AA-BD0C-8124C5858A13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CA6D8D4-CBC6-4FB9-A5A3-DB283B628AB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1B1F5EB-665A-46C4-BAA5-815CD775961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606D046B-B76D-49E6-B6F9-CF33508FFF72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548B98E-6939-4074-B280-2C59C8216BFD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08E8059-8EE5-45B6-841A-38B75EC58DE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4019-5077-443F-B3B8-0AC79A4D2A1D}">
  <dimension ref="A1:AR267"/>
  <sheetViews>
    <sheetView rightToLeft="1" topLeftCell="G31" zoomScale="70" zoomScaleNormal="70" workbookViewId="0">
      <selection activeCell="U4" sqref="U4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4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20.77734375" style="24" bestFit="1" customWidth="1"/>
    <col min="29" max="29" width="15.77734375" style="31" bestFit="1" customWidth="1"/>
    <col min="30" max="30" width="14.44140625" style="32" bestFit="1" customWidth="1"/>
    <col min="31" max="31" width="30" style="24" bestFit="1" customWidth="1"/>
    <col min="32" max="32" width="28.33203125" style="24" bestFit="1" customWidth="1"/>
    <col min="33" max="33" width="13.5546875" style="24" bestFit="1" customWidth="1"/>
    <col min="34" max="34" width="139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53">
        <v>1</v>
      </c>
      <c r="H2" s="156"/>
      <c r="I2" s="153" t="s">
        <v>655</v>
      </c>
      <c r="J2" s="159" t="s">
        <v>75</v>
      </c>
      <c r="K2" s="11" t="str">
        <f t="shared" ref="K2:K65" ca="1" si="0">IF(C2, TODAY(), "" )</f>
        <v/>
      </c>
      <c r="L2" s="138"/>
      <c r="M2" s="138" t="s">
        <v>84</v>
      </c>
      <c r="N2" s="138" t="s">
        <v>710</v>
      </c>
      <c r="O2" s="9">
        <v>5511.3</v>
      </c>
      <c r="P2" s="9">
        <v>1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69600000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69600000</v>
      </c>
      <c r="Y2" s="17"/>
      <c r="Z2" s="14">
        <f t="shared" ref="Z2:Z65" si="4">X2-Y2</f>
        <v>69600000</v>
      </c>
      <c r="AA2" s="150" t="s">
        <v>79</v>
      </c>
      <c r="AB2" s="147" t="s">
        <v>70</v>
      </c>
      <c r="AC2" s="144" t="s">
        <v>86</v>
      </c>
      <c r="AD2" s="141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کروسان روشا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5"/>
      <c r="H3" s="158"/>
      <c r="I3" s="155"/>
      <c r="J3" s="161"/>
      <c r="K3" s="11" t="str">
        <f t="shared" ca="1" si="0"/>
        <v/>
      </c>
      <c r="L3" s="140"/>
      <c r="M3" s="140"/>
      <c r="N3" s="140"/>
      <c r="O3" s="9">
        <v>5501.3</v>
      </c>
      <c r="P3" s="9">
        <v>3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51200000</v>
      </c>
      <c r="U3" s="15"/>
      <c r="V3" s="16">
        <f t="shared" si="1"/>
        <v>0</v>
      </c>
      <c r="W3" s="12">
        <f t="shared" si="2"/>
        <v>3</v>
      </c>
      <c r="X3" s="14">
        <f t="shared" si="3"/>
        <v>153600000</v>
      </c>
      <c r="Y3" s="17"/>
      <c r="Z3" s="14">
        <f t="shared" si="4"/>
        <v>153600000</v>
      </c>
      <c r="AA3" s="152"/>
      <c r="AB3" s="149"/>
      <c r="AC3" s="146"/>
      <c r="AD3" s="143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3">
        <v>2</v>
      </c>
      <c r="H4" s="156"/>
      <c r="I4" s="153" t="s">
        <v>728</v>
      </c>
      <c r="J4" s="159" t="s">
        <v>75</v>
      </c>
      <c r="K4" s="11" t="str">
        <f t="shared" ca="1" si="0"/>
        <v/>
      </c>
      <c r="L4" s="138" t="s">
        <v>87</v>
      </c>
      <c r="M4" s="138" t="s">
        <v>470</v>
      </c>
      <c r="N4" s="138" t="s">
        <v>906</v>
      </c>
      <c r="O4" s="9">
        <v>5501.3</v>
      </c>
      <c r="P4" s="9">
        <v>9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9</v>
      </c>
      <c r="X4" s="14">
        <f t="shared" si="3"/>
        <v>460800000</v>
      </c>
      <c r="Y4" s="17"/>
      <c r="Z4" s="14">
        <f t="shared" si="4"/>
        <v>460800000</v>
      </c>
      <c r="AA4" s="150" t="s">
        <v>209</v>
      </c>
      <c r="AB4" s="147" t="s">
        <v>907</v>
      </c>
      <c r="AC4" s="144" t="s">
        <v>908</v>
      </c>
      <c r="AD4" s="141"/>
      <c r="AE4" s="19"/>
      <c r="AF4" s="21"/>
      <c r="AG4" s="22" t="str">
        <f t="shared" si="5"/>
        <v>TRUE</v>
      </c>
      <c r="AH4" s="23" t="str">
        <f t="shared" si="6"/>
        <v>مشهد بلوار وكيل اباد ، خيابان حافظ ، نبش حافظ ۶ کافه دوپیو - علی صالحی 09159205885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54"/>
      <c r="H5" s="158"/>
      <c r="I5" s="155"/>
      <c r="J5" s="160"/>
      <c r="K5" s="11" t="str">
        <f t="shared" ca="1" si="0"/>
        <v/>
      </c>
      <c r="L5" s="139"/>
      <c r="M5" s="139"/>
      <c r="N5" s="139"/>
      <c r="O5" s="9">
        <v>5511.2</v>
      </c>
      <c r="P5" s="9">
        <v>7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13350000</v>
      </c>
      <c r="U5" s="15"/>
      <c r="V5" s="16">
        <f t="shared" si="1"/>
        <v>0</v>
      </c>
      <c r="W5" s="12">
        <f t="shared" si="2"/>
        <v>7</v>
      </c>
      <c r="X5" s="14">
        <f t="shared" si="3"/>
        <v>93450000</v>
      </c>
      <c r="Y5" s="17"/>
      <c r="Z5" s="14">
        <f t="shared" si="4"/>
        <v>93450000</v>
      </c>
      <c r="AA5" s="151"/>
      <c r="AB5" s="148"/>
      <c r="AC5" s="145"/>
      <c r="AD5" s="142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s="93" customFormat="1" ht="22.35" customHeight="1">
      <c r="A6" s="81"/>
      <c r="B6" s="81"/>
      <c r="C6" s="81" t="b">
        <v>0</v>
      </c>
      <c r="D6" s="81"/>
      <c r="E6" s="81"/>
      <c r="F6" s="81"/>
      <c r="G6" s="154"/>
      <c r="H6" s="209" t="s">
        <v>720</v>
      </c>
      <c r="I6" s="206" t="s">
        <v>843</v>
      </c>
      <c r="J6" s="160"/>
      <c r="K6" s="82" t="str">
        <f t="shared" ca="1" si="0"/>
        <v/>
      </c>
      <c r="L6" s="139"/>
      <c r="M6" s="139"/>
      <c r="N6" s="139"/>
      <c r="O6" s="83">
        <v>3326.1</v>
      </c>
      <c r="P6" s="83">
        <v>1</v>
      </c>
      <c r="Q6" s="84" t="str">
        <f>VLOOKUP(O6, '[1]لیست محصولات اردیبهشت ۱۴۰۳'!B:C,2,0)</f>
        <v>میاگروس | Milagros</v>
      </c>
      <c r="R6" s="83"/>
      <c r="S6" s="85">
        <f>VLOOKUP(O6, '[1]لیست محصولات اردیبهشت ۱۴۰۳'!B:F,5,0)</f>
        <v>150</v>
      </c>
      <c r="T6" s="86">
        <f>VLOOKUP(O6, '[1]لیست محصولات اردیبهشت ۱۴۰۳'!B:G,6,0)</f>
        <v>3750000</v>
      </c>
      <c r="U6" s="87"/>
      <c r="V6" s="88">
        <f t="shared" si="1"/>
        <v>0</v>
      </c>
      <c r="W6" s="85">
        <f t="shared" si="2"/>
        <v>1</v>
      </c>
      <c r="X6" s="86">
        <f t="shared" si="3"/>
        <v>3750000</v>
      </c>
      <c r="Y6" s="89"/>
      <c r="Z6" s="86">
        <f t="shared" si="4"/>
        <v>3750000</v>
      </c>
      <c r="AA6" s="151"/>
      <c r="AB6" s="148"/>
      <c r="AC6" s="145"/>
      <c r="AD6" s="142"/>
      <c r="AE6" s="91"/>
      <c r="AF6" s="92"/>
      <c r="AH6" s="23" t="str">
        <f t="shared" si="6"/>
        <v xml:space="preserve">   -   </v>
      </c>
    </row>
    <row r="7" spans="1:34" s="93" customFormat="1" ht="22.35" customHeight="1">
      <c r="A7" s="81" t="b">
        <v>0</v>
      </c>
      <c r="B7" s="81"/>
      <c r="C7" s="81" t="b">
        <v>0</v>
      </c>
      <c r="D7" s="81"/>
      <c r="E7" s="81" t="b">
        <v>0</v>
      </c>
      <c r="F7" s="81"/>
      <c r="G7" s="155"/>
      <c r="H7" s="211"/>
      <c r="I7" s="208"/>
      <c r="J7" s="161"/>
      <c r="K7" s="82" t="str">
        <f t="shared" ca="1" si="0"/>
        <v/>
      </c>
      <c r="L7" s="140"/>
      <c r="M7" s="140"/>
      <c r="N7" s="140"/>
      <c r="O7" s="83">
        <v>5522.1</v>
      </c>
      <c r="P7" s="83">
        <v>1</v>
      </c>
      <c r="Q7" s="84" t="str">
        <f>VLOOKUP(O7, '[1]لیست محصولات اردیبهشت ۱۴۰۳'!B:C,2,0)</f>
        <v>تامارا | Tamara</v>
      </c>
      <c r="R7" s="83"/>
      <c r="S7" s="85">
        <f>VLOOKUP(O7, '[1]لیست محصولات اردیبهشت ۱۴۰۳'!B:F,5,0)</f>
        <v>150</v>
      </c>
      <c r="T7" s="86">
        <f>VLOOKUP(O7, '[1]لیست محصولات اردیبهشت ۱۴۰۳'!B:G,6,0)</f>
        <v>2600000</v>
      </c>
      <c r="U7" s="101"/>
      <c r="V7" s="88">
        <f t="shared" si="1"/>
        <v>0</v>
      </c>
      <c r="W7" s="85">
        <f t="shared" si="2"/>
        <v>1</v>
      </c>
      <c r="X7" s="86">
        <f t="shared" si="3"/>
        <v>2600000</v>
      </c>
      <c r="Y7" s="89"/>
      <c r="Z7" s="86">
        <f t="shared" si="4"/>
        <v>2600000</v>
      </c>
      <c r="AA7" s="152"/>
      <c r="AB7" s="149"/>
      <c r="AC7" s="146"/>
      <c r="AD7" s="143"/>
      <c r="AE7" s="91"/>
      <c r="AF7" s="92"/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66">
        <v>3</v>
      </c>
      <c r="H8" s="67" t="s">
        <v>190</v>
      </c>
      <c r="I8" s="66" t="s">
        <v>728</v>
      </c>
      <c r="J8" s="9" t="s">
        <v>75</v>
      </c>
      <c r="K8" s="11" t="str">
        <f t="shared" ca="1" si="0"/>
        <v/>
      </c>
      <c r="L8" s="12" t="s">
        <v>913</v>
      </c>
      <c r="M8" s="12" t="s">
        <v>909</v>
      </c>
      <c r="N8" s="12" t="s">
        <v>910</v>
      </c>
      <c r="O8" s="9">
        <v>5501.2</v>
      </c>
      <c r="P8" s="9">
        <v>14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9900000</v>
      </c>
      <c r="U8" s="15"/>
      <c r="V8" s="16">
        <f t="shared" si="1"/>
        <v>0</v>
      </c>
      <c r="W8" s="12">
        <f t="shared" si="2"/>
        <v>14</v>
      </c>
      <c r="X8" s="14">
        <f t="shared" si="3"/>
        <v>138600000</v>
      </c>
      <c r="Y8" s="17"/>
      <c r="Z8" s="14">
        <f t="shared" si="4"/>
        <v>138600000</v>
      </c>
      <c r="AA8" s="18" t="s">
        <v>547</v>
      </c>
      <c r="AB8" s="13" t="s">
        <v>911</v>
      </c>
      <c r="AC8" s="19" t="s">
        <v>912</v>
      </c>
      <c r="AD8" s="20"/>
      <c r="AE8" s="19"/>
      <c r="AF8" s="21"/>
      <c r="AG8" s="22" t="str">
        <f t="shared" si="5"/>
        <v>TRUE</v>
      </c>
      <c r="AH8" s="23" t="str">
        <f t="shared" si="6"/>
        <v>کرمان خيابان هزار و يك شب شمالي نبش كوچه 2 طبقه اول کافه رستوران د لژر - سید رضا فاطمی 09369347320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4</v>
      </c>
      <c r="H9" s="10">
        <v>280276331926</v>
      </c>
      <c r="I9" s="25" t="s">
        <v>843</v>
      </c>
      <c r="J9" s="9"/>
      <c r="K9" s="11" t="str">
        <f t="shared" ca="1" si="0"/>
        <v/>
      </c>
      <c r="L9" s="27" t="s">
        <v>134</v>
      </c>
      <c r="M9" s="12" t="s">
        <v>600</v>
      </c>
      <c r="N9" s="12"/>
      <c r="O9" s="9">
        <v>3326.1</v>
      </c>
      <c r="P9" s="9">
        <v>1</v>
      </c>
      <c r="Q9" s="13" t="str">
        <f>VLOOKUP(O9, '[1]لیست محصولات اردیبهشت ۱۴۰۳'!B:C,2,0)</f>
        <v>میاگروس | Milagros</v>
      </c>
      <c r="R9" s="9" t="s">
        <v>601</v>
      </c>
      <c r="S9" s="12">
        <f>VLOOKUP(O9, '[1]لیست محصولات اردیبهشت ۱۴۰۳'!B:F,5,0)</f>
        <v>150</v>
      </c>
      <c r="T9" s="14">
        <f>VLOOKUP(O9, '[1]لیست محصولات اردیبهشت ۱۴۰۳'!B:G,6,0)</f>
        <v>3750000</v>
      </c>
      <c r="U9" s="15"/>
      <c r="V9" s="16">
        <f t="shared" si="1"/>
        <v>0</v>
      </c>
      <c r="W9" s="12">
        <f t="shared" si="2"/>
        <v>1</v>
      </c>
      <c r="X9" s="14">
        <f t="shared" si="3"/>
        <v>3750000</v>
      </c>
      <c r="Y9" s="17"/>
      <c r="Z9" s="14">
        <f t="shared" si="4"/>
        <v>3750000</v>
      </c>
      <c r="AA9" s="18" t="s">
        <v>79</v>
      </c>
      <c r="AB9" s="13" t="s">
        <v>602</v>
      </c>
      <c r="AC9" s="19" t="s">
        <v>603</v>
      </c>
      <c r="AD9" s="20" t="s">
        <v>759</v>
      </c>
      <c r="AE9" s="19"/>
      <c r="AF9" s="21"/>
      <c r="AG9" s="22" t="str">
        <f t="shared" si="5"/>
        <v>TRUE</v>
      </c>
      <c r="AH9" s="23" t="str">
        <f t="shared" si="6"/>
        <v>تهران ونک - خ عطار - نرسیده به میدان عطار - ساختمان پروین اعتصامی (پلاک26 - همراه اول)  - امین یعقوبی ثانی 09936007969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5</v>
      </c>
      <c r="H10" s="162">
        <v>280277926534</v>
      </c>
      <c r="I10" s="159" t="s">
        <v>843</v>
      </c>
      <c r="J10" s="159"/>
      <c r="K10" s="11" t="str">
        <f t="shared" ca="1" si="0"/>
        <v/>
      </c>
      <c r="L10" s="138" t="s">
        <v>799</v>
      </c>
      <c r="M10" s="138" t="s">
        <v>914</v>
      </c>
      <c r="N10" s="138" t="s">
        <v>915</v>
      </c>
      <c r="O10" s="9">
        <v>5501.2</v>
      </c>
      <c r="P10" s="9">
        <v>1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9900000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9900000</v>
      </c>
      <c r="Y10" s="17"/>
      <c r="Z10" s="14">
        <f t="shared" si="4"/>
        <v>9900000</v>
      </c>
      <c r="AA10" s="150" t="s">
        <v>131</v>
      </c>
      <c r="AB10" s="147" t="s">
        <v>916</v>
      </c>
      <c r="AC10" s="144" t="s">
        <v>917</v>
      </c>
      <c r="AD10" s="141"/>
      <c r="AE10" s="19"/>
      <c r="AF10" s="21"/>
      <c r="AG10" s="22" t="str">
        <f t="shared" si="5"/>
        <v>TRUE</v>
      </c>
      <c r="AH10" s="23" t="str">
        <f t="shared" si="6"/>
        <v>بوشهر خیابان رئیس علی دلواری_ نبش کوچه تنگسیر ۵ کافه رستوران رشن - سپهر بنه گزی 09359688034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0"/>
      <c r="H11" s="164"/>
      <c r="I11" s="160"/>
      <c r="J11" s="160"/>
      <c r="K11" s="11" t="str">
        <f t="shared" ca="1" si="0"/>
        <v/>
      </c>
      <c r="L11" s="139"/>
      <c r="M11" s="139"/>
      <c r="N11" s="139"/>
      <c r="O11" s="9">
        <v>5501.1</v>
      </c>
      <c r="P11" s="9">
        <v>1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2100000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2100000</v>
      </c>
      <c r="Y11" s="17"/>
      <c r="Z11" s="14">
        <f t="shared" si="4"/>
        <v>2100000</v>
      </c>
      <c r="AA11" s="151"/>
      <c r="AB11" s="148"/>
      <c r="AC11" s="145"/>
      <c r="AD11" s="142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0"/>
      <c r="H12" s="164"/>
      <c r="I12" s="160"/>
      <c r="J12" s="160"/>
      <c r="K12" s="11" t="str">
        <f t="shared" ca="1" si="0"/>
        <v/>
      </c>
      <c r="L12" s="139"/>
      <c r="M12" s="139"/>
      <c r="N12" s="139"/>
      <c r="O12" s="9">
        <v>3326.1</v>
      </c>
      <c r="P12" s="9">
        <v>1</v>
      </c>
      <c r="Q12" s="13" t="str">
        <f>VLOOKUP(O12, '[1]لیست محصولات اردیبهشت ۱۴۰۳'!B:C,2,0)</f>
        <v>میاگروس | Milagros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3750000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3750000</v>
      </c>
      <c r="Y12" s="17"/>
      <c r="Z12" s="14">
        <f t="shared" si="4"/>
        <v>3750000</v>
      </c>
      <c r="AA12" s="151"/>
      <c r="AB12" s="148"/>
      <c r="AC12" s="145"/>
      <c r="AD12" s="142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163"/>
      <c r="I13" s="161"/>
      <c r="J13" s="161"/>
      <c r="K13" s="11" t="str">
        <f t="shared" ca="1" si="0"/>
        <v/>
      </c>
      <c r="L13" s="140"/>
      <c r="M13" s="140"/>
      <c r="N13" s="140"/>
      <c r="O13" s="9">
        <v>5511.1</v>
      </c>
      <c r="P13" s="9">
        <v>1</v>
      </c>
      <c r="Q13" s="13" t="str">
        <f>VLOOKUP(O13, '[1]لیست محصولات اردیبهشت ۱۴۰۳'!B:C,2,0)</f>
        <v>هامبلا | Hambella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2800000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2800000</v>
      </c>
      <c r="Y13" s="17"/>
      <c r="Z13" s="14">
        <f t="shared" si="4"/>
        <v>2800000</v>
      </c>
      <c r="AA13" s="152"/>
      <c r="AB13" s="149"/>
      <c r="AC13" s="146"/>
      <c r="AD13" s="143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6</v>
      </c>
      <c r="H14" s="10">
        <v>280279620557</v>
      </c>
      <c r="I14" s="9" t="s">
        <v>843</v>
      </c>
      <c r="J14" s="9"/>
      <c r="K14" s="11" t="str">
        <f t="shared" ca="1" si="0"/>
        <v/>
      </c>
      <c r="L14" s="12" t="s">
        <v>308</v>
      </c>
      <c r="M14" s="12" t="s">
        <v>918</v>
      </c>
      <c r="N14" s="12"/>
      <c r="O14" s="9">
        <v>3326.1</v>
      </c>
      <c r="P14" s="9">
        <v>1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3750000</v>
      </c>
      <c r="Y14" s="17"/>
      <c r="Z14" s="14">
        <f t="shared" si="4"/>
        <v>3750000</v>
      </c>
      <c r="AA14" s="18" t="s">
        <v>79</v>
      </c>
      <c r="AB14" s="13" t="s">
        <v>919</v>
      </c>
      <c r="AC14" s="19" t="s">
        <v>920</v>
      </c>
      <c r="AD14" s="20" t="s">
        <v>759</v>
      </c>
      <c r="AE14" s="19"/>
      <c r="AF14" s="21"/>
      <c r="AG14" s="22" t="str">
        <f t="shared" si="5"/>
        <v>TRUE</v>
      </c>
      <c r="AH14" s="23" t="str">
        <f t="shared" si="6"/>
        <v>تهران خیابان هنگام،خیابان 35 متری استقلال،خیابان والائیان،کوچه شهید ایوب نیا،پلاک 14 واحد 1  - محمد دستلاف 09302370943</v>
      </c>
    </row>
    <row r="15" spans="1:34" ht="22.35" customHeight="1">
      <c r="A15" s="7"/>
      <c r="B15" s="7"/>
      <c r="C15" s="7"/>
      <c r="D15" s="7"/>
      <c r="E15" s="7"/>
      <c r="F15" s="8"/>
      <c r="G15" s="159">
        <v>7</v>
      </c>
      <c r="H15" s="162">
        <v>280287430330</v>
      </c>
      <c r="I15" s="159" t="s">
        <v>843</v>
      </c>
      <c r="J15" s="159"/>
      <c r="K15" s="11" t="str">
        <f t="shared" ca="1" si="0"/>
        <v/>
      </c>
      <c r="L15" s="138" t="s">
        <v>921</v>
      </c>
      <c r="M15" s="138" t="s">
        <v>922</v>
      </c>
      <c r="N15" s="138"/>
      <c r="O15" s="9">
        <v>5501.2</v>
      </c>
      <c r="P15" s="9">
        <v>1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9900000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9900000</v>
      </c>
      <c r="Y15" s="17"/>
      <c r="Z15" s="14">
        <f t="shared" si="4"/>
        <v>9900000</v>
      </c>
      <c r="AA15" s="150" t="s">
        <v>79</v>
      </c>
      <c r="AB15" s="147" t="s">
        <v>923</v>
      </c>
      <c r="AC15" s="144" t="s">
        <v>924</v>
      </c>
      <c r="AD15" s="141" t="s">
        <v>759</v>
      </c>
      <c r="AE15" s="19"/>
      <c r="AF15" s="21"/>
      <c r="AG15" s="22" t="str">
        <f t="shared" si="5"/>
        <v>TRUE</v>
      </c>
      <c r="AH15" s="23" t="str">
        <f t="shared" si="6"/>
        <v>تهران شیخ بهایی جنوبی ، شهرک والفجر ، کوچه سوم ، پلاک ۱ ، واحد ۶  - آراز پناهی 09122247510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163"/>
      <c r="I16" s="161"/>
      <c r="J16" s="161"/>
      <c r="K16" s="11" t="str">
        <f t="shared" ca="1" si="0"/>
        <v/>
      </c>
      <c r="L16" s="140"/>
      <c r="M16" s="140"/>
      <c r="N16" s="140"/>
      <c r="O16" s="9">
        <v>5511.2</v>
      </c>
      <c r="P16" s="9">
        <v>1</v>
      </c>
      <c r="Q16" s="13" t="str">
        <f>VLOOKUP(O16, '[1]لیست محصولات اردیبهشت ۱۴۰۳'!B:C,2,0)</f>
        <v>هامبلا | Hambella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13350000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13350000</v>
      </c>
      <c r="Y16" s="17"/>
      <c r="Z16" s="14">
        <f t="shared" si="4"/>
        <v>13350000</v>
      </c>
      <c r="AA16" s="152"/>
      <c r="AB16" s="149"/>
      <c r="AC16" s="146"/>
      <c r="AD16" s="14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59">
        <v>8</v>
      </c>
      <c r="H17" s="162">
        <v>280291665778</v>
      </c>
      <c r="I17" s="159" t="s">
        <v>843</v>
      </c>
      <c r="J17" s="159"/>
      <c r="K17" s="11" t="str">
        <f t="shared" ca="1" si="0"/>
        <v/>
      </c>
      <c r="L17" s="138" t="s">
        <v>925</v>
      </c>
      <c r="M17" s="138" t="s">
        <v>926</v>
      </c>
      <c r="N17" s="138"/>
      <c r="O17" s="9">
        <v>5522.1</v>
      </c>
      <c r="P17" s="9">
        <v>1</v>
      </c>
      <c r="Q17" s="13" t="str">
        <f>VLOOKUP(O17, '[1]لیست محصولات اردیبهشت ۱۴۰۳'!B:C,2,0)</f>
        <v>تامارا | Tamara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2600000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2600000</v>
      </c>
      <c r="Y17" s="17"/>
      <c r="Z17" s="14">
        <f t="shared" si="4"/>
        <v>2600000</v>
      </c>
      <c r="AA17" s="150" t="s">
        <v>199</v>
      </c>
      <c r="AB17" s="147" t="s">
        <v>927</v>
      </c>
      <c r="AC17" s="144" t="s">
        <v>928</v>
      </c>
      <c r="AD17" s="141"/>
      <c r="AE17" s="19"/>
      <c r="AF17" s="21"/>
      <c r="AG17" s="22" t="str">
        <f t="shared" si="5"/>
        <v>TRUE</v>
      </c>
      <c r="AH17" s="23" t="str">
        <f t="shared" si="6"/>
        <v>شیراز خیابان خاکشناسی ، جنب تاکسی تلفنی ارم  - رامتین توکلیان 09391170010</v>
      </c>
    </row>
    <row r="18" spans="1:34" ht="22.35" customHeight="1">
      <c r="A18" s="7"/>
      <c r="B18" s="7"/>
      <c r="C18" s="7"/>
      <c r="D18" s="7"/>
      <c r="E18" s="7"/>
      <c r="F18" s="8"/>
      <c r="G18" s="161"/>
      <c r="H18" s="163"/>
      <c r="I18" s="161"/>
      <c r="J18" s="161"/>
      <c r="K18" s="11" t="str">
        <f t="shared" ca="1" si="0"/>
        <v/>
      </c>
      <c r="L18" s="140"/>
      <c r="M18" s="140"/>
      <c r="N18" s="140"/>
      <c r="O18" s="9">
        <v>5511.1</v>
      </c>
      <c r="P18" s="9">
        <v>1</v>
      </c>
      <c r="Q18" s="13" t="str">
        <f>VLOOKUP(O18, '[1]لیست محصولات اردیبهشت ۱۴۰۳'!B:C,2,0)</f>
        <v>هامبلا | Hambella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2800000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2800000</v>
      </c>
      <c r="Y18" s="17"/>
      <c r="Z18" s="14">
        <f t="shared" si="4"/>
        <v>2800000</v>
      </c>
      <c r="AA18" s="152"/>
      <c r="AB18" s="149"/>
      <c r="AC18" s="146"/>
      <c r="AD18" s="143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66">
        <v>9</v>
      </c>
      <c r="H19" s="67"/>
      <c r="I19" s="66" t="s">
        <v>843</v>
      </c>
      <c r="J19" s="9" t="s">
        <v>75</v>
      </c>
      <c r="K19" s="11" t="str">
        <f t="shared" ca="1" si="0"/>
        <v/>
      </c>
      <c r="L19" s="12" t="s">
        <v>281</v>
      </c>
      <c r="M19" s="12" t="s">
        <v>282</v>
      </c>
      <c r="N19" s="12" t="s">
        <v>283</v>
      </c>
      <c r="O19" s="9">
        <v>5501.3</v>
      </c>
      <c r="P19" s="9">
        <v>4</v>
      </c>
      <c r="Q19" s="13" t="str">
        <f>VLOOKUP(O19, '[1]لیست محصولات اردیبهشت ۱۴۰۳'!B:C,2,0)</f>
        <v>ورتکس | Vortex</v>
      </c>
      <c r="R19" s="9"/>
      <c r="S19" s="12">
        <f>VLOOKUP(O19, '[1]لیست محصولات اردیبهشت ۱۴۰۳'!B:F,5,0)</f>
        <v>4000</v>
      </c>
      <c r="T19" s="14">
        <f>VLOOKUP(O19, '[1]لیست محصولات اردیبهشت ۱۴۰۳'!B:G,6,0)</f>
        <v>51200000</v>
      </c>
      <c r="U19" s="15"/>
      <c r="V19" s="16">
        <f t="shared" si="1"/>
        <v>0</v>
      </c>
      <c r="W19" s="12">
        <f t="shared" si="2"/>
        <v>4</v>
      </c>
      <c r="X19" s="14">
        <f t="shared" si="3"/>
        <v>204800000</v>
      </c>
      <c r="Y19" s="17"/>
      <c r="Z19" s="14">
        <f t="shared" si="4"/>
        <v>204800000</v>
      </c>
      <c r="AA19" s="18" t="s">
        <v>79</v>
      </c>
      <c r="AB19" s="13" t="s">
        <v>70</v>
      </c>
      <c r="AC19" s="19" t="s">
        <v>284</v>
      </c>
      <c r="AD19" s="20"/>
      <c r="AE19" s="19"/>
      <c r="AF19" s="21"/>
      <c r="AG19" s="22" t="str">
        <f t="shared" si="5"/>
        <v>TRUE</v>
      </c>
      <c r="AH19" s="23" t="str">
        <f t="shared" si="6"/>
        <v>تهران - کافه نولان پونک - آرین بیکدلی 09125690775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10</v>
      </c>
      <c r="H20" s="10">
        <v>725870</v>
      </c>
      <c r="I20" s="9" t="s">
        <v>843</v>
      </c>
      <c r="J20" s="9"/>
      <c r="K20" s="11" t="str">
        <f t="shared" ca="1" si="0"/>
        <v/>
      </c>
      <c r="L20" s="12" t="s">
        <v>770</v>
      </c>
      <c r="M20" s="12" t="s">
        <v>930</v>
      </c>
      <c r="N20" s="12"/>
      <c r="O20" s="9">
        <v>5511.2</v>
      </c>
      <c r="P20" s="9">
        <v>1</v>
      </c>
      <c r="Q20" s="13" t="str">
        <f>VLOOKUP(O20, '[1]لیست محصولات اردیبهشت ۱۴۰۳'!B:C,2,0)</f>
        <v>هامبلا | Hambella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13350000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13350000</v>
      </c>
      <c r="Y20" s="17"/>
      <c r="Z20" s="14">
        <f t="shared" si="4"/>
        <v>13350000</v>
      </c>
      <c r="AA20" s="18" t="s">
        <v>419</v>
      </c>
      <c r="AB20" s="13" t="s">
        <v>931</v>
      </c>
      <c r="AC20" s="19" t="s">
        <v>932</v>
      </c>
      <c r="AD20" s="20"/>
      <c r="AE20" s="19"/>
      <c r="AF20" s="21"/>
      <c r="AG20" s="22" t="str">
        <f t="shared" si="5"/>
        <v>TRUE</v>
      </c>
      <c r="AH20" s="23" t="str">
        <f t="shared" si="6"/>
        <v>تبریز جاده ی ائل گلی،کوی سهند،کوی دادگستری،خیابان قاضی،کوچه قاضی دوم،پلاک ۴۳،طبقه دوم  - محمد حسن فضلی 09144949452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11</v>
      </c>
      <c r="H21" s="10">
        <v>280313099489</v>
      </c>
      <c r="I21" s="9" t="s">
        <v>843</v>
      </c>
      <c r="J21" s="9"/>
      <c r="K21" s="11" t="str">
        <f t="shared" ca="1" si="0"/>
        <v/>
      </c>
      <c r="L21" s="12" t="s">
        <v>933</v>
      </c>
      <c r="M21" s="12" t="s">
        <v>934</v>
      </c>
      <c r="N21" s="12"/>
      <c r="O21" s="9">
        <v>5511.1</v>
      </c>
      <c r="P21" s="9">
        <v>2</v>
      </c>
      <c r="Q21" s="13" t="str">
        <f>VLOOKUP(O21, '[1]لیست محصولات اردیبهشت ۱۴۰۳'!B:C,2,0)</f>
        <v>هامبلا | Hambella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2800000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5600000</v>
      </c>
      <c r="Y21" s="17"/>
      <c r="Z21" s="14">
        <f t="shared" si="4"/>
        <v>5600000</v>
      </c>
      <c r="AA21" s="18" t="s">
        <v>79</v>
      </c>
      <c r="AB21" s="13" t="s">
        <v>935</v>
      </c>
      <c r="AC21" s="19" t="s">
        <v>936</v>
      </c>
      <c r="AD21" s="20" t="s">
        <v>795</v>
      </c>
      <c r="AE21" s="19"/>
      <c r="AF21" s="21"/>
      <c r="AG21" s="22" t="str">
        <f t="shared" si="5"/>
        <v>TRUE</v>
      </c>
      <c r="AH21" s="23" t="str">
        <f t="shared" si="6"/>
        <v>تهران خیابان جمالزاده شمالی بالاتر از بلوار کشاورز نبش کوچه نادری پلاک ۳۴۵ واحد ۱۰۱  - صالح قانعی نژاد 09121350942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9">
        <v>12</v>
      </c>
      <c r="H22" s="162">
        <v>280319410962</v>
      </c>
      <c r="I22" s="159" t="s">
        <v>843</v>
      </c>
      <c r="J22" s="159"/>
      <c r="K22" s="11" t="str">
        <f t="shared" ca="1" si="0"/>
        <v/>
      </c>
      <c r="L22" s="138" t="s">
        <v>937</v>
      </c>
      <c r="M22" s="138" t="s">
        <v>938</v>
      </c>
      <c r="N22" s="138" t="s">
        <v>939</v>
      </c>
      <c r="O22" s="9">
        <v>3326.1</v>
      </c>
      <c r="P22" s="9">
        <v>1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3750000</v>
      </c>
      <c r="Y22" s="17"/>
      <c r="Z22" s="14">
        <f t="shared" si="4"/>
        <v>3750000</v>
      </c>
      <c r="AA22" s="150" t="s">
        <v>520</v>
      </c>
      <c r="AB22" s="147" t="s">
        <v>941</v>
      </c>
      <c r="AC22" s="144" t="s">
        <v>940</v>
      </c>
      <c r="AD22" s="141"/>
      <c r="AE22" s="19"/>
      <c r="AF22" s="21"/>
      <c r="AG22" s="22" t="str">
        <f t="shared" si="5"/>
        <v>TRUE</v>
      </c>
      <c r="AH22" s="23" t="str">
        <f t="shared" si="6"/>
        <v>البرز هشتگرد - خیابان خویینی ها کافه وال - امیررضا بغدادی 09918942439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1"/>
      <c r="H23" s="163"/>
      <c r="I23" s="161"/>
      <c r="J23" s="161"/>
      <c r="K23" s="11" t="str">
        <f t="shared" ca="1" si="0"/>
        <v/>
      </c>
      <c r="L23" s="140"/>
      <c r="M23" s="140"/>
      <c r="N23" s="140"/>
      <c r="O23" s="9">
        <v>5501.1</v>
      </c>
      <c r="P23" s="9">
        <v>1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2100000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2100000</v>
      </c>
      <c r="Y23" s="17"/>
      <c r="Z23" s="14">
        <f t="shared" si="4"/>
        <v>2100000</v>
      </c>
      <c r="AA23" s="152"/>
      <c r="AB23" s="149"/>
      <c r="AC23" s="146"/>
      <c r="AD23" s="143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3">
        <v>13</v>
      </c>
      <c r="H24" s="156"/>
      <c r="I24" s="153" t="s">
        <v>843</v>
      </c>
      <c r="J24" s="159" t="s">
        <v>75</v>
      </c>
      <c r="K24" s="11" t="str">
        <f t="shared" ca="1" si="0"/>
        <v/>
      </c>
      <c r="L24" s="138" t="s">
        <v>782</v>
      </c>
      <c r="M24" s="138" t="s">
        <v>942</v>
      </c>
      <c r="N24" s="138" t="s">
        <v>943</v>
      </c>
      <c r="O24" s="9">
        <v>5501.3</v>
      </c>
      <c r="P24" s="9">
        <v>1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4000</v>
      </c>
      <c r="T24" s="14">
        <f>VLOOKUP(O24, '[1]لیست محصولات اردیبهشت ۱۴۰۳'!B:G,6,0)</f>
        <v>51200000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51200000</v>
      </c>
      <c r="Y24" s="17"/>
      <c r="Z24" s="14">
        <f t="shared" si="4"/>
        <v>51200000</v>
      </c>
      <c r="AA24" s="150" t="s">
        <v>79</v>
      </c>
      <c r="AB24" s="147" t="s">
        <v>944</v>
      </c>
      <c r="AC24" s="144" t="s">
        <v>945</v>
      </c>
      <c r="AD24" s="141"/>
      <c r="AE24" s="19"/>
      <c r="AF24" s="21"/>
      <c r="AG24" s="22" t="str">
        <f t="shared" si="5"/>
        <v>TRUE</v>
      </c>
      <c r="AH24" s="23" t="str">
        <f t="shared" si="6"/>
        <v>تهران پاسداران خيابان فرخي يزدي،‌نبش كوچه هشتم  کافه بیکری لاویدا - محسن نقی زاده 09352181907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55"/>
      <c r="H25" s="158"/>
      <c r="I25" s="155"/>
      <c r="J25" s="161"/>
      <c r="K25" s="11" t="str">
        <f t="shared" ca="1" si="0"/>
        <v/>
      </c>
      <c r="L25" s="140"/>
      <c r="M25" s="140"/>
      <c r="N25" s="140"/>
      <c r="O25" s="9">
        <v>3326.2</v>
      </c>
      <c r="P25" s="9">
        <v>2</v>
      </c>
      <c r="Q25" s="13" t="str">
        <f>VLOOKUP(O25, '[1]لیست محصولات اردیبهشت ۱۴۰۳'!B:C,2,0)</f>
        <v>میاگروس | Milagros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18150000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36300000</v>
      </c>
      <c r="Y25" s="17"/>
      <c r="Z25" s="14">
        <f t="shared" si="4"/>
        <v>36300000</v>
      </c>
      <c r="AA25" s="152"/>
      <c r="AB25" s="149"/>
      <c r="AC25" s="146"/>
      <c r="AD25" s="143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>
        <v>14</v>
      </c>
      <c r="H26" s="10">
        <v>280323008272</v>
      </c>
      <c r="I26" s="9" t="s">
        <v>843</v>
      </c>
      <c r="J26" s="9" t="s">
        <v>75</v>
      </c>
      <c r="K26" s="11" t="str">
        <f t="shared" ca="1" si="0"/>
        <v/>
      </c>
      <c r="L26" s="12" t="s">
        <v>946</v>
      </c>
      <c r="M26" s="12" t="s">
        <v>947</v>
      </c>
      <c r="N26" s="12" t="s">
        <v>948</v>
      </c>
      <c r="O26" s="9">
        <v>5501.3</v>
      </c>
      <c r="P26" s="9">
        <v>3</v>
      </c>
      <c r="Q26" s="13" t="str">
        <f>VLOOKUP(O26, '[1]لیست محصولات اردیبهشت ۱۴۰۳'!B:C,2,0)</f>
        <v>ورتکس | Vortex</v>
      </c>
      <c r="R26" s="9"/>
      <c r="S26" s="12">
        <f>VLOOKUP(O26, '[1]لیست محصولات اردیبهشت ۱۴۰۳'!B:F,5,0)</f>
        <v>4000</v>
      </c>
      <c r="T26" s="14">
        <f>VLOOKUP(O26, '[1]لیست محصولات اردیبهشت ۱۴۰۳'!B:G,6,0)</f>
        <v>51200000</v>
      </c>
      <c r="U26" s="15"/>
      <c r="V26" s="16">
        <f t="shared" si="1"/>
        <v>0</v>
      </c>
      <c r="W26" s="12">
        <f t="shared" si="2"/>
        <v>3</v>
      </c>
      <c r="X26" s="14">
        <f t="shared" si="3"/>
        <v>153600000</v>
      </c>
      <c r="Y26" s="17"/>
      <c r="Z26" s="14">
        <f t="shared" si="4"/>
        <v>153600000</v>
      </c>
      <c r="AA26" s="18" t="s">
        <v>79</v>
      </c>
      <c r="AB26" s="13" t="s">
        <v>949</v>
      </c>
      <c r="AC26" s="19" t="s">
        <v>950</v>
      </c>
      <c r="AD26" s="20"/>
      <c r="AE26" s="19"/>
      <c r="AF26" s="21"/>
      <c r="AG26" s="22" t="str">
        <f t="shared" si="5"/>
        <v>TRUE</v>
      </c>
      <c r="AH26" s="23" t="str">
        <f t="shared" si="6"/>
        <v>تهران مرزداران-خ ابوالفضل - پ ۸ کافه فلورانس - میثم الهی 09121381407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59">
        <v>15</v>
      </c>
      <c r="H27" s="162">
        <v>280323183978</v>
      </c>
      <c r="I27" s="159" t="s">
        <v>843</v>
      </c>
      <c r="J27" s="159"/>
      <c r="K27" s="11" t="str">
        <f t="shared" ca="1" si="0"/>
        <v/>
      </c>
      <c r="L27" s="138" t="s">
        <v>152</v>
      </c>
      <c r="M27" s="138" t="s">
        <v>951</v>
      </c>
      <c r="N27" s="138" t="s">
        <v>952</v>
      </c>
      <c r="O27" s="9">
        <v>5523.2</v>
      </c>
      <c r="P27" s="9">
        <v>1</v>
      </c>
      <c r="Q27" s="13" t="str">
        <f>VLOOKUP(O27, '[1]لیست محصولات اردیبهشت ۱۴۰۳'!B:C,2,0)</f>
        <v>کوتوا دانکن | Kotowa Duncan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12150000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12150000</v>
      </c>
      <c r="Y27" s="17"/>
      <c r="Z27" s="14">
        <f t="shared" si="4"/>
        <v>12150000</v>
      </c>
      <c r="AA27" s="150" t="s">
        <v>742</v>
      </c>
      <c r="AB27" s="147" t="s">
        <v>953</v>
      </c>
      <c r="AC27" s="144" t="s">
        <v>954</v>
      </c>
      <c r="AD27" s="141"/>
      <c r="AE27" s="19"/>
      <c r="AF27" s="21"/>
      <c r="AG27" s="22" t="str">
        <f t="shared" si="5"/>
        <v>TRUE</v>
      </c>
      <c r="AH27" s="23" t="str">
        <f t="shared" si="6"/>
        <v>یزد بلوار فلسطين بعد از بريدگي نرسيده به كوچه سوم کافه رومودو - مهدی صابری 09131581380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1"/>
      <c r="H28" s="163"/>
      <c r="I28" s="161"/>
      <c r="J28" s="161"/>
      <c r="K28" s="11" t="str">
        <f t="shared" ca="1" si="0"/>
        <v/>
      </c>
      <c r="L28" s="140"/>
      <c r="M28" s="140"/>
      <c r="N28" s="140"/>
      <c r="O28" s="9">
        <v>5522.2</v>
      </c>
      <c r="P28" s="9">
        <v>1</v>
      </c>
      <c r="Q28" s="13" t="str">
        <f>VLOOKUP(O28, '[1]لیست محصولات اردیبهشت ۱۴۰۳'!B:C,2,0)</f>
        <v>تامارا | Tamara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12450000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12450000</v>
      </c>
      <c r="Y28" s="17"/>
      <c r="Z28" s="14">
        <f t="shared" si="4"/>
        <v>12450000</v>
      </c>
      <c r="AA28" s="152"/>
      <c r="AB28" s="149"/>
      <c r="AC28" s="146"/>
      <c r="AD28" s="143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16</v>
      </c>
      <c r="H29" s="10">
        <v>280325054278</v>
      </c>
      <c r="I29" s="9" t="s">
        <v>843</v>
      </c>
      <c r="J29" s="9"/>
      <c r="K29" s="11" t="str">
        <f t="shared" ca="1" si="0"/>
        <v/>
      </c>
      <c r="L29" s="12" t="s">
        <v>955</v>
      </c>
      <c r="M29" s="12" t="s">
        <v>956</v>
      </c>
      <c r="N29" s="12" t="s">
        <v>957</v>
      </c>
      <c r="O29" s="9">
        <v>5501.2</v>
      </c>
      <c r="P29" s="9">
        <v>5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9900000</v>
      </c>
      <c r="U29" s="15"/>
      <c r="V29" s="16">
        <f t="shared" si="1"/>
        <v>0</v>
      </c>
      <c r="W29" s="12">
        <f t="shared" si="2"/>
        <v>5</v>
      </c>
      <c r="X29" s="14">
        <f t="shared" si="3"/>
        <v>49500000</v>
      </c>
      <c r="Y29" s="17"/>
      <c r="Z29" s="14">
        <f t="shared" si="4"/>
        <v>49500000</v>
      </c>
      <c r="AA29" s="18" t="s">
        <v>742</v>
      </c>
      <c r="AB29" s="13" t="s">
        <v>958</v>
      </c>
      <c r="AC29" s="19" t="s">
        <v>959</v>
      </c>
      <c r="AD29" s="20"/>
      <c r="AE29" s="19"/>
      <c r="AF29" s="21"/>
      <c r="AG29" s="22" t="str">
        <f t="shared" si="5"/>
        <v>TRUE</v>
      </c>
      <c r="AH29" s="23" t="str">
        <f t="shared" si="6"/>
        <v>یزد بلوار جمهوری مابین کوچه شاداب و 56 کافه تادا - پریا باستانی 09125496330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66">
        <v>17</v>
      </c>
      <c r="H30" s="67"/>
      <c r="I30" s="66" t="s">
        <v>898</v>
      </c>
      <c r="J30" s="9" t="s">
        <v>75</v>
      </c>
      <c r="K30" s="11" t="str">
        <f t="shared" ca="1" si="0"/>
        <v/>
      </c>
      <c r="L30" s="12"/>
      <c r="M30" s="12"/>
      <c r="N30" s="12" t="s">
        <v>172</v>
      </c>
      <c r="O30" s="9">
        <v>5501.3</v>
      </c>
      <c r="P30" s="9">
        <v>1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51200000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51200000</v>
      </c>
      <c r="Y30" s="17"/>
      <c r="Z30" s="14">
        <f t="shared" si="4"/>
        <v>51200000</v>
      </c>
      <c r="AA30" s="18" t="s">
        <v>79</v>
      </c>
      <c r="AB30" s="13" t="s">
        <v>993</v>
      </c>
      <c r="AC30" s="19" t="s">
        <v>173</v>
      </c>
      <c r="AD30" s="20" t="s">
        <v>795</v>
      </c>
      <c r="AE30" s="19"/>
      <c r="AF30" s="21"/>
      <c r="AG30" s="22" t="str">
        <f t="shared" si="5"/>
        <v>TRUE</v>
      </c>
      <c r="AH30" s="23" t="str">
        <f t="shared" si="6"/>
        <v>تهران خيابان جمهوري ، قبل از پل حافظ ، خيابان گشتاسب ، پلاك 6 خانه فاموری -   09124302636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59">
        <v>18</v>
      </c>
      <c r="H31" s="162">
        <v>280362406659</v>
      </c>
      <c r="I31" s="159" t="s">
        <v>898</v>
      </c>
      <c r="J31" s="159"/>
      <c r="K31" s="11" t="str">
        <f t="shared" ca="1" si="0"/>
        <v/>
      </c>
      <c r="L31" s="138" t="s">
        <v>960</v>
      </c>
      <c r="M31" s="138" t="s">
        <v>499</v>
      </c>
      <c r="N31" s="138"/>
      <c r="O31" s="9">
        <v>5501.1</v>
      </c>
      <c r="P31" s="9">
        <v>1</v>
      </c>
      <c r="Q31" s="13" t="str">
        <f>VLOOKUP(O31, '[1]لیست محصولات اردیبهشت ۱۴۰۳'!B:C,2,0)</f>
        <v>ورتکس | Vortex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2100000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2100000</v>
      </c>
      <c r="Y31" s="17"/>
      <c r="Z31" s="14">
        <f t="shared" si="4"/>
        <v>2100000</v>
      </c>
      <c r="AA31" s="150" t="s">
        <v>79</v>
      </c>
      <c r="AB31" s="147" t="s">
        <v>961</v>
      </c>
      <c r="AC31" s="144" t="s">
        <v>962</v>
      </c>
      <c r="AD31" s="141" t="s">
        <v>795</v>
      </c>
      <c r="AE31" s="19"/>
      <c r="AF31" s="21"/>
      <c r="AG31" s="22" t="str">
        <f t="shared" si="5"/>
        <v>TRUE</v>
      </c>
      <c r="AH31" s="23" t="str">
        <f t="shared" si="6"/>
        <v>تهران کمرانیه شمالی ، کوچه شیبانی ، کوچه کامران / پلاک ۴ , زنگ ۳۷   - شایان خسروی 09104049388</v>
      </c>
    </row>
    <row r="32" spans="1:34" ht="22.35" customHeight="1">
      <c r="A32" s="7"/>
      <c r="B32" s="7"/>
      <c r="C32" s="7"/>
      <c r="D32" s="7"/>
      <c r="E32" s="7"/>
      <c r="F32" s="8"/>
      <c r="G32" s="161"/>
      <c r="H32" s="163"/>
      <c r="I32" s="161"/>
      <c r="J32" s="161"/>
      <c r="K32" s="11" t="str">
        <f t="shared" ca="1" si="0"/>
        <v/>
      </c>
      <c r="L32" s="140"/>
      <c r="M32" s="140"/>
      <c r="N32" s="140"/>
      <c r="O32" s="9">
        <v>5522.1</v>
      </c>
      <c r="P32" s="9">
        <v>1</v>
      </c>
      <c r="Q32" s="13" t="str">
        <f>VLOOKUP(O32, '[1]لیست محصولات اردیبهشت ۱۴۰۳'!B:C,2,0)</f>
        <v>تامارا | Tamara</v>
      </c>
      <c r="R32" s="9"/>
      <c r="S32" s="12">
        <f>VLOOKUP(O32, '[1]لیست محصولات اردیبهشت ۱۴۰۳'!B:F,5,0)</f>
        <v>150</v>
      </c>
      <c r="T32" s="14">
        <f>VLOOKUP(O32, '[1]لیست محصولات اردیبهشت ۱۴۰۳'!B:G,6,0)</f>
        <v>2600000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2600000</v>
      </c>
      <c r="Y32" s="17"/>
      <c r="Z32" s="14">
        <f t="shared" si="4"/>
        <v>2600000</v>
      </c>
      <c r="AA32" s="152"/>
      <c r="AB32" s="149"/>
      <c r="AC32" s="146"/>
      <c r="AD32" s="143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59">
        <v>19</v>
      </c>
      <c r="H33" s="162">
        <v>280366926538</v>
      </c>
      <c r="I33" s="159" t="s">
        <v>898</v>
      </c>
      <c r="J33" s="159"/>
      <c r="K33" s="11" t="str">
        <f t="shared" ca="1" si="0"/>
        <v/>
      </c>
      <c r="L33" s="138" t="s">
        <v>963</v>
      </c>
      <c r="M33" s="138" t="s">
        <v>964</v>
      </c>
      <c r="N33" s="138"/>
      <c r="O33" s="9">
        <v>5511.1</v>
      </c>
      <c r="P33" s="9">
        <v>1</v>
      </c>
      <c r="Q33" s="13" t="str">
        <f>VLOOKUP(O33, '[1]لیست محصولات اردیبهشت ۱۴۰۳'!B:C,2,0)</f>
        <v>هامبلا | Hambella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2800000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2800000</v>
      </c>
      <c r="Y33" s="17"/>
      <c r="Z33" s="14">
        <f t="shared" si="4"/>
        <v>2800000</v>
      </c>
      <c r="AA33" s="150" t="s">
        <v>79</v>
      </c>
      <c r="AB33" s="147" t="s">
        <v>965</v>
      </c>
      <c r="AC33" s="144" t="s">
        <v>966</v>
      </c>
      <c r="AD33" s="141" t="s">
        <v>759</v>
      </c>
      <c r="AE33" s="19"/>
      <c r="AF33" s="21"/>
      <c r="AG33" s="22" t="str">
        <f t="shared" si="5"/>
        <v>TRUE</v>
      </c>
      <c r="AH33" s="23" t="str">
        <f t="shared" si="6"/>
        <v>تهران خ شریعتی بالاتر از صدر، خ میرزاپور، خ فاطمیه، کوچه مهر دوم غربی، پلاک 42، واحد سوم شرقی  - محمود مرافق 09190691962</v>
      </c>
    </row>
    <row r="34" spans="1:34" ht="22.35" customHeight="1">
      <c r="A34" s="7"/>
      <c r="B34" s="7"/>
      <c r="C34" s="7"/>
      <c r="D34" s="7"/>
      <c r="E34" s="7"/>
      <c r="F34" s="8"/>
      <c r="G34" s="160"/>
      <c r="H34" s="164"/>
      <c r="I34" s="160"/>
      <c r="J34" s="160"/>
      <c r="K34" s="11" t="str">
        <f t="shared" ca="1" si="0"/>
        <v/>
      </c>
      <c r="L34" s="139"/>
      <c r="M34" s="139"/>
      <c r="N34" s="139"/>
      <c r="O34" s="9">
        <v>3326.1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3750000</v>
      </c>
      <c r="Y34" s="17"/>
      <c r="Z34" s="14">
        <f t="shared" si="4"/>
        <v>3750000</v>
      </c>
      <c r="AA34" s="151"/>
      <c r="AB34" s="148"/>
      <c r="AC34" s="145"/>
      <c r="AD34" s="142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61"/>
      <c r="H35" s="163"/>
      <c r="I35" s="161"/>
      <c r="J35" s="161"/>
      <c r="K35" s="11" t="str">
        <f t="shared" ca="1" si="0"/>
        <v/>
      </c>
      <c r="L35" s="140"/>
      <c r="M35" s="140"/>
      <c r="N35" s="140"/>
      <c r="O35" s="9">
        <v>5501.1</v>
      </c>
      <c r="P35" s="9">
        <v>1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150</v>
      </c>
      <c r="T35" s="14">
        <f>VLOOKUP(O35, '[1]لیست محصولات اردیبهشت ۱۴۰۳'!B:G,6,0)</f>
        <v>2100000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2100000</v>
      </c>
      <c r="Y35" s="17"/>
      <c r="Z35" s="14">
        <f t="shared" si="4"/>
        <v>2100000</v>
      </c>
      <c r="AA35" s="152"/>
      <c r="AB35" s="149"/>
      <c r="AC35" s="146"/>
      <c r="AD35" s="143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>
        <v>20</v>
      </c>
      <c r="H36" s="10">
        <v>280369262254</v>
      </c>
      <c r="I36" s="9" t="s">
        <v>898</v>
      </c>
      <c r="J36" s="9"/>
      <c r="K36" s="11" t="str">
        <f t="shared" ca="1" si="0"/>
        <v/>
      </c>
      <c r="L36" s="12" t="s">
        <v>134</v>
      </c>
      <c r="M36" s="12" t="s">
        <v>967</v>
      </c>
      <c r="N36" s="12" t="s">
        <v>968</v>
      </c>
      <c r="O36" s="9">
        <v>5501.2</v>
      </c>
      <c r="P36" s="9">
        <v>3</v>
      </c>
      <c r="Q36" s="13" t="str">
        <f>VLOOKUP(O36, '[1]لیست محصولات اردیبهشت ۱۴۰۳'!B:C,2,0)</f>
        <v>ورتکس | Vortex</v>
      </c>
      <c r="R36" s="9"/>
      <c r="S36" s="12">
        <f>VLOOKUP(O36, '[1]لیست محصولات اردیبهشت ۱۴۰۳'!B:F,5,0)</f>
        <v>750</v>
      </c>
      <c r="T36" s="14">
        <f>VLOOKUP(O36, '[1]لیست محصولات اردیبهشت ۱۴۰۳'!B:G,6,0)</f>
        <v>9900000</v>
      </c>
      <c r="U36" s="15"/>
      <c r="V36" s="16">
        <f t="shared" si="1"/>
        <v>0</v>
      </c>
      <c r="W36" s="12">
        <f t="shared" si="2"/>
        <v>3</v>
      </c>
      <c r="X36" s="14">
        <f t="shared" si="3"/>
        <v>29700000</v>
      </c>
      <c r="Y36" s="17"/>
      <c r="Z36" s="14">
        <f t="shared" si="4"/>
        <v>29700000</v>
      </c>
      <c r="AA36" s="18" t="s">
        <v>419</v>
      </c>
      <c r="AB36" s="13" t="s">
        <v>969</v>
      </c>
      <c r="AC36" s="19" t="s">
        <v>970</v>
      </c>
      <c r="AD36" s="20"/>
      <c r="AE36" s="19"/>
      <c r="AF36" s="21"/>
      <c r="AG36" s="22" t="str">
        <f t="shared" si="5"/>
        <v>TRUE</v>
      </c>
      <c r="AH36" s="23" t="str">
        <f t="shared" si="6"/>
        <v>تبریز ولیعصر خیابان رودکی انتهای خیابان خوارزمی بعد از دونر درنا پلاک ۱ کافه پی - امین کیانی 09144146711</v>
      </c>
    </row>
    <row r="37" spans="1:34" ht="22.35" customHeight="1">
      <c r="A37" s="7"/>
      <c r="B37" s="7"/>
      <c r="C37" s="7"/>
      <c r="D37" s="7"/>
      <c r="E37" s="7"/>
      <c r="F37" s="8"/>
      <c r="G37" s="9">
        <v>21</v>
      </c>
      <c r="H37" s="10">
        <v>280369941891</v>
      </c>
      <c r="I37" s="9" t="s">
        <v>898</v>
      </c>
      <c r="J37" s="9"/>
      <c r="K37" s="11" t="str">
        <f t="shared" ca="1" si="0"/>
        <v/>
      </c>
      <c r="L37" s="12" t="s">
        <v>236</v>
      </c>
      <c r="M37" s="12" t="s">
        <v>971</v>
      </c>
      <c r="N37" s="12" t="s">
        <v>972</v>
      </c>
      <c r="O37" s="9">
        <v>5511.2</v>
      </c>
      <c r="P37" s="9">
        <v>2</v>
      </c>
      <c r="Q37" s="13" t="str">
        <f>VLOOKUP(O37, '[1]لیست محصولات اردیبهشت ۱۴۰۳'!B:C,2,0)</f>
        <v>هامبلا | Hambella</v>
      </c>
      <c r="R37" s="9"/>
      <c r="S37" s="12">
        <f>VLOOKUP(O37, '[1]لیست محصولات اردیبهشت ۱۴۰۳'!B:F,5,0)</f>
        <v>750</v>
      </c>
      <c r="T37" s="14">
        <f>VLOOKUP(O37, '[1]لیست محصولات اردیبهشت ۱۴۰۳'!B:G,6,0)</f>
        <v>13350000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26700000</v>
      </c>
      <c r="Y37" s="17"/>
      <c r="Z37" s="14">
        <f t="shared" si="4"/>
        <v>26700000</v>
      </c>
      <c r="AA37" s="18" t="s">
        <v>974</v>
      </c>
      <c r="AB37" s="13" t="s">
        <v>973</v>
      </c>
      <c r="AC37" s="19" t="s">
        <v>975</v>
      </c>
      <c r="AD37" s="20" t="s">
        <v>795</v>
      </c>
      <c r="AE37" s="19"/>
      <c r="AF37" s="21"/>
      <c r="AG37" s="22" t="str">
        <f t="shared" si="5"/>
        <v>TRUE</v>
      </c>
      <c r="AH37" s="23" t="str">
        <f t="shared" si="6"/>
        <v>شهریار اندیشه - فاز ۳ - بلوار آزادی - مجتمع تجاری اداری نگارستان - بلوک B - طبقه همکف - پلاک ۴۷ - فروشگاه نو 09123642655 خاتمی کافه اُپِل - نیما نظری 09393741144</v>
      </c>
    </row>
    <row r="38" spans="1:34" ht="22.35" customHeight="1">
      <c r="A38" s="7"/>
      <c r="B38" s="7"/>
      <c r="C38" s="7"/>
      <c r="D38" s="7"/>
      <c r="E38" s="7"/>
      <c r="F38" s="8"/>
      <c r="G38" s="9">
        <v>22</v>
      </c>
      <c r="H38" s="10">
        <v>280372193415</v>
      </c>
      <c r="I38" s="9" t="s">
        <v>898</v>
      </c>
      <c r="J38" s="9"/>
      <c r="K38" s="11" t="str">
        <f t="shared" ca="1" si="0"/>
        <v/>
      </c>
      <c r="L38" s="12" t="s">
        <v>387</v>
      </c>
      <c r="M38" s="12" t="s">
        <v>976</v>
      </c>
      <c r="N38" s="12"/>
      <c r="O38" s="9">
        <v>3326.1</v>
      </c>
      <c r="P38" s="9">
        <v>1</v>
      </c>
      <c r="Q38" s="13" t="str">
        <f>VLOOKUP(O38, '[1]لیست محصولات اردیبهشت ۱۴۰۳'!B:C,2,0)</f>
        <v>میاگروس | Milagros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3750000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3750000</v>
      </c>
      <c r="Y38" s="17"/>
      <c r="Z38" s="14">
        <f t="shared" si="4"/>
        <v>3750000</v>
      </c>
      <c r="AA38" s="18" t="s">
        <v>79</v>
      </c>
      <c r="AB38" s="13" t="s">
        <v>977</v>
      </c>
      <c r="AC38" s="19" t="s">
        <v>978</v>
      </c>
      <c r="AD38" s="20" t="s">
        <v>759</v>
      </c>
      <c r="AE38" s="19"/>
      <c r="AF38" s="21"/>
      <c r="AG38" s="22" t="str">
        <f t="shared" si="5"/>
        <v>TRUE</v>
      </c>
      <c r="AH38" s="23" t="str">
        <f t="shared" si="6"/>
        <v>تهران خیابان دیباجی جنوبی. کوچه کاووس شرقی. پلاک 1. واحد A2  - آرش فرخی 09376072332</v>
      </c>
    </row>
    <row r="39" spans="1:34" ht="22.35" customHeight="1">
      <c r="A39" s="7"/>
      <c r="B39" s="7"/>
      <c r="C39" s="7"/>
      <c r="D39" s="7"/>
      <c r="E39" s="7"/>
      <c r="F39" s="8"/>
      <c r="G39" s="219">
        <v>23</v>
      </c>
      <c r="H39" s="220">
        <v>921047</v>
      </c>
      <c r="I39" s="219" t="s">
        <v>898</v>
      </c>
      <c r="J39" s="219"/>
      <c r="K39" s="11" t="str">
        <f t="shared" ca="1" si="0"/>
        <v/>
      </c>
      <c r="L39" s="218" t="s">
        <v>782</v>
      </c>
      <c r="M39" s="218" t="s">
        <v>979</v>
      </c>
      <c r="N39" s="218"/>
      <c r="O39" s="9">
        <v>1130.0999999999999</v>
      </c>
      <c r="P39" s="9">
        <v>1</v>
      </c>
      <c r="Q39" s="13" t="str">
        <f>VLOOKUP(O39, '[1]لیست محصولات اردیبهشت ۱۴۰۳'!B:C,2,0)</f>
        <v>الیدا پلانو | Elida Plano</v>
      </c>
      <c r="R39" s="9"/>
      <c r="S39" s="12">
        <f>VLOOKUP(O39, '[1]لیست محصولات اردیبهشت ۱۴۰۳'!B:F,5,0)</f>
        <v>80</v>
      </c>
      <c r="T39" s="14">
        <f>VLOOKUP(O39, '[1]لیست محصولات اردیبهشت ۱۴۰۳'!B:G,6,0)</f>
        <v>13100000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13100000</v>
      </c>
      <c r="Y39" s="17"/>
      <c r="Z39" s="14">
        <f t="shared" si="4"/>
        <v>13100000</v>
      </c>
      <c r="AA39" s="150" t="s">
        <v>520</v>
      </c>
      <c r="AB39" s="147" t="s">
        <v>980</v>
      </c>
      <c r="AC39" s="144" t="s">
        <v>981</v>
      </c>
      <c r="AD39" s="141"/>
      <c r="AE39" s="19"/>
      <c r="AF39" s="21"/>
      <c r="AG39" s="22" t="str">
        <f t="shared" si="5"/>
        <v>TRUE</v>
      </c>
      <c r="AH39" s="23" t="str">
        <f t="shared" si="6"/>
        <v>البرز کرج - کوی کارمندان جنوبی ولیعصر ۴ پلاک ۶۵ واحد ۲  - محسن شیل چی 09122508479</v>
      </c>
    </row>
    <row r="40" spans="1:34" ht="22.35" customHeight="1">
      <c r="A40" s="7"/>
      <c r="B40" s="7"/>
      <c r="C40" s="7"/>
      <c r="D40" s="7"/>
      <c r="E40" s="7"/>
      <c r="F40" s="8"/>
      <c r="G40" s="219"/>
      <c r="H40" s="220"/>
      <c r="I40" s="219"/>
      <c r="J40" s="219"/>
      <c r="K40" s="34"/>
      <c r="L40" s="218"/>
      <c r="M40" s="218"/>
      <c r="N40" s="218"/>
      <c r="O40" s="9">
        <v>3326.1</v>
      </c>
      <c r="P40" s="9">
        <v>1</v>
      </c>
      <c r="Q40" s="13" t="str">
        <f>VLOOKUP(O40, '[1]لیست محصولات اردیبهشت ۱۴۰۳'!B:C,2,0)</f>
        <v>میاگروس | Milagros</v>
      </c>
      <c r="R40" s="9" t="s">
        <v>144</v>
      </c>
      <c r="S40" s="12">
        <f>VLOOKUP(O40, '[1]لیست محصولات اردیبهشت ۱۴۰۳'!B:F,5,0)</f>
        <v>150</v>
      </c>
      <c r="T40" s="14">
        <f>VLOOKUP(O40, '[1]لیست محصولات اردیبهشت ۱۴۰۳'!B:G,6,0)</f>
        <v>3750000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3750000</v>
      </c>
      <c r="Y40" s="17"/>
      <c r="Z40" s="14">
        <f t="shared" si="4"/>
        <v>3750000</v>
      </c>
      <c r="AA40" s="152"/>
      <c r="AB40" s="149"/>
      <c r="AC40" s="146"/>
      <c r="AD40" s="143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59">
        <v>24</v>
      </c>
      <c r="H41" s="162">
        <v>280372548413</v>
      </c>
      <c r="I41" s="159" t="s">
        <v>898</v>
      </c>
      <c r="J41" s="159"/>
      <c r="K41" s="11" t="str">
        <f ca="1">IF(C40, TODAY(), "" )</f>
        <v/>
      </c>
      <c r="L41" s="138" t="s">
        <v>417</v>
      </c>
      <c r="M41" s="138" t="s">
        <v>982</v>
      </c>
      <c r="N41" s="138" t="s">
        <v>983</v>
      </c>
      <c r="O41" s="9">
        <v>3326.1</v>
      </c>
      <c r="P41" s="9">
        <v>1</v>
      </c>
      <c r="Q41" s="13" t="str">
        <f>VLOOKUP(O41, '[1]لیست محصولات اردیبهشت ۱۴۰۳'!B:C,2,0)</f>
        <v>میاگروس | Milagros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3750000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3750000</v>
      </c>
      <c r="Y41" s="17"/>
      <c r="Z41" s="14">
        <f t="shared" si="4"/>
        <v>3750000</v>
      </c>
      <c r="AA41" s="150" t="s">
        <v>131</v>
      </c>
      <c r="AB41" s="147" t="s">
        <v>984</v>
      </c>
      <c r="AC41" s="144" t="s">
        <v>985</v>
      </c>
      <c r="AD41" s="141"/>
      <c r="AE41" s="183" t="s">
        <v>986</v>
      </c>
      <c r="AF41" s="21"/>
      <c r="AG41" s="22" t="str">
        <f t="shared" si="5"/>
        <v>TRUE</v>
      </c>
      <c r="AH41" s="23" t="str">
        <f t="shared" si="6"/>
        <v>بوشهر خیابان بعثت نبش شقایق ۶ کافه لیکارد - رضا بهروززیارتی 09120213944</v>
      </c>
    </row>
    <row r="42" spans="1:34" ht="22.35" customHeight="1">
      <c r="A42" s="7"/>
      <c r="B42" s="7"/>
      <c r="C42" s="7"/>
      <c r="D42" s="7"/>
      <c r="E42" s="7"/>
      <c r="F42" s="8"/>
      <c r="G42" s="161"/>
      <c r="H42" s="163"/>
      <c r="I42" s="161"/>
      <c r="J42" s="161"/>
      <c r="K42" s="11" t="str">
        <f t="shared" ca="1" si="0"/>
        <v/>
      </c>
      <c r="L42" s="140"/>
      <c r="M42" s="140"/>
      <c r="N42" s="140"/>
      <c r="O42" s="9">
        <v>5501.3</v>
      </c>
      <c r="P42" s="9">
        <v>2</v>
      </c>
      <c r="Q42" s="13" t="str">
        <f>VLOOKUP(O42, '[1]لیست محصولات اردیبهشت ۱۴۰۳'!B:C,2,0)</f>
        <v>ورتکس | Vortex</v>
      </c>
      <c r="R42" s="9"/>
      <c r="S42" s="12">
        <f>VLOOKUP(O42, '[1]لیست محصولات اردیبهشت ۱۴۰۳'!B:F,5,0)</f>
        <v>4000</v>
      </c>
      <c r="T42" s="14">
        <f>VLOOKUP(O42, '[1]لیست محصولات اردیبهشت ۱۴۰۳'!B:G,6,0)</f>
        <v>51200000</v>
      </c>
      <c r="U42" s="15"/>
      <c r="V42" s="16">
        <f t="shared" si="1"/>
        <v>0</v>
      </c>
      <c r="W42" s="12">
        <f t="shared" si="2"/>
        <v>2</v>
      </c>
      <c r="X42" s="14">
        <f t="shared" si="3"/>
        <v>102400000</v>
      </c>
      <c r="Y42" s="17"/>
      <c r="Z42" s="14">
        <f t="shared" si="4"/>
        <v>102400000</v>
      </c>
      <c r="AA42" s="152"/>
      <c r="AB42" s="149"/>
      <c r="AC42" s="146"/>
      <c r="AD42" s="143"/>
      <c r="AE42" s="184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53">
        <v>25</v>
      </c>
      <c r="H43" s="156"/>
      <c r="I43" s="153" t="s">
        <v>898</v>
      </c>
      <c r="J43" s="159" t="s">
        <v>75</v>
      </c>
      <c r="K43" s="11" t="str">
        <f t="shared" ca="1" si="0"/>
        <v/>
      </c>
      <c r="L43" s="138" t="s">
        <v>988</v>
      </c>
      <c r="M43" s="138" t="s">
        <v>989</v>
      </c>
      <c r="N43" s="138" t="s">
        <v>987</v>
      </c>
      <c r="O43" s="9">
        <v>5501.3</v>
      </c>
      <c r="P43" s="9">
        <v>5</v>
      </c>
      <c r="Q43" s="13" t="str">
        <f>VLOOKUP(O43, '[1]لیست محصولات اردیبهشت ۱۴۰۳'!B:C,2,0)</f>
        <v>ورتکس | Vortex</v>
      </c>
      <c r="R43" s="9"/>
      <c r="S43" s="12">
        <f>VLOOKUP(O43, '[1]لیست محصولات اردیبهشت ۱۴۰۳'!B:F,5,0)</f>
        <v>4000</v>
      </c>
      <c r="T43" s="14">
        <f>VLOOKUP(O43, '[1]لیست محصولات اردیبهشت ۱۴۰۳'!B:G,6,0)</f>
        <v>51200000</v>
      </c>
      <c r="U43" s="15"/>
      <c r="V43" s="16">
        <f t="shared" si="1"/>
        <v>0</v>
      </c>
      <c r="W43" s="12">
        <f t="shared" si="2"/>
        <v>5</v>
      </c>
      <c r="X43" s="14">
        <f t="shared" si="3"/>
        <v>256000000</v>
      </c>
      <c r="Y43" s="17"/>
      <c r="Z43" s="14">
        <f t="shared" si="4"/>
        <v>256000000</v>
      </c>
      <c r="AA43" s="150" t="s">
        <v>990</v>
      </c>
      <c r="AB43" s="147" t="s">
        <v>991</v>
      </c>
      <c r="AC43" s="144" t="s">
        <v>992</v>
      </c>
      <c r="AD43" s="141"/>
      <c r="AE43" s="183" t="s">
        <v>838</v>
      </c>
      <c r="AF43" s="21"/>
      <c r="AG43" s="22" t="str">
        <f t="shared" si="5"/>
        <v>TRUE</v>
      </c>
      <c r="AH43" s="23" t="str">
        <f t="shared" si="6"/>
        <v>نوشهر چلندر روبروي ورودي چلندر سمت ساحل کافه لکسون - رامین حسابیان 09163074331</v>
      </c>
    </row>
    <row r="44" spans="1:34" ht="22.35" customHeight="1">
      <c r="A44" s="7"/>
      <c r="B44" s="7"/>
      <c r="C44" s="7"/>
      <c r="D44" s="7"/>
      <c r="E44" s="7"/>
      <c r="F44" s="8"/>
      <c r="G44" s="155"/>
      <c r="H44" s="158"/>
      <c r="I44" s="155"/>
      <c r="J44" s="161"/>
      <c r="K44" s="11" t="str">
        <f t="shared" ca="1" si="0"/>
        <v/>
      </c>
      <c r="L44" s="140"/>
      <c r="M44" s="140"/>
      <c r="N44" s="140"/>
      <c r="O44" s="9">
        <v>3326.1</v>
      </c>
      <c r="P44" s="9">
        <v>2</v>
      </c>
      <c r="Q44" s="13" t="str">
        <f>VLOOKUP(O44, '[1]لیست محصولات اردیبهشت ۱۴۰۳'!B:C,2,0)</f>
        <v>میاگروس | Milagros</v>
      </c>
      <c r="R44" s="9"/>
      <c r="S44" s="12">
        <f>VLOOKUP(O44, '[1]لیست محصولات اردیبهشت ۱۴۰۳'!B:F,5,0)</f>
        <v>150</v>
      </c>
      <c r="T44" s="14">
        <f>VLOOKUP(O44, '[1]لیست محصولات اردیبهشت ۱۴۰۳'!B:G,6,0)</f>
        <v>3750000</v>
      </c>
      <c r="U44" s="15"/>
      <c r="V44" s="16">
        <f t="shared" si="1"/>
        <v>0</v>
      </c>
      <c r="W44" s="12">
        <f t="shared" si="2"/>
        <v>2</v>
      </c>
      <c r="X44" s="14">
        <f t="shared" si="3"/>
        <v>7500000</v>
      </c>
      <c r="Y44" s="17"/>
      <c r="Z44" s="14">
        <f t="shared" si="4"/>
        <v>7500000</v>
      </c>
      <c r="AA44" s="152"/>
      <c r="AB44" s="149"/>
      <c r="AC44" s="146"/>
      <c r="AD44" s="143"/>
      <c r="AE44" s="184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66">
        <v>26</v>
      </c>
      <c r="H45" s="67" t="s">
        <v>70</v>
      </c>
      <c r="I45" s="66" t="s">
        <v>994</v>
      </c>
      <c r="J45" s="212" t="s">
        <v>995</v>
      </c>
      <c r="K45" s="213"/>
      <c r="L45" s="213"/>
      <c r="M45" s="213"/>
      <c r="N45" s="214"/>
      <c r="O45" s="9">
        <v>3326.1</v>
      </c>
      <c r="P45" s="9">
        <v>1</v>
      </c>
      <c r="Q45" s="13" t="str">
        <f>VLOOKUP(O45, '[1]لیست محصولات اردیبهشت ۱۴۰۳'!B:C,2,0)</f>
        <v>میاگروس | Milagros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3750000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3750000</v>
      </c>
      <c r="Y45" s="17"/>
      <c r="Z45" s="14">
        <f t="shared" si="4"/>
        <v>3750000</v>
      </c>
      <c r="AA45" s="215" t="s">
        <v>995</v>
      </c>
      <c r="AB45" s="216"/>
      <c r="AC45" s="216"/>
      <c r="AD45" s="217"/>
      <c r="AE45" s="19"/>
      <c r="AF45" s="21"/>
      <c r="AG45" s="22" t="str">
        <f t="shared" si="5"/>
        <v>TRUE</v>
      </c>
      <c r="AH45" s="23" t="str">
        <f t="shared" si="6"/>
        <v xml:space="preserve">ادامه سفارش خانه فاموری   -   </v>
      </c>
    </row>
    <row r="46" spans="1:34" ht="22.35" customHeight="1">
      <c r="A46" s="7"/>
      <c r="B46" s="7"/>
      <c r="C46" s="7"/>
      <c r="D46" s="7"/>
      <c r="E46" s="7"/>
      <c r="F46" s="8"/>
      <c r="G46" s="66">
        <v>27</v>
      </c>
      <c r="H46" s="67" t="s">
        <v>190</v>
      </c>
      <c r="I46" s="66" t="s">
        <v>994</v>
      </c>
      <c r="J46" s="9" t="s">
        <v>75</v>
      </c>
      <c r="K46" s="11" t="str">
        <f t="shared" ca="1" si="0"/>
        <v/>
      </c>
      <c r="L46" s="12" t="s">
        <v>314</v>
      </c>
      <c r="M46" s="12" t="s">
        <v>1015</v>
      </c>
      <c r="N46" s="12" t="s">
        <v>1016</v>
      </c>
      <c r="O46" s="9">
        <v>5501.1</v>
      </c>
      <c r="P46" s="9">
        <v>3</v>
      </c>
      <c r="Q46" s="13" t="str">
        <f>VLOOKUP(O46, '[1]لیست محصولات اردیبهشت ۱۴۰۳'!B:C,2,0)</f>
        <v>ورتکس | Vortex</v>
      </c>
      <c r="R46" s="9"/>
      <c r="S46" s="12">
        <f>VLOOKUP(O46, '[1]لیست محصولات اردیبهشت ۱۴۰۳'!B:F,5,0)</f>
        <v>150</v>
      </c>
      <c r="T46" s="14">
        <f>VLOOKUP(O46, '[1]لیست محصولات اردیبهشت ۱۴۰۳'!B:G,6,0)</f>
        <v>2100000</v>
      </c>
      <c r="U46" s="26"/>
      <c r="V46" s="16">
        <f t="shared" si="1"/>
        <v>0</v>
      </c>
      <c r="W46" s="12">
        <f t="shared" si="2"/>
        <v>3</v>
      </c>
      <c r="X46" s="14">
        <f t="shared" si="3"/>
        <v>6300000</v>
      </c>
      <c r="Y46" s="17"/>
      <c r="Z46" s="14">
        <f t="shared" si="4"/>
        <v>6300000</v>
      </c>
      <c r="AA46" s="18" t="s">
        <v>79</v>
      </c>
      <c r="AB46" s="13" t="s">
        <v>70</v>
      </c>
      <c r="AC46" s="19" t="s">
        <v>1017</v>
      </c>
      <c r="AD46" s="20"/>
      <c r="AE46" s="77" t="s">
        <v>1018</v>
      </c>
      <c r="AF46" s="21"/>
      <c r="AG46" s="22" t="str">
        <f t="shared" si="5"/>
        <v>TRUE</v>
      </c>
      <c r="AH46" s="23" t="str">
        <f t="shared" si="6"/>
        <v>تهران - شرکت پلی ران - ویدا شاهی 09335716579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7</v>
      </c>
      <c r="AI240" s="56">
        <f t="shared" si="19"/>
        <v>0</v>
      </c>
      <c r="AJ240" s="57">
        <f>AH240-AI240</f>
        <v>7</v>
      </c>
      <c r="AK240" s="58">
        <f t="shared" si="23"/>
        <v>1.05</v>
      </c>
      <c r="AL240" s="59">
        <f>AO240+AQ240-[2]Sheet1!$AH241</f>
        <v>0</v>
      </c>
      <c r="AM240" s="59">
        <f t="shared" si="25"/>
        <v>-7</v>
      </c>
      <c r="AN240" s="58">
        <f t="shared" si="21"/>
        <v>0</v>
      </c>
      <c r="AO240" s="59"/>
      <c r="AP240" s="58">
        <f t="shared" si="22"/>
        <v>-1.05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24</v>
      </c>
      <c r="AI241" s="56">
        <f t="shared" si="19"/>
        <v>0</v>
      </c>
      <c r="AJ241" s="57">
        <f t="shared" ref="AJ241:AJ264" si="27">AH241-AI241</f>
        <v>24</v>
      </c>
      <c r="AK241" s="58">
        <f>AH241*AG241/1000</f>
        <v>18</v>
      </c>
      <c r="AL241" s="59">
        <f>AO241+AQ241-[2]Sheet1!$AH242</f>
        <v>0</v>
      </c>
      <c r="AM241" s="59">
        <f t="shared" si="25"/>
        <v>-24</v>
      </c>
      <c r="AN241" s="58">
        <f t="shared" si="21"/>
        <v>0</v>
      </c>
      <c r="AO241" s="59"/>
      <c r="AP241" s="58">
        <f t="shared" si="22"/>
        <v>-18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28</v>
      </c>
      <c r="AI242" s="56">
        <f t="shared" si="19"/>
        <v>0</v>
      </c>
      <c r="AJ242" s="57">
        <f t="shared" si="27"/>
        <v>28</v>
      </c>
      <c r="AK242" s="58">
        <f t="shared" ref="AK242:AK267" si="28">AH242*AG242/1000</f>
        <v>112</v>
      </c>
      <c r="AL242" s="59">
        <f>AO242+AQ242-[2]Sheet1!$AH243</f>
        <v>0</v>
      </c>
      <c r="AM242" s="59">
        <f t="shared" si="25"/>
        <v>-28</v>
      </c>
      <c r="AN242" s="58">
        <f t="shared" si="21"/>
        <v>0</v>
      </c>
      <c r="AO242" s="59"/>
      <c r="AP242" s="58">
        <f t="shared" si="22"/>
        <v>-112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5</v>
      </c>
      <c r="AI251" s="56">
        <f t="shared" si="19"/>
        <v>0</v>
      </c>
      <c r="AJ251" s="57">
        <f t="shared" si="27"/>
        <v>5</v>
      </c>
      <c r="AK251" s="58">
        <f t="shared" si="28"/>
        <v>0.75</v>
      </c>
      <c r="AL251" s="59">
        <f>AO251+AQ251-[2]Sheet1!$AH252</f>
        <v>0</v>
      </c>
      <c r="AM251" s="59">
        <f t="shared" si="25"/>
        <v>-5</v>
      </c>
      <c r="AN251" s="58">
        <f t="shared" si="21"/>
        <v>0</v>
      </c>
      <c r="AO251" s="59"/>
      <c r="AP251" s="58">
        <f t="shared" si="22"/>
        <v>-0.75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11</v>
      </c>
      <c r="AI252" s="56">
        <f t="shared" si="19"/>
        <v>0</v>
      </c>
      <c r="AJ252" s="57">
        <f t="shared" si="27"/>
        <v>11</v>
      </c>
      <c r="AK252" s="58">
        <f t="shared" si="28"/>
        <v>8.25</v>
      </c>
      <c r="AL252" s="59">
        <f>AO252+AQ252-[2]Sheet1!$AH253</f>
        <v>0</v>
      </c>
      <c r="AM252" s="59">
        <f t="shared" si="25"/>
        <v>-11</v>
      </c>
      <c r="AN252" s="58">
        <f t="shared" si="21"/>
        <v>0</v>
      </c>
      <c r="AO252" s="59"/>
      <c r="AP252" s="58">
        <f t="shared" si="22"/>
        <v>-8.25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53">
    <mergeCell ref="I43:I44"/>
    <mergeCell ref="H43:H44"/>
    <mergeCell ref="G43:G44"/>
    <mergeCell ref="AD43:AD44"/>
    <mergeCell ref="AC43:AC44"/>
    <mergeCell ref="AB43:AB44"/>
    <mergeCell ref="AA43:AA44"/>
    <mergeCell ref="AE41:AE42"/>
    <mergeCell ref="N43:N44"/>
    <mergeCell ref="M43:M44"/>
    <mergeCell ref="L43:L44"/>
    <mergeCell ref="J43:J44"/>
    <mergeCell ref="AE43:AE44"/>
    <mergeCell ref="H41:H42"/>
    <mergeCell ref="G41:G42"/>
    <mergeCell ref="AA41:AA42"/>
    <mergeCell ref="AD41:AD42"/>
    <mergeCell ref="AC41:AC42"/>
    <mergeCell ref="AB41:AB42"/>
    <mergeCell ref="N41:N42"/>
    <mergeCell ref="M41:M42"/>
    <mergeCell ref="L41:L42"/>
    <mergeCell ref="J41:J42"/>
    <mergeCell ref="I41:I42"/>
    <mergeCell ref="G33:G35"/>
    <mergeCell ref="AA39:AA40"/>
    <mergeCell ref="AD39:AD40"/>
    <mergeCell ref="AC39:AC40"/>
    <mergeCell ref="AB39:AB40"/>
    <mergeCell ref="N39:N40"/>
    <mergeCell ref="M39:M40"/>
    <mergeCell ref="L39:L40"/>
    <mergeCell ref="J39:J40"/>
    <mergeCell ref="I39:I40"/>
    <mergeCell ref="H39:H40"/>
    <mergeCell ref="G39:G40"/>
    <mergeCell ref="M33:M35"/>
    <mergeCell ref="L33:L35"/>
    <mergeCell ref="J33:J35"/>
    <mergeCell ref="I33:I35"/>
    <mergeCell ref="H33:H35"/>
    <mergeCell ref="AD33:AD35"/>
    <mergeCell ref="AC33:AC35"/>
    <mergeCell ref="AB33:AB35"/>
    <mergeCell ref="AA33:AA35"/>
    <mergeCell ref="N33:N35"/>
    <mergeCell ref="H31:H32"/>
    <mergeCell ref="G31:G32"/>
    <mergeCell ref="AD31:AD32"/>
    <mergeCell ref="AC31:AC32"/>
    <mergeCell ref="AB31:AB32"/>
    <mergeCell ref="AA31:AA32"/>
    <mergeCell ref="N31:N32"/>
    <mergeCell ref="M31:M32"/>
    <mergeCell ref="L31:L32"/>
    <mergeCell ref="J31:J32"/>
    <mergeCell ref="I31:I32"/>
    <mergeCell ref="H27:H28"/>
    <mergeCell ref="G27:G28"/>
    <mergeCell ref="AD27:AD28"/>
    <mergeCell ref="AC27:AC28"/>
    <mergeCell ref="AB27:AB28"/>
    <mergeCell ref="AA27:AA28"/>
    <mergeCell ref="N27:N28"/>
    <mergeCell ref="M27:M28"/>
    <mergeCell ref="L27:L28"/>
    <mergeCell ref="J27:J28"/>
    <mergeCell ref="I27:I28"/>
    <mergeCell ref="H24:H25"/>
    <mergeCell ref="G24:G25"/>
    <mergeCell ref="AD24:AD25"/>
    <mergeCell ref="AC24:AC25"/>
    <mergeCell ref="AB24:AB25"/>
    <mergeCell ref="AA24:AA25"/>
    <mergeCell ref="N24:N25"/>
    <mergeCell ref="M24:M25"/>
    <mergeCell ref="L24:L25"/>
    <mergeCell ref="J24:J25"/>
    <mergeCell ref="I24:I25"/>
    <mergeCell ref="H22:H23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J22:J23"/>
    <mergeCell ref="I22:I23"/>
    <mergeCell ref="H17:H18"/>
    <mergeCell ref="G17:G18"/>
    <mergeCell ref="AD17:AD18"/>
    <mergeCell ref="AC17:AC18"/>
    <mergeCell ref="AB17:AB18"/>
    <mergeCell ref="AA17:AA18"/>
    <mergeCell ref="N17:N18"/>
    <mergeCell ref="M17:M18"/>
    <mergeCell ref="L17:L18"/>
    <mergeCell ref="J17:J18"/>
    <mergeCell ref="I17:I18"/>
    <mergeCell ref="H15:H16"/>
    <mergeCell ref="G15:G16"/>
    <mergeCell ref="AD15:AD16"/>
    <mergeCell ref="AC15:AC16"/>
    <mergeCell ref="AB15:AB16"/>
    <mergeCell ref="AA15:AA16"/>
    <mergeCell ref="N15:N16"/>
    <mergeCell ref="M15:M16"/>
    <mergeCell ref="L15:L16"/>
    <mergeCell ref="J15:J16"/>
    <mergeCell ref="I15:I16"/>
    <mergeCell ref="AA4:AA7"/>
    <mergeCell ref="G4:G7"/>
    <mergeCell ref="H6:H7"/>
    <mergeCell ref="H4:H5"/>
    <mergeCell ref="I6:I7"/>
    <mergeCell ref="I4:I5"/>
    <mergeCell ref="M10:M13"/>
    <mergeCell ref="N10:N13"/>
    <mergeCell ref="AD10:AD13"/>
    <mergeCell ref="AC10:AC13"/>
    <mergeCell ref="AB10:AB13"/>
    <mergeCell ref="AA10:AA13"/>
    <mergeCell ref="G10:G13"/>
    <mergeCell ref="H10:H13"/>
    <mergeCell ref="I10:I13"/>
    <mergeCell ref="J10:J13"/>
    <mergeCell ref="L10:L13"/>
    <mergeCell ref="J45:N45"/>
    <mergeCell ref="AA45:AD45"/>
    <mergeCell ref="AD2:AD3"/>
    <mergeCell ref="AC2:AC3"/>
    <mergeCell ref="AB2:AB3"/>
    <mergeCell ref="AA2:AA3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J4:J7"/>
    <mergeCell ref="L4:L7"/>
    <mergeCell ref="M4:M7"/>
    <mergeCell ref="N4:N7"/>
    <mergeCell ref="AD4:AD7"/>
    <mergeCell ref="AC4:AC7"/>
    <mergeCell ref="AB4:AB7"/>
  </mergeCells>
  <conditionalFormatting sqref="G2:J2 AD2 Z2:Z200 J4 AD4 J8:J10 AD8:AD10 G14:J15 AD14:AD15 G17:J17 AD17 G19:J22 AD19:AD22 G24:J24 AD24 G26:J27 AD26:AD27 G29:J31 AD29:AD31 G33:J33 AD33 G36:J39 AD36:AD39 AD41 G43:J43 AD43 G45:I45 G46:J200 AD46:AD200">
    <cfRule type="expression" dxfId="99" priority="63">
      <formula>$A2</formula>
    </cfRule>
    <cfRule type="expression" dxfId="98" priority="65">
      <formula>$E2</formula>
    </cfRule>
  </conditionalFormatting>
  <conditionalFormatting sqref="G41:J41">
    <cfRule type="expression" dxfId="97" priority="86">
      <formula>$E40</formula>
    </cfRule>
    <cfRule type="expression" dxfId="96" priority="85">
      <formula>$A40</formula>
    </cfRule>
  </conditionalFormatting>
  <conditionalFormatting sqref="G41:N41">
    <cfRule type="expression" dxfId="95" priority="88">
      <formula>$C40</formula>
    </cfRule>
  </conditionalFormatting>
  <conditionalFormatting sqref="G2:AF2 Q3:Z200 J4 AA4:AF4 J8:J10 AA8:AF10 G14:P15 AA14:AF15 G17:P17 AA17:AF17 G19:P22 AA19:AF22 G24:P24 AA24:AF24 G26:P27 AA26:AF27 G29:P31 AA29:AF31 G33:P33 AA33:AF33 G36:P39 AA36:AF39 AA41:AF41 G43:P43 AA43:AF43 G45:J45 G46:P200 AA46:AF200 AE3:AF3 K3:K13 O3:P13 H4 AE5:AF7 H6 H8:H10 AE11:AF13 K16 O16:P16 AE16:AF16 K18 O18:P18 AE18:AF18 K23 O23:P23 AE23:AF23 K25 O25:P25 AE25:AF25 K28 O28:P28 AE28:AF28 K32 O32:P32 AE32:AF32 K34:K35 O34:P35 AE34:AF35 AE40:AF40 O40:P42 K42 AF42 K44 AF44 O44:P45 AA45 AE45:AF45">
    <cfRule type="expression" dxfId="94" priority="64">
      <formula>$C2</formula>
    </cfRule>
  </conditionalFormatting>
  <conditionalFormatting sqref="W2:W200">
    <cfRule type="expression" dxfId="93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{04F8356A-01D1-4D93-B154-CEA995D14AA5}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{E378E9F0-B537-4793-9F15-4891DCF0001F}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{2F3F99FA-5D32-485F-B66C-BDC161757416}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{AF980DB9-E76E-4BF8-BB45-600B9709BEF4}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{1448778F-A336-4618-B0A7-7DB3A6975577}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{F583C978-49D2-468B-B25C-DBD925B99648}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{1A6ED5F9-DD2C-4E63-BFA5-5D6A894BE7B4}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{EECA9F00-7AE5-4A55-93C7-C51DDBB06DD3}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{F6E9DB2C-BA2B-4E03-8D71-51962492013A}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{3047D45D-850B-47B5-A0E1-463AF6EBC78E}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{0B13F5C6-3F42-4FCD-827E-91FB3B3BB2E4}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{8EEA3CA7-F211-4BA8-9FF3-003E161F24D9}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{6E60DDD9-BA1B-44AC-8489-4EADEF7683BE}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{ADBC8E43-0724-448E-99B1-70E9FA225938}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{F7ABAEF5-18FF-4AF3-B558-2377914BA798}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{A1D56BF1-0974-48DF-A228-4E5994145F43}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{EBE4C4D8-B6C2-4859-AEEC-FD893FC431C9}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{4C393B2A-2CBD-48CA-83D5-7840509CCDA4}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{B2054B4C-41B9-4E6C-9526-4B426C69637F}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{E4C014D2-E1E0-4024-93C4-5F22320D1F50}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{325D71D0-4043-4DAD-9F38-112F492A5FA4}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{8CE175C8-38F7-413F-8264-2FCEAED170D8}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{A886E4F4-CE4B-4C5D-A61C-FB24E8436E9E}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{DB09FD24-F43A-4DDD-AE11-348A81A22A34}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{D28D2DC3-2B42-4F0F-9ADC-79736CB1E0AC}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{DC0072D1-B7C1-457F-9490-535814D97CEB}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{93E1D594-10DA-48A1-A1A2-9F3111FC151B}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{9D126480-5E26-4DB2-8502-057979464153}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{E354BCDE-1090-4A92-9233-8E40BE34987B}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{75AA5FD5-E5EB-4813-955B-9B3D958F5745}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{A8A6FD62-F401-48FF-B9B5-88EC9264FEFC}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{3716BD66-A19B-406B-BE4C-61C3EA41A250}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{C13B3B70-273F-45E3-9DA8-E0F45C6E2C77}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{0649658D-78F0-41E7-BD6C-CB724769F974}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{E9EAEE0F-095D-4B09-9FA9-7B202FB51A45}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{8BC3239D-6391-425C-9173-3F88D82F4500}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{D00DA862-A4DE-4D46-92A1-32DB029B6C97}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{52B7465A-6B18-4EE7-BB44-E628FF5500C7}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{E13247B7-6DBE-43A9-A028-892716CD4DDA}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{410A0E28-6A6B-4C72-AF4E-5D2CB3455846}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{4AE85918-8996-4F85-8354-E20C181BB531}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{A9986645-DD64-428F-82C8-93DD47B161CF}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{76D07699-ADFE-43DD-9C79-E445A0C3B2B3}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{FA13EB20-7952-4E84-85B8-D3AFF84276BE}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{80D91CCE-49CF-42B4-AF27-6D9DBBB36404}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{9F876305-EA9A-4936-95B6-B7769B3EF988}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{C8C39B15-A87D-4B23-8A06-210A8618943B}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{307007A1-56F5-45C7-88FE-3F25D04D4A91}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{A657B5BE-C118-4D80-9C09-918949517B4C}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{2D98CD69-DEDC-4920-9E24-640571B02886}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{B8DACD81-495F-4FF5-9555-9DB94A97860E}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{063A4FDE-9F3F-4240-9E74-A6BD5E75BAF7}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{BB22EA47-7DFC-4D88-A6AC-D38EB4615C22}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{7849630C-91B5-4C14-801F-E82315AD84A7}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{8BB7BA79-1047-46F9-B8C8-F14C8CA0120B}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{8F13FDF8-C5E0-4BD5-A4C5-CF3CE910994B}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{9C6E7DC4-FAAF-489B-A528-571966111596}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{4D8E9961-2C87-44E1-85EF-9F4E00F41B9B}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{2BF97E67-ED64-4D57-802C-4B02ACA4E938}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{62AE7804-6273-46E8-86D3-F699117FA2B6}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{62151B53-A7FD-46BF-A052-E4E29DD90FA8}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F8356A-01D1-4D93-B154-CEA995D14AA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E378E9F0-B537-4793-9F15-4891DCF0001F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F3F99FA-5D32-485F-B66C-BDC16175741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F980DB9-E76E-4BF8-BB45-600B9709BEF4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448778F-A336-4618-B0A7-7DB3A6975577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583C978-49D2-468B-B25C-DBD925B9964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1A6ED5F9-DD2C-4E63-BFA5-5D6A894BE7B4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EECA9F00-7AE5-4A55-93C7-C51DDBB06DD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6E9DB2C-BA2B-4E03-8D71-51962492013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047D45D-850B-47B5-A0E1-463AF6EBC78E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B13F5C6-3F42-4FCD-827E-91FB3B3BB2E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8EEA3CA7-F211-4BA8-9FF3-003E161F24D9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E60DDD9-BA1B-44AC-8489-4EADEF7683BE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ADBC8E43-0724-448E-99B1-70E9FA225938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F7ABAEF5-18FF-4AF3-B558-2377914BA798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A1D56BF1-0974-48DF-A228-4E5994145F4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EBE4C4D8-B6C2-4859-AEEC-FD893FC431C9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4C393B2A-2CBD-48CA-83D5-7840509CCDA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B2054B4C-41B9-4E6C-9526-4B426C69637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4C014D2-E1E0-4024-93C4-5F22320D1F5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25D71D0-4043-4DAD-9F38-112F492A5FA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CE175C8-38F7-413F-8264-2FCEAED170D8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A886E4F4-CE4B-4C5D-A61C-FB24E8436E9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B09FD24-F43A-4DDD-AE11-348A81A22A3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28D2DC3-2B42-4F0F-9ADC-79736CB1E0AC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C0072D1-B7C1-457F-9490-535814D97CE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3E1D594-10DA-48A1-A1A2-9F3111FC151B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D126480-5E26-4DB2-8502-05797946415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354BCDE-1090-4A92-9233-8E40BE34987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75AA5FD5-E5EB-4813-955B-9B3D958F574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A8A6FD62-F401-48FF-B9B5-88EC9264FEF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716BD66-A19B-406B-BE4C-61C3EA41A250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13B3B70-273F-45E3-9DA8-E0F45C6E2C7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649658D-78F0-41E7-BD6C-CB724769F97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E9EAEE0F-095D-4B09-9FA9-7B202FB51A4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BC3239D-6391-425C-9173-3F88D82F4500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00DA862-A4DE-4D46-92A1-32DB029B6C9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52B7465A-6B18-4EE7-BB44-E628FF5500C7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13247B7-6DBE-43A9-A028-892716CD4DD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410A0E28-6A6B-4C72-AF4E-5D2CB3455846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AE85918-8996-4F85-8354-E20C181BB53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9986645-DD64-428F-82C8-93DD47B161C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6D07699-ADFE-43DD-9C79-E445A0C3B2B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A13EB20-7952-4E84-85B8-D3AFF84276B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0D91CCE-49CF-42B4-AF27-6D9DBBB3640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F876305-EA9A-4936-95B6-B7769B3EF988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8C39B15-A87D-4B23-8A06-210A8618943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07007A1-56F5-45C7-88FE-3F25D04D4A9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A657B5BE-C118-4D80-9C09-918949517B4C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D98CD69-DEDC-4920-9E24-640571B0288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8DACD81-495F-4FF5-9555-9DB94A97860E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063A4FDE-9F3F-4240-9E74-A6BD5E75BAF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BB22EA47-7DFC-4D88-A6AC-D38EB4615C2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849630C-91B5-4C14-801F-E82315AD84A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8BB7BA79-1047-46F9-B8C8-F14C8CA0120B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F13FDF8-C5E0-4BD5-A4C5-CF3CE910994B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9C6E7DC4-FAAF-489B-A528-571966111596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D8E9961-2C87-44E1-85EF-9F4E00F41B9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2BF97E67-ED64-4D57-802C-4B02ACA4E93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2AE7804-6273-46E8-86D3-F699117FA2B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2151B53-A7FD-46BF-A052-E4E29DD90FA8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FC83-38DC-44E6-B111-92D997F1F044}">
  <dimension ref="A1:AR267"/>
  <sheetViews>
    <sheetView rightToLeft="1" topLeftCell="AA19" zoomScale="70" zoomScaleNormal="70" workbookViewId="0">
      <selection activeCell="AB34" sqref="AB34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4.55468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4.88671875" style="24" bestFit="1" customWidth="1"/>
    <col min="29" max="29" width="15.77734375" style="31" bestFit="1" customWidth="1"/>
    <col min="30" max="30" width="14.44140625" style="32" bestFit="1" customWidth="1"/>
    <col min="31" max="31" width="77.88671875" style="24" bestFit="1" customWidth="1"/>
    <col min="32" max="32" width="28.33203125" style="24" bestFit="1" customWidth="1"/>
    <col min="33" max="33" width="13.5546875" style="24" bestFit="1" customWidth="1"/>
    <col min="34" max="34" width="133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280379511109</v>
      </c>
      <c r="I2" s="9" t="s">
        <v>898</v>
      </c>
      <c r="J2" s="9"/>
      <c r="K2" s="11" t="str">
        <f t="shared" ref="K2:K65" ca="1" si="0">IF(C2, TODAY(), "" )</f>
        <v/>
      </c>
      <c r="L2" s="12" t="s">
        <v>308</v>
      </c>
      <c r="M2" s="12" t="s">
        <v>996</v>
      </c>
      <c r="N2" s="12" t="s">
        <v>997</v>
      </c>
      <c r="O2" s="9">
        <v>5501.1</v>
      </c>
      <c r="P2" s="9">
        <v>1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150</v>
      </c>
      <c r="T2" s="14">
        <f>VLOOKUP(O2, '[1]لیست محصولات اردیبهشت ۱۴۰۳'!B:G,6,0)</f>
        <v>2100000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2100000</v>
      </c>
      <c r="Y2" s="17"/>
      <c r="Z2" s="14">
        <f t="shared" ref="Z2:Z65" si="4">X2-Y2</f>
        <v>2100000</v>
      </c>
      <c r="AA2" s="18" t="s">
        <v>742</v>
      </c>
      <c r="AB2" s="13" t="s">
        <v>998</v>
      </c>
      <c r="AC2" s="19" t="s">
        <v>999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یزد بلوار دانشگاه-خیابان فرساد-نبش فرساد 7 کافه وان - محمد آتشکار 09138581834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162">
        <v>280382931419</v>
      </c>
      <c r="I3" s="159" t="s">
        <v>898</v>
      </c>
      <c r="J3" s="159"/>
      <c r="K3" s="11" t="str">
        <f t="shared" ca="1" si="0"/>
        <v/>
      </c>
      <c r="L3" s="138" t="s">
        <v>1000</v>
      </c>
      <c r="M3" s="138" t="s">
        <v>687</v>
      </c>
      <c r="N3" s="138" t="s">
        <v>1001</v>
      </c>
      <c r="O3" s="9">
        <v>5522.2</v>
      </c>
      <c r="P3" s="9">
        <v>1</v>
      </c>
      <c r="Q3" s="13" t="str">
        <f>VLOOKUP(O3, '[1]لیست محصولات اردیبهشت ۱۴۰۳'!B:C,2,0)</f>
        <v>تامارا | Tamara</v>
      </c>
      <c r="R3" s="9" t="s">
        <v>90</v>
      </c>
      <c r="S3" s="12">
        <f>VLOOKUP(O3, '[1]لیست محصولات اردیبهشت ۱۴۰۳'!B:F,5,0)</f>
        <v>750</v>
      </c>
      <c r="T3" s="14">
        <f>VLOOKUP(O3, '[1]لیست محصولات اردیبهشت ۱۴۰۳'!B:G,6,0)</f>
        <v>12450000</v>
      </c>
      <c r="U3" s="15"/>
      <c r="V3" s="16">
        <f t="shared" si="1"/>
        <v>0</v>
      </c>
      <c r="W3" s="12">
        <f t="shared" si="2"/>
        <v>1</v>
      </c>
      <c r="X3" s="14">
        <f t="shared" si="3"/>
        <v>12450000</v>
      </c>
      <c r="Y3" s="17"/>
      <c r="Z3" s="14">
        <f t="shared" si="4"/>
        <v>12450000</v>
      </c>
      <c r="AA3" s="150" t="s">
        <v>1002</v>
      </c>
      <c r="AB3" s="147" t="s">
        <v>1003</v>
      </c>
      <c r="AC3" s="144" t="s">
        <v>1004</v>
      </c>
      <c r="AD3" s="141"/>
      <c r="AE3" s="183" t="s">
        <v>1005</v>
      </c>
      <c r="AF3" s="21"/>
      <c r="AG3" s="22" t="str">
        <f t="shared" si="5"/>
        <v>TRUE</v>
      </c>
      <c r="AH3" s="23" t="str">
        <f>AA3&amp;" "&amp;AB3&amp;" "&amp;N3&amp;" - "&amp;L3&amp;" "&amp;M3&amp;" "&amp;AC3</f>
        <v>اراک خ شیرودی ، کوچه شهیئ حسن زاده بن بست حاج مشیری ، پلاک 8 واحد 4 قهوه نست - بهزاد میرزایی 09183470072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1"/>
      <c r="H4" s="163"/>
      <c r="I4" s="161"/>
      <c r="J4" s="161"/>
      <c r="K4" s="11" t="str">
        <f t="shared" ca="1" si="0"/>
        <v/>
      </c>
      <c r="L4" s="140"/>
      <c r="M4" s="140"/>
      <c r="N4" s="140"/>
      <c r="O4" s="9">
        <v>5522.2</v>
      </c>
      <c r="P4" s="9">
        <v>2</v>
      </c>
      <c r="Q4" s="13" t="str">
        <f>VLOOKUP(O4, '[1]لیست محصولات اردیبهشت ۱۴۰۳'!B:C,2,0)</f>
        <v>تامارا | Tamara</v>
      </c>
      <c r="R4" s="9"/>
      <c r="S4" s="12">
        <f>VLOOKUP(O4, '[1]لیست محصولات اردیبهشت ۱۴۰۳'!B:F,5,0)</f>
        <v>750</v>
      </c>
      <c r="T4" s="14">
        <f>VLOOKUP(O4, '[1]لیست محصولات اردیبهشت ۱۴۰۳'!B:G,6,0)</f>
        <v>12450000</v>
      </c>
      <c r="U4" s="15"/>
      <c r="V4" s="16">
        <f t="shared" si="1"/>
        <v>0</v>
      </c>
      <c r="W4" s="12">
        <f t="shared" si="2"/>
        <v>2</v>
      </c>
      <c r="X4" s="14">
        <f t="shared" si="3"/>
        <v>24900000</v>
      </c>
      <c r="Y4" s="17"/>
      <c r="Z4" s="14">
        <f t="shared" si="4"/>
        <v>24900000</v>
      </c>
      <c r="AA4" s="152"/>
      <c r="AB4" s="149"/>
      <c r="AC4" s="146"/>
      <c r="AD4" s="143"/>
      <c r="AE4" s="184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280390246739</v>
      </c>
      <c r="I5" s="25" t="s">
        <v>898</v>
      </c>
      <c r="J5" s="9"/>
      <c r="K5" s="11" t="str">
        <f t="shared" ca="1" si="0"/>
        <v/>
      </c>
      <c r="L5" s="12" t="s">
        <v>157</v>
      </c>
      <c r="M5" s="12" t="s">
        <v>1006</v>
      </c>
      <c r="N5" s="12"/>
      <c r="O5" s="9">
        <v>5501.2</v>
      </c>
      <c r="P5" s="9">
        <v>2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9900000</v>
      </c>
      <c r="U5" s="15"/>
      <c r="V5" s="16">
        <f t="shared" si="1"/>
        <v>0</v>
      </c>
      <c r="W5" s="12">
        <f t="shared" si="2"/>
        <v>2</v>
      </c>
      <c r="X5" s="14">
        <f t="shared" si="3"/>
        <v>19800000</v>
      </c>
      <c r="Y5" s="17"/>
      <c r="Z5" s="14">
        <f t="shared" si="4"/>
        <v>19800000</v>
      </c>
      <c r="AA5" s="18" t="s">
        <v>79</v>
      </c>
      <c r="AB5" s="13" t="s">
        <v>1007</v>
      </c>
      <c r="AC5" s="19" t="s">
        <v>1008</v>
      </c>
      <c r="AD5" s="20" t="s">
        <v>759</v>
      </c>
      <c r="AE5" s="19"/>
      <c r="AF5" s="21"/>
      <c r="AG5" s="22" t="str">
        <f t="shared" si="5"/>
        <v>TRUE</v>
      </c>
      <c r="AH5" s="23" t="str">
        <f t="shared" si="6"/>
        <v>تهران خیابان باهنر جماران خیابان حسن پور کوچه ششم کوچه قنات پلاک ۹ واحد ۱  - محمدرضا عرفاتی 09122176886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59">
        <v>4</v>
      </c>
      <c r="H6" s="162">
        <v>280415547521</v>
      </c>
      <c r="I6" s="159" t="s">
        <v>898</v>
      </c>
      <c r="J6" s="159" t="s">
        <v>75</v>
      </c>
      <c r="K6" s="11" t="str">
        <f t="shared" ca="1" si="0"/>
        <v/>
      </c>
      <c r="L6" s="138"/>
      <c r="M6" s="138"/>
      <c r="N6" s="138" t="s">
        <v>1009</v>
      </c>
      <c r="O6" s="9">
        <v>5501.3</v>
      </c>
      <c r="P6" s="9">
        <v>1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4000</v>
      </c>
      <c r="T6" s="14">
        <f>VLOOKUP(O6, '[1]لیست محصولات اردیبهشت ۱۴۰۳'!B:G,6,0)</f>
        <v>51200000</v>
      </c>
      <c r="U6" s="15"/>
      <c r="V6" s="16">
        <f t="shared" si="1"/>
        <v>0</v>
      </c>
      <c r="W6" s="12">
        <f t="shared" si="2"/>
        <v>1</v>
      </c>
      <c r="X6" s="14">
        <f t="shared" si="3"/>
        <v>51200000</v>
      </c>
      <c r="Y6" s="17"/>
      <c r="Z6" s="14">
        <f t="shared" si="4"/>
        <v>51200000</v>
      </c>
      <c r="AA6" s="150" t="s">
        <v>79</v>
      </c>
      <c r="AB6" s="147" t="s">
        <v>1010</v>
      </c>
      <c r="AC6" s="144" t="s">
        <v>1011</v>
      </c>
      <c r="AD6" s="141"/>
      <c r="AE6" s="19"/>
      <c r="AF6" s="21"/>
      <c r="AG6" s="22" t="str">
        <f t="shared" si="5"/>
        <v>TRUE</v>
      </c>
      <c r="AH6" s="23" t="str">
        <f t="shared" si="6"/>
        <v>تهران خ کریمخان خ عضدی (ابان جنوبی) پایین تر از بیمارستان ابان پلاک ۳۸ کافه ناتور -   09121112126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1"/>
      <c r="H7" s="163"/>
      <c r="I7" s="161"/>
      <c r="J7" s="161"/>
      <c r="K7" s="11" t="str">
        <f t="shared" ca="1" si="0"/>
        <v/>
      </c>
      <c r="L7" s="140"/>
      <c r="M7" s="140"/>
      <c r="N7" s="140"/>
      <c r="O7" s="9">
        <v>5511.2</v>
      </c>
      <c r="P7" s="9">
        <v>2</v>
      </c>
      <c r="Q7" s="13" t="str">
        <f>VLOOKUP(O7, '[1]لیست محصولات اردیبهشت ۱۴۰۳'!B:C,2,0)</f>
        <v>هامبلا | Hambella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13350000</v>
      </c>
      <c r="U7" s="26"/>
      <c r="V7" s="16">
        <f t="shared" si="1"/>
        <v>0</v>
      </c>
      <c r="W7" s="12">
        <f t="shared" si="2"/>
        <v>2</v>
      </c>
      <c r="X7" s="14">
        <f t="shared" si="3"/>
        <v>26700000</v>
      </c>
      <c r="Y7" s="17"/>
      <c r="Z7" s="14">
        <f t="shared" si="4"/>
        <v>26700000</v>
      </c>
      <c r="AA7" s="152"/>
      <c r="AB7" s="149"/>
      <c r="AC7" s="146"/>
      <c r="AD7" s="143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280428829548</v>
      </c>
      <c r="I8" s="9" t="s">
        <v>898</v>
      </c>
      <c r="J8" s="9"/>
      <c r="K8" s="11" t="str">
        <f t="shared" ca="1" si="0"/>
        <v/>
      </c>
      <c r="L8" s="12" t="s">
        <v>633</v>
      </c>
      <c r="M8" s="12" t="s">
        <v>440</v>
      </c>
      <c r="N8" s="12" t="s">
        <v>1012</v>
      </c>
      <c r="O8" s="9">
        <v>5501.3</v>
      </c>
      <c r="P8" s="9">
        <v>2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4000</v>
      </c>
      <c r="T8" s="14">
        <f>VLOOKUP(O8, '[1]لیست محصولات اردیبهشت ۱۴۰۳'!B:G,6,0)</f>
        <v>51200000</v>
      </c>
      <c r="U8" s="15"/>
      <c r="V8" s="16">
        <f t="shared" si="1"/>
        <v>0</v>
      </c>
      <c r="W8" s="12">
        <f t="shared" si="2"/>
        <v>2</v>
      </c>
      <c r="X8" s="14">
        <f t="shared" si="3"/>
        <v>102400000</v>
      </c>
      <c r="Y8" s="17"/>
      <c r="Z8" s="14">
        <f t="shared" si="4"/>
        <v>102400000</v>
      </c>
      <c r="AA8" s="18" t="s">
        <v>108</v>
      </c>
      <c r="AB8" s="13" t="s">
        <v>1013</v>
      </c>
      <c r="AC8" s="19" t="s">
        <v>1014</v>
      </c>
      <c r="AD8" s="20"/>
      <c r="AE8" s="19"/>
      <c r="AF8" s="21"/>
      <c r="AG8" s="22" t="str">
        <f t="shared" si="5"/>
        <v>TRUE</v>
      </c>
      <c r="AH8" s="23" t="str">
        <f t="shared" si="6"/>
        <v>کرج مهرشهر - خیابان شهرداری - نبش ۲۰۶ کافه لازارو - شهاب بقایی 09125654823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66">
        <v>6</v>
      </c>
      <c r="H9" s="67"/>
      <c r="I9" s="100" t="s">
        <v>994</v>
      </c>
      <c r="J9" s="9" t="s">
        <v>75</v>
      </c>
      <c r="K9" s="11" t="str">
        <f t="shared" ca="1" si="0"/>
        <v/>
      </c>
      <c r="L9" s="27" t="s">
        <v>492</v>
      </c>
      <c r="M9" s="12"/>
      <c r="N9" s="12" t="s">
        <v>493</v>
      </c>
      <c r="O9" s="9">
        <v>5501.3</v>
      </c>
      <c r="P9" s="9">
        <v>4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4000</v>
      </c>
      <c r="T9" s="14">
        <f>VLOOKUP(O9, '[1]لیست محصولات اردیبهشت ۱۴۰۳'!B:G,6,0)</f>
        <v>51200000</v>
      </c>
      <c r="U9" s="15"/>
      <c r="V9" s="16">
        <f t="shared" si="1"/>
        <v>0</v>
      </c>
      <c r="W9" s="12">
        <f t="shared" si="2"/>
        <v>4</v>
      </c>
      <c r="X9" s="14">
        <f t="shared" si="3"/>
        <v>204800000</v>
      </c>
      <c r="Y9" s="17"/>
      <c r="Z9" s="14">
        <f t="shared" si="4"/>
        <v>204800000</v>
      </c>
      <c r="AA9" s="18" t="s">
        <v>79</v>
      </c>
      <c r="AB9" s="13" t="s">
        <v>70</v>
      </c>
      <c r="AC9" s="19" t="s">
        <v>494</v>
      </c>
      <c r="AD9" s="20"/>
      <c r="AE9" s="19"/>
      <c r="AF9" s="21"/>
      <c r="AG9" s="22" t="str">
        <f t="shared" si="5"/>
        <v>TRUE</v>
      </c>
      <c r="AH9" s="23" t="str">
        <f t="shared" si="6"/>
        <v>تهران - پلتفرم وست - واهه  09124753526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7</v>
      </c>
      <c r="H10" s="162">
        <v>280430723829</v>
      </c>
      <c r="I10" s="159" t="s">
        <v>994</v>
      </c>
      <c r="J10" s="159"/>
      <c r="K10" s="11" t="str">
        <f t="shared" ca="1" si="0"/>
        <v/>
      </c>
      <c r="L10" s="138" t="s">
        <v>137</v>
      </c>
      <c r="M10" s="138" t="s">
        <v>1019</v>
      </c>
      <c r="N10" s="138"/>
      <c r="O10" s="9">
        <v>5511.1</v>
      </c>
      <c r="P10" s="9">
        <v>1</v>
      </c>
      <c r="Q10" s="13" t="str">
        <f>VLOOKUP(O10, '[1]لیست محصولات اردیبهشت ۱۴۰۳'!B:C,2,0)</f>
        <v>هامبلا | Hambella</v>
      </c>
      <c r="R10" s="9" t="s">
        <v>144</v>
      </c>
      <c r="S10" s="12">
        <f>VLOOKUP(O10, '[1]لیست محصولات اردیبهشت ۱۴۰۳'!B:F,5,0)</f>
        <v>150</v>
      </c>
      <c r="T10" s="14">
        <f>VLOOKUP(O10, '[1]لیست محصولات اردیبهشت ۱۴۰۳'!B:G,6,0)</f>
        <v>2800000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2800000</v>
      </c>
      <c r="Y10" s="17"/>
      <c r="Z10" s="14">
        <f t="shared" si="4"/>
        <v>2800000</v>
      </c>
      <c r="AA10" s="150" t="s">
        <v>79</v>
      </c>
      <c r="AB10" s="147" t="s">
        <v>1020</v>
      </c>
      <c r="AC10" s="144" t="s">
        <v>1021</v>
      </c>
      <c r="AD10" s="141" t="s">
        <v>759</v>
      </c>
      <c r="AE10" s="19"/>
      <c r="AF10" s="21"/>
      <c r="AG10" s="22" t="str">
        <f t="shared" si="5"/>
        <v>TRUE</v>
      </c>
      <c r="AH10" s="23" t="str">
        <f t="shared" si="6"/>
        <v>تهران دروس خیابان وارسته رو به رو کوچه جورابچی  - حسین سهیلی جاوید 09124067522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1"/>
      <c r="H11" s="163"/>
      <c r="I11" s="161"/>
      <c r="J11" s="161"/>
      <c r="K11" s="11" t="str">
        <f t="shared" ca="1" si="0"/>
        <v/>
      </c>
      <c r="L11" s="140"/>
      <c r="M11" s="140"/>
      <c r="N11" s="140"/>
      <c r="O11" s="9">
        <v>3326.1</v>
      </c>
      <c r="P11" s="9">
        <v>2</v>
      </c>
      <c r="Q11" s="13" t="str">
        <f>VLOOKUP(O11, '[1]لیست محصولات اردیبهشت ۱۴۰۳'!B:C,2,0)</f>
        <v>میاگروس | Milagros</v>
      </c>
      <c r="R11" s="9" t="s">
        <v>144</v>
      </c>
      <c r="S11" s="12">
        <f>VLOOKUP(O11, '[1]لیست محصولات اردیبهشت ۱۴۰۳'!B:F,5,0)</f>
        <v>150</v>
      </c>
      <c r="T11" s="14">
        <f>VLOOKUP(O11, '[1]لیست محصولات اردیبهشت ۱۴۰۳'!B:G,6,0)</f>
        <v>3750000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7500000</v>
      </c>
      <c r="Y11" s="17"/>
      <c r="Z11" s="14">
        <f t="shared" si="4"/>
        <v>7500000</v>
      </c>
      <c r="AA11" s="152"/>
      <c r="AB11" s="149"/>
      <c r="AC11" s="146"/>
      <c r="AD11" s="143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8</v>
      </c>
      <c r="H12" s="10">
        <v>280431637710</v>
      </c>
      <c r="I12" s="9" t="s">
        <v>994</v>
      </c>
      <c r="J12" s="9"/>
      <c r="K12" s="11" t="str">
        <f t="shared" ca="1" si="0"/>
        <v/>
      </c>
      <c r="L12" s="12" t="s">
        <v>308</v>
      </c>
      <c r="M12" s="12" t="s">
        <v>1022</v>
      </c>
      <c r="N12" s="12" t="s">
        <v>1023</v>
      </c>
      <c r="O12" s="9">
        <v>3326.1</v>
      </c>
      <c r="P12" s="9">
        <v>1</v>
      </c>
      <c r="Q12" s="13" t="str">
        <f>VLOOKUP(O12, '[1]لیست محصولات اردیبهشت ۱۴۰۳'!B:C,2,0)</f>
        <v>میاگروس | Milagros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3750000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3750000</v>
      </c>
      <c r="Y12" s="17"/>
      <c r="Z12" s="14">
        <f t="shared" si="4"/>
        <v>3750000</v>
      </c>
      <c r="AA12" s="18" t="s">
        <v>209</v>
      </c>
      <c r="AB12" s="13" t="s">
        <v>1024</v>
      </c>
      <c r="AC12" s="19" t="s">
        <v>1025</v>
      </c>
      <c r="AD12" s="20"/>
      <c r="AE12" s="19"/>
      <c r="AF12" s="21"/>
      <c r="AG12" s="22" t="str">
        <f t="shared" si="5"/>
        <v>TRUE</v>
      </c>
      <c r="AH12" s="23" t="str">
        <f t="shared" si="6"/>
        <v>مشهد بلوار کوثر شمالی ، نبش کوثر شمالی ۴ کافه مربع سیاه - محمد شجاع 09028301125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9</v>
      </c>
      <c r="H13" s="10">
        <v>280432697974</v>
      </c>
      <c r="I13" s="9" t="s">
        <v>994</v>
      </c>
      <c r="J13" s="9"/>
      <c r="K13" s="11" t="str">
        <f t="shared" ca="1" si="0"/>
        <v/>
      </c>
      <c r="L13" s="12" t="s">
        <v>1026</v>
      </c>
      <c r="M13" s="12" t="s">
        <v>1027</v>
      </c>
      <c r="N13" s="12" t="s">
        <v>1028</v>
      </c>
      <c r="O13" s="9">
        <v>3326.2</v>
      </c>
      <c r="P13" s="9">
        <v>1</v>
      </c>
      <c r="Q13" s="13" t="str">
        <f>VLOOKUP(O13, '[1]لیست محصولات اردیبهشت ۱۴۰۳'!B:C,2,0)</f>
        <v>میاگروس | Milagros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18150000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18150000</v>
      </c>
      <c r="Y13" s="17"/>
      <c r="Z13" s="14">
        <f t="shared" si="4"/>
        <v>18150000</v>
      </c>
      <c r="AA13" s="18" t="s">
        <v>79</v>
      </c>
      <c r="AB13" s="13" t="s">
        <v>1029</v>
      </c>
      <c r="AC13" s="19" t="s">
        <v>1030</v>
      </c>
      <c r="AD13" s="20" t="s">
        <v>759</v>
      </c>
      <c r="AE13" s="19"/>
      <c r="AF13" s="21"/>
      <c r="AG13" s="22" t="str">
        <f t="shared" si="5"/>
        <v>TRUE</v>
      </c>
      <c r="AH13" s="23" t="str">
        <f t="shared" si="6"/>
        <v>تهران ميدان صنعت. مركز خريد ليدوما. طبقه B1 كافه پارسه - عرفان ابراهیمی 09101146124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10</v>
      </c>
      <c r="H14" s="10">
        <v>280438795734</v>
      </c>
      <c r="I14" s="9" t="s">
        <v>994</v>
      </c>
      <c r="J14" s="9"/>
      <c r="K14" s="11" t="str">
        <f t="shared" ca="1" si="0"/>
        <v/>
      </c>
      <c r="L14" s="12" t="s">
        <v>1031</v>
      </c>
      <c r="M14" s="12" t="s">
        <v>1032</v>
      </c>
      <c r="N14" s="12"/>
      <c r="O14" s="9">
        <v>5522.2</v>
      </c>
      <c r="P14" s="9">
        <v>1</v>
      </c>
      <c r="Q14" s="13" t="str">
        <f>VLOOKUP(O14, '[1]لیست محصولات اردیبهشت ۱۴۰۳'!B:C,2,0)</f>
        <v>تامارا | Tamara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12450000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12450000</v>
      </c>
      <c r="Y14" s="17"/>
      <c r="Z14" s="14">
        <f t="shared" si="4"/>
        <v>12450000</v>
      </c>
      <c r="AA14" s="18" t="s">
        <v>79</v>
      </c>
      <c r="AB14" s="13" t="s">
        <v>1033</v>
      </c>
      <c r="AC14" s="19" t="s">
        <v>1034</v>
      </c>
      <c r="AD14" s="20" t="s">
        <v>759</v>
      </c>
      <c r="AE14" s="19"/>
      <c r="AF14" s="21"/>
      <c r="AG14" s="22" t="str">
        <f t="shared" si="5"/>
        <v>TRUE</v>
      </c>
      <c r="AH14" s="23" t="str">
        <f t="shared" si="6"/>
        <v>تهران گیشا، خیابان۷، پلاک۳۳، طبقه۵، پلاک ۳۳  - سارا صبور 09128399372</v>
      </c>
    </row>
    <row r="15" spans="1:34" ht="22.35" customHeight="1">
      <c r="A15" s="7"/>
      <c r="B15" s="7"/>
      <c r="C15" s="7"/>
      <c r="D15" s="7"/>
      <c r="E15" s="7"/>
      <c r="F15" s="8"/>
      <c r="G15" s="9">
        <v>11</v>
      </c>
      <c r="H15" s="10">
        <v>280457369005</v>
      </c>
      <c r="I15" s="9" t="s">
        <v>994</v>
      </c>
      <c r="J15" s="9"/>
      <c r="K15" s="11" t="str">
        <f t="shared" ca="1" si="0"/>
        <v/>
      </c>
      <c r="L15" s="12" t="s">
        <v>698</v>
      </c>
      <c r="M15" s="12" t="s">
        <v>699</v>
      </c>
      <c r="N15" s="12" t="s">
        <v>1035</v>
      </c>
      <c r="O15" s="9">
        <v>5501.2</v>
      </c>
      <c r="P15" s="9">
        <v>20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9900000</v>
      </c>
      <c r="U15" s="15"/>
      <c r="V15" s="16">
        <f t="shared" si="1"/>
        <v>0</v>
      </c>
      <c r="W15" s="12">
        <f t="shared" si="2"/>
        <v>20</v>
      </c>
      <c r="X15" s="14">
        <f t="shared" si="3"/>
        <v>198000000</v>
      </c>
      <c r="Y15" s="17"/>
      <c r="Z15" s="14">
        <f t="shared" si="4"/>
        <v>198000000</v>
      </c>
      <c r="AA15" s="18" t="s">
        <v>79</v>
      </c>
      <c r="AB15" s="13" t="s">
        <v>701</v>
      </c>
      <c r="AC15" s="19" t="s">
        <v>1036</v>
      </c>
      <c r="AD15" s="20"/>
      <c r="AE15" s="19"/>
      <c r="AF15" s="21"/>
      <c r="AG15" s="22" t="str">
        <f t="shared" si="5"/>
        <v>TRUE</v>
      </c>
      <c r="AH15" s="23" t="str">
        <f t="shared" si="6"/>
        <v>تهران شهرک غرب سیمای ایران جنب پلاتین رستوران بهاد - آسمان حیدری 09926497858</v>
      </c>
    </row>
    <row r="16" spans="1:34" ht="22.35" customHeight="1">
      <c r="A16" s="7"/>
      <c r="B16" s="7"/>
      <c r="C16" s="7"/>
      <c r="D16" s="7"/>
      <c r="E16" s="7"/>
      <c r="F16" s="8"/>
      <c r="G16" s="159">
        <v>12</v>
      </c>
      <c r="H16" s="162">
        <v>320702</v>
      </c>
      <c r="I16" s="159" t="s">
        <v>994</v>
      </c>
      <c r="J16" s="159"/>
      <c r="K16" s="11" t="str">
        <f t="shared" ca="1" si="0"/>
        <v/>
      </c>
      <c r="L16" s="138" t="s">
        <v>272</v>
      </c>
      <c r="M16" s="138" t="s">
        <v>1037</v>
      </c>
      <c r="N16" s="138" t="s">
        <v>1047</v>
      </c>
      <c r="O16" s="9">
        <v>3326.1</v>
      </c>
      <c r="P16" s="9">
        <v>1</v>
      </c>
      <c r="Q16" s="13" t="str">
        <f>VLOOKUP(O16, '[1]لیست محصولات اردیبهشت ۱۴۰۳'!B:C,2,0)</f>
        <v>میاگروس | Milagros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3750000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3750000</v>
      </c>
      <c r="Y16" s="17"/>
      <c r="Z16" s="14">
        <f t="shared" si="4"/>
        <v>3750000</v>
      </c>
      <c r="AA16" s="150" t="s">
        <v>96</v>
      </c>
      <c r="AB16" s="147" t="s">
        <v>1039</v>
      </c>
      <c r="AC16" s="144" t="s">
        <v>1038</v>
      </c>
      <c r="AD16" s="141"/>
      <c r="AE16" s="183" t="s">
        <v>1040</v>
      </c>
      <c r="AF16" s="21"/>
      <c r="AG16" s="22" t="str">
        <f t="shared" si="5"/>
        <v>TRUE</v>
      </c>
      <c r="AH16" s="23" t="str">
        <f t="shared" si="6"/>
        <v>اصفهان شهرضا - خیابان پاسداران فرعی ۱۳ پلاک ۲۲۷ کافه ژاو - محمدحسین حمیدی 09351682208</v>
      </c>
    </row>
    <row r="17" spans="1:34" ht="22.35" customHeight="1">
      <c r="A17" s="7"/>
      <c r="B17" s="7"/>
      <c r="C17" s="7"/>
      <c r="D17" s="7"/>
      <c r="E17" s="7"/>
      <c r="F17" s="8"/>
      <c r="G17" s="161"/>
      <c r="H17" s="163"/>
      <c r="I17" s="161"/>
      <c r="J17" s="161"/>
      <c r="K17" s="11" t="str">
        <f t="shared" ca="1" si="0"/>
        <v/>
      </c>
      <c r="L17" s="140"/>
      <c r="M17" s="140"/>
      <c r="N17" s="140"/>
      <c r="O17" s="9">
        <v>5511.1</v>
      </c>
      <c r="P17" s="9">
        <v>1</v>
      </c>
      <c r="Q17" s="13" t="str">
        <f>VLOOKUP(O17, '[1]لیست محصولات اردیبهشت ۱۴۰۳'!B:C,2,0)</f>
        <v>هامبلا | Hambella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2800000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2800000</v>
      </c>
      <c r="Y17" s="17"/>
      <c r="Z17" s="14">
        <f t="shared" si="4"/>
        <v>2800000</v>
      </c>
      <c r="AA17" s="152"/>
      <c r="AB17" s="149"/>
      <c r="AC17" s="146"/>
      <c r="AD17" s="143"/>
      <c r="AE17" s="184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s="93" customFormat="1" ht="22.35" customHeight="1">
      <c r="A18" s="81"/>
      <c r="B18" s="81"/>
      <c r="C18" s="81"/>
      <c r="D18" s="81"/>
      <c r="E18" s="81"/>
      <c r="F18" s="81"/>
      <c r="G18" s="206">
        <v>13</v>
      </c>
      <c r="H18" s="209" t="s">
        <v>720</v>
      </c>
      <c r="I18" s="206" t="s">
        <v>994</v>
      </c>
      <c r="J18" s="206"/>
      <c r="K18" s="82" t="str">
        <f t="shared" ca="1" si="0"/>
        <v/>
      </c>
      <c r="L18" s="203" t="s">
        <v>563</v>
      </c>
      <c r="M18" s="203" t="s">
        <v>522</v>
      </c>
      <c r="N18" s="203" t="s">
        <v>1041</v>
      </c>
      <c r="O18" s="83">
        <v>5511.1</v>
      </c>
      <c r="P18" s="83">
        <v>2</v>
      </c>
      <c r="Q18" s="84" t="str">
        <f>VLOOKUP(O18, '[1]لیست محصولات اردیبهشت ۱۴۰۳'!B:C,2,0)</f>
        <v>هامبلا | Hambella</v>
      </c>
      <c r="R18" s="83"/>
      <c r="S18" s="85">
        <f>VLOOKUP(O18, '[1]لیست محصولات اردیبهشت ۱۴۰۳'!B:F,5,0)</f>
        <v>150</v>
      </c>
      <c r="T18" s="86">
        <f>VLOOKUP(O18, '[1]لیست محصولات اردیبهشت ۱۴۰۳'!B:G,6,0)</f>
        <v>2800000</v>
      </c>
      <c r="U18" s="87"/>
      <c r="V18" s="88">
        <f t="shared" si="1"/>
        <v>0</v>
      </c>
      <c r="W18" s="85">
        <f t="shared" si="2"/>
        <v>2</v>
      </c>
      <c r="X18" s="86">
        <f t="shared" si="3"/>
        <v>5600000</v>
      </c>
      <c r="Y18" s="89"/>
      <c r="Z18" s="86">
        <f t="shared" si="4"/>
        <v>5600000</v>
      </c>
      <c r="AA18" s="225" t="s">
        <v>209</v>
      </c>
      <c r="AB18" s="223" t="s">
        <v>1042</v>
      </c>
      <c r="AC18" s="221" t="s">
        <v>1043</v>
      </c>
      <c r="AD18" s="206"/>
      <c r="AE18" s="91"/>
      <c r="AF18" s="92"/>
      <c r="AH18" s="94" t="str">
        <f t="shared" si="6"/>
        <v>مشهد وکیل آباد بین 47 و 49 کافه سوشال - سجاد زمانی 09385411455</v>
      </c>
    </row>
    <row r="19" spans="1:34" s="93" customFormat="1" ht="22.35" customHeight="1">
      <c r="A19" s="81"/>
      <c r="B19" s="81"/>
      <c r="C19" s="81"/>
      <c r="D19" s="81"/>
      <c r="E19" s="81"/>
      <c r="F19" s="81"/>
      <c r="G19" s="208"/>
      <c r="H19" s="211"/>
      <c r="I19" s="208"/>
      <c r="J19" s="208"/>
      <c r="K19" s="82" t="str">
        <f t="shared" ca="1" si="0"/>
        <v/>
      </c>
      <c r="L19" s="205"/>
      <c r="M19" s="205"/>
      <c r="N19" s="205"/>
      <c r="O19" s="83">
        <v>3326.1</v>
      </c>
      <c r="P19" s="83">
        <v>1</v>
      </c>
      <c r="Q19" s="84" t="str">
        <f>VLOOKUP(O19, '[1]لیست محصولات اردیبهشت ۱۴۰۳'!B:C,2,0)</f>
        <v>میاگروس | Milagros</v>
      </c>
      <c r="R19" s="83"/>
      <c r="S19" s="85">
        <f>VLOOKUP(O19, '[1]لیست محصولات اردیبهشت ۱۴۰۳'!B:F,5,0)</f>
        <v>150</v>
      </c>
      <c r="T19" s="86">
        <f>VLOOKUP(O19, '[1]لیست محصولات اردیبهشت ۱۴۰۳'!B:G,6,0)</f>
        <v>3750000</v>
      </c>
      <c r="U19" s="87"/>
      <c r="V19" s="88">
        <f t="shared" si="1"/>
        <v>0</v>
      </c>
      <c r="W19" s="85">
        <f t="shared" si="2"/>
        <v>1</v>
      </c>
      <c r="X19" s="86">
        <f t="shared" si="3"/>
        <v>3750000</v>
      </c>
      <c r="Y19" s="89"/>
      <c r="Z19" s="86">
        <f t="shared" si="4"/>
        <v>3750000</v>
      </c>
      <c r="AA19" s="226"/>
      <c r="AB19" s="224"/>
      <c r="AC19" s="222"/>
      <c r="AD19" s="208"/>
      <c r="AE19" s="91"/>
      <c r="AF19" s="92"/>
      <c r="AH19" s="94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14</v>
      </c>
      <c r="H20" s="10">
        <v>280467998111</v>
      </c>
      <c r="I20" s="9" t="s">
        <v>994</v>
      </c>
      <c r="J20" s="9"/>
      <c r="K20" s="11" t="str">
        <f t="shared" ca="1" si="0"/>
        <v/>
      </c>
      <c r="L20" s="12" t="s">
        <v>356</v>
      </c>
      <c r="M20" s="12" t="s">
        <v>1044</v>
      </c>
      <c r="N20" s="12"/>
      <c r="O20" s="9">
        <v>3326.1</v>
      </c>
      <c r="P20" s="9">
        <v>1</v>
      </c>
      <c r="Q20" s="13" t="str">
        <f>VLOOKUP(O20, '[1]لیست محصولات اردیبهشت ۱۴۰۳'!B:C,2,0)</f>
        <v>میاگروس | Milagros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3750000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3750000</v>
      </c>
      <c r="Y20" s="17"/>
      <c r="Z20" s="14">
        <f t="shared" si="4"/>
        <v>3750000</v>
      </c>
      <c r="AA20" s="18" t="s">
        <v>79</v>
      </c>
      <c r="AB20" s="13" t="s">
        <v>1045</v>
      </c>
      <c r="AC20" s="19" t="s">
        <v>1046</v>
      </c>
      <c r="AD20" s="20" t="s">
        <v>759</v>
      </c>
      <c r="AE20" s="19"/>
      <c r="AF20" s="21"/>
      <c r="AG20" s="22" t="str">
        <f t="shared" si="5"/>
        <v>TRUE</v>
      </c>
      <c r="AH20" s="23" t="str">
        <f t="shared" si="6"/>
        <v>تهران خ مطهری (تخت طاووس) یعد از تقاطع شریعتی - خ ناجا - خ سلیمی جنوبی - کوچه علایی - پلاک2  - بهرام میرمیران 09121213455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59">
        <v>15</v>
      </c>
      <c r="H21" s="162">
        <v>280472526926</v>
      </c>
      <c r="I21" s="159" t="s">
        <v>994</v>
      </c>
      <c r="J21" s="159"/>
      <c r="K21" s="11" t="str">
        <f t="shared" ca="1" si="0"/>
        <v/>
      </c>
      <c r="L21" s="138" t="s">
        <v>122</v>
      </c>
      <c r="M21" s="138" t="s">
        <v>1048</v>
      </c>
      <c r="N21" s="138" t="s">
        <v>1049</v>
      </c>
      <c r="O21" s="9">
        <v>5501.2</v>
      </c>
      <c r="P21" s="9">
        <v>1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750</v>
      </c>
      <c r="T21" s="14">
        <f>VLOOKUP(O21, '[1]لیست محصولات اردیبهشت ۱۴۰۳'!B:G,6,0)</f>
        <v>9900000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9900000</v>
      </c>
      <c r="Y21" s="17"/>
      <c r="Z21" s="14">
        <f t="shared" si="4"/>
        <v>9900000</v>
      </c>
      <c r="AA21" s="150" t="s">
        <v>125</v>
      </c>
      <c r="AB21" s="147" t="s">
        <v>126</v>
      </c>
      <c r="AC21" s="144" t="s">
        <v>127</v>
      </c>
      <c r="AD21" s="141"/>
      <c r="AE21" s="19"/>
      <c r="AF21" s="21"/>
      <c r="AG21" s="22" t="str">
        <f t="shared" si="5"/>
        <v>TRUE</v>
      </c>
      <c r="AH21" s="23" t="str">
        <f t="shared" si="6"/>
        <v>اردبیل میدان جانبازان به طرف میدان پلیس روبه روی املاک غضنفری قهوه اروما - سنا رجایی فر 09021174933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1"/>
      <c r="H22" s="163"/>
      <c r="I22" s="161"/>
      <c r="J22" s="161"/>
      <c r="K22" s="11" t="str">
        <f t="shared" ca="1" si="0"/>
        <v/>
      </c>
      <c r="L22" s="140"/>
      <c r="M22" s="140"/>
      <c r="N22" s="140"/>
      <c r="O22" s="9">
        <v>5511.1</v>
      </c>
      <c r="P22" s="9">
        <v>1</v>
      </c>
      <c r="Q22" s="13" t="str">
        <f>VLOOKUP(O22, '[1]لیست محصولات اردیبهشت ۱۴۰۳'!B:C,2,0)</f>
        <v>هامبلا | Hambella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2800000</v>
      </c>
      <c r="Y22" s="17"/>
      <c r="Z22" s="14">
        <f t="shared" si="4"/>
        <v>2800000</v>
      </c>
      <c r="AA22" s="152"/>
      <c r="AB22" s="149"/>
      <c r="AC22" s="146"/>
      <c r="AD22" s="143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16</v>
      </c>
      <c r="H23" s="10">
        <v>280474272516</v>
      </c>
      <c r="I23" s="9" t="s">
        <v>994</v>
      </c>
      <c r="J23" s="9"/>
      <c r="K23" s="11" t="str">
        <f t="shared" ca="1" si="0"/>
        <v/>
      </c>
      <c r="L23" s="12" t="s">
        <v>1050</v>
      </c>
      <c r="M23" s="12" t="s">
        <v>1051</v>
      </c>
      <c r="N23" s="12"/>
      <c r="O23" s="9">
        <v>5523.2</v>
      </c>
      <c r="P23" s="9">
        <v>1</v>
      </c>
      <c r="Q23" s="13" t="str">
        <f>VLOOKUP(O23, '[1]لیست محصولات اردیبهشت ۱۴۰۳'!B:C,2,0)</f>
        <v>کوتوا دانکن | Kotowa Duncan</v>
      </c>
      <c r="R23" s="9" t="s">
        <v>144</v>
      </c>
      <c r="S23" s="12">
        <f>VLOOKUP(O23, '[1]لیست محصولات اردیبهشت ۱۴۰۳'!B:F,5,0)</f>
        <v>750</v>
      </c>
      <c r="T23" s="14">
        <f>VLOOKUP(O23, '[1]لیست محصولات اردیبهشت ۱۴۰۳'!B:G,6,0)</f>
        <v>12150000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12150000</v>
      </c>
      <c r="Y23" s="17"/>
      <c r="Z23" s="14">
        <f t="shared" si="4"/>
        <v>12150000</v>
      </c>
      <c r="AA23" s="18" t="s">
        <v>79</v>
      </c>
      <c r="AB23" s="13" t="s">
        <v>1053</v>
      </c>
      <c r="AC23" s="19" t="s">
        <v>1052</v>
      </c>
      <c r="AD23" s="20" t="s">
        <v>759</v>
      </c>
      <c r="AE23" s="19"/>
      <c r="AF23" s="21"/>
      <c r="AG23" s="22" t="str">
        <f t="shared" si="5"/>
        <v>TRUE</v>
      </c>
      <c r="AH23" s="23" t="str">
        <f t="shared" si="6"/>
        <v>تهران لویزان - شهرک شهید فلاحی - پنج طبقات - بلوک ۱۹ - پلاک ۹ * برای دسترسی راحت تر به آدرس گیرنده از درب بابایی وارد شوید*  - محدثه شهریاری 09013547676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17</v>
      </c>
      <c r="H24" s="162">
        <v>280477056544</v>
      </c>
      <c r="I24" s="159" t="s">
        <v>994</v>
      </c>
      <c r="J24" s="159"/>
      <c r="K24" s="11" t="str">
        <f t="shared" ca="1" si="0"/>
        <v/>
      </c>
      <c r="L24" s="138" t="s">
        <v>1054</v>
      </c>
      <c r="M24" s="138" t="s">
        <v>1055</v>
      </c>
      <c r="N24" s="138"/>
      <c r="O24" s="9">
        <v>5522.1</v>
      </c>
      <c r="P24" s="9">
        <v>1</v>
      </c>
      <c r="Q24" s="13" t="str">
        <f>VLOOKUP(O24, '[1]لیست محصولات اردیبهشت ۱۴۰۳'!B:C,2,0)</f>
        <v>تامارا | Tamara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2600000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2600000</v>
      </c>
      <c r="Y24" s="17"/>
      <c r="Z24" s="14">
        <f t="shared" si="4"/>
        <v>2600000</v>
      </c>
      <c r="AA24" s="150" t="s">
        <v>139</v>
      </c>
      <c r="AB24" s="147" t="s">
        <v>1056</v>
      </c>
      <c r="AC24" s="144" t="s">
        <v>1057</v>
      </c>
      <c r="AD24" s="141"/>
      <c r="AE24" s="19"/>
      <c r="AF24" s="21"/>
      <c r="AG24" s="22" t="str">
        <f t="shared" si="5"/>
        <v>TRUE</v>
      </c>
      <c r="AH24" s="23" t="str">
        <f t="shared" si="6"/>
        <v>بندرعباس اتوتاج، برج شروین، طبقه ۵ ، واحد ۵۰۹  - صادق شیفته 09173661522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0"/>
      <c r="H25" s="164"/>
      <c r="I25" s="160"/>
      <c r="J25" s="160"/>
      <c r="K25" s="11" t="str">
        <f t="shared" ca="1" si="0"/>
        <v/>
      </c>
      <c r="L25" s="139"/>
      <c r="M25" s="139"/>
      <c r="N25" s="139"/>
      <c r="O25" s="9">
        <v>5511.1</v>
      </c>
      <c r="P25" s="9">
        <v>1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2800000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2800000</v>
      </c>
      <c r="Y25" s="17"/>
      <c r="Z25" s="14">
        <f t="shared" si="4"/>
        <v>2800000</v>
      </c>
      <c r="AA25" s="151"/>
      <c r="AB25" s="148"/>
      <c r="AC25" s="145"/>
      <c r="AD25" s="142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61"/>
      <c r="H26" s="163"/>
      <c r="I26" s="161"/>
      <c r="J26" s="161"/>
      <c r="K26" s="11" t="str">
        <f t="shared" ca="1" si="0"/>
        <v/>
      </c>
      <c r="L26" s="140"/>
      <c r="M26" s="140"/>
      <c r="N26" s="140"/>
      <c r="O26" s="9">
        <v>3326.1</v>
      </c>
      <c r="P26" s="9">
        <v>3</v>
      </c>
      <c r="Q26" s="13" t="str">
        <f>VLOOKUP(O26, '[1]لیست محصولات اردیبهشت ۱۴۰۳'!B:C,2,0)</f>
        <v>میاگروس | Milagros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3750000</v>
      </c>
      <c r="U26" s="15"/>
      <c r="V26" s="16">
        <f t="shared" si="1"/>
        <v>0</v>
      </c>
      <c r="W26" s="12">
        <f t="shared" si="2"/>
        <v>3</v>
      </c>
      <c r="X26" s="14">
        <f t="shared" si="3"/>
        <v>11250000</v>
      </c>
      <c r="Y26" s="17"/>
      <c r="Z26" s="14">
        <f t="shared" si="4"/>
        <v>11250000</v>
      </c>
      <c r="AA26" s="152"/>
      <c r="AB26" s="149"/>
      <c r="AC26" s="146"/>
      <c r="AD26" s="143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18</v>
      </c>
      <c r="H27" s="10">
        <v>280480880307</v>
      </c>
      <c r="I27" s="9" t="s">
        <v>994</v>
      </c>
      <c r="J27" s="9" t="s">
        <v>75</v>
      </c>
      <c r="K27" s="11" t="str">
        <f t="shared" ca="1" si="0"/>
        <v/>
      </c>
      <c r="L27" s="12" t="s">
        <v>152</v>
      </c>
      <c r="M27" s="12" t="s">
        <v>153</v>
      </c>
      <c r="N27" s="12" t="s">
        <v>154</v>
      </c>
      <c r="O27" s="9">
        <v>5501.2</v>
      </c>
      <c r="P27" s="9">
        <v>2</v>
      </c>
      <c r="Q27" s="13" t="str">
        <f>VLOOKUP(O27, '[1]لیست محصولات اردیبهشت ۱۴۰۳'!B:C,2,0)</f>
        <v>ورتکس | Vortex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9900000</v>
      </c>
      <c r="U27" s="15"/>
      <c r="V27" s="16">
        <f t="shared" si="1"/>
        <v>0</v>
      </c>
      <c r="W27" s="12">
        <f t="shared" si="2"/>
        <v>2</v>
      </c>
      <c r="X27" s="14">
        <f t="shared" si="3"/>
        <v>19800000</v>
      </c>
      <c r="Y27" s="17"/>
      <c r="Z27" s="14">
        <f t="shared" si="4"/>
        <v>19800000</v>
      </c>
      <c r="AA27" s="18" t="s">
        <v>79</v>
      </c>
      <c r="AB27" s="13" t="s">
        <v>155</v>
      </c>
      <c r="AC27" s="19" t="s">
        <v>156</v>
      </c>
      <c r="AD27" s="20" t="s">
        <v>795</v>
      </c>
      <c r="AE27" s="19"/>
      <c r="AF27" s="21"/>
      <c r="AG27" s="22" t="str">
        <f t="shared" si="5"/>
        <v>TRUE</v>
      </c>
      <c r="AH27" s="23" t="str">
        <f t="shared" si="6"/>
        <v>تهران خ جمهوری خ رازی خ پرتوی پلاک 18/1 کافه والهالا - مهدی محمدی فخر 09376116149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66">
        <v>19</v>
      </c>
      <c r="H28" s="67" t="s">
        <v>190</v>
      </c>
      <c r="I28" s="66" t="s">
        <v>994</v>
      </c>
      <c r="J28" s="9" t="s">
        <v>75</v>
      </c>
      <c r="K28" s="11" t="str">
        <f t="shared" ca="1" si="0"/>
        <v/>
      </c>
      <c r="L28" s="12" t="s">
        <v>1058</v>
      </c>
      <c r="M28" s="12" t="s">
        <v>1059</v>
      </c>
      <c r="N28" s="12" t="s">
        <v>1060</v>
      </c>
      <c r="O28" s="9">
        <v>5501.3</v>
      </c>
      <c r="P28" s="9">
        <v>1</v>
      </c>
      <c r="Q28" s="13" t="str">
        <f>VLOOKUP(O28, '[1]لیست محصولات اردیبهشت ۱۴۰۳'!B:C,2,0)</f>
        <v>ورتکس | Vortex</v>
      </c>
      <c r="R28" s="9"/>
      <c r="S28" s="12">
        <f>VLOOKUP(O28, '[1]لیست محصولات اردیبهشت ۱۴۰۳'!B:F,5,0)</f>
        <v>4000</v>
      </c>
      <c r="T28" s="14">
        <f>VLOOKUP(O28, '[1]لیست محصولات اردیبهشت ۱۴۰۳'!B:G,6,0)</f>
        <v>51200000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51200000</v>
      </c>
      <c r="Y28" s="17"/>
      <c r="Z28" s="14">
        <f t="shared" si="4"/>
        <v>51200000</v>
      </c>
      <c r="AA28" s="18" t="s">
        <v>419</v>
      </c>
      <c r="AB28" s="13" t="s">
        <v>1061</v>
      </c>
      <c r="AC28" s="19" t="s">
        <v>1062</v>
      </c>
      <c r="AD28" s="20"/>
      <c r="AE28" s="19"/>
      <c r="AF28" s="21"/>
      <c r="AG28" s="22" t="str">
        <f t="shared" si="5"/>
        <v>TRUE</v>
      </c>
      <c r="AH28" s="23" t="str">
        <f t="shared" si="6"/>
        <v>تبریز وليعصر ، فلكه همافر ، خيابان صادقيان ، نيش ۱۰ متري فرهنگيان ، پلاك ۱۰ کافه نورم - پوریا خاندار 09142430393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53">
        <v>20</v>
      </c>
      <c r="H29" s="156"/>
      <c r="I29" s="153" t="s">
        <v>1063</v>
      </c>
      <c r="J29" s="159" t="s">
        <v>75</v>
      </c>
      <c r="K29" s="11" t="str">
        <f t="shared" ca="1" si="0"/>
        <v/>
      </c>
      <c r="L29" s="138" t="s">
        <v>163</v>
      </c>
      <c r="M29" s="138" t="s">
        <v>294</v>
      </c>
      <c r="N29" s="138" t="s">
        <v>295</v>
      </c>
      <c r="O29" s="9">
        <v>5501.3</v>
      </c>
      <c r="P29" s="9">
        <v>4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4000</v>
      </c>
      <c r="T29" s="14">
        <f>VLOOKUP(O29, '[1]لیست محصولات اردیبهشت ۱۴۰۳'!B:G,6,0)</f>
        <v>51200000</v>
      </c>
      <c r="U29" s="15"/>
      <c r="V29" s="16">
        <f t="shared" si="1"/>
        <v>0</v>
      </c>
      <c r="W29" s="12">
        <f t="shared" si="2"/>
        <v>4</v>
      </c>
      <c r="X29" s="14">
        <f t="shared" si="3"/>
        <v>204800000</v>
      </c>
      <c r="Y29" s="17"/>
      <c r="Z29" s="14">
        <f t="shared" si="4"/>
        <v>204800000</v>
      </c>
      <c r="AA29" s="150" t="s">
        <v>296</v>
      </c>
      <c r="AB29" s="147" t="s">
        <v>1064</v>
      </c>
      <c r="AC29" s="144" t="s">
        <v>298</v>
      </c>
      <c r="AD29" s="141"/>
      <c r="AE29" s="19"/>
      <c r="AF29" s="21"/>
      <c r="AG29" s="22" t="str">
        <f t="shared" si="5"/>
        <v>TRUE</v>
      </c>
      <c r="AH29" s="23" t="str">
        <f t="shared" si="6"/>
        <v>قم خيابان اقاقيا نبش سجاد شرقي  کافه الموت - احسان روح افزا 09124520454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5"/>
      <c r="H30" s="158"/>
      <c r="I30" s="155"/>
      <c r="J30" s="161"/>
      <c r="K30" s="11" t="str">
        <f t="shared" ca="1" si="0"/>
        <v/>
      </c>
      <c r="L30" s="140"/>
      <c r="M30" s="140"/>
      <c r="N30" s="140"/>
      <c r="O30" s="9">
        <v>5511.2</v>
      </c>
      <c r="P30" s="9">
        <v>1</v>
      </c>
      <c r="Q30" s="13" t="str">
        <f>VLOOKUP(O30, '[1]لیست محصولات اردیبهشت ۱۴۰۳'!B:C,2,0)</f>
        <v>هامبلا | Hambella</v>
      </c>
      <c r="R30" s="9"/>
      <c r="S30" s="12">
        <f>VLOOKUP(O30, '[1]لیست محصولات اردیبهشت ۱۴۰۳'!B:F,5,0)</f>
        <v>750</v>
      </c>
      <c r="T30" s="14">
        <f>VLOOKUP(O30, '[1]لیست محصولات اردیبهشت ۱۴۰۳'!B:G,6,0)</f>
        <v>13350000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13350000</v>
      </c>
      <c r="Y30" s="17"/>
      <c r="Z30" s="14">
        <f t="shared" si="4"/>
        <v>13350000</v>
      </c>
      <c r="AA30" s="152"/>
      <c r="AB30" s="149"/>
      <c r="AC30" s="146"/>
      <c r="AD30" s="143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59">
        <v>21</v>
      </c>
      <c r="H31" s="162">
        <v>280554475666</v>
      </c>
      <c r="I31" s="159" t="s">
        <v>1063</v>
      </c>
      <c r="J31" s="159" t="s">
        <v>75</v>
      </c>
      <c r="K31" s="11" t="str">
        <f t="shared" ca="1" si="0"/>
        <v/>
      </c>
      <c r="L31" s="138" t="s">
        <v>87</v>
      </c>
      <c r="M31" s="138" t="s">
        <v>88</v>
      </c>
      <c r="N31" s="138" t="s">
        <v>89</v>
      </c>
      <c r="O31" s="9">
        <v>5501.3</v>
      </c>
      <c r="P31" s="9">
        <v>6</v>
      </c>
      <c r="Q31" s="13" t="str">
        <f>VLOOKUP(O31, '[1]لیست محصولات اردیبهشت ۱۴۰۳'!B:C,2,0)</f>
        <v>ورتکس | Vortex</v>
      </c>
      <c r="R31" s="9"/>
      <c r="S31" s="12">
        <f>VLOOKUP(O31, '[1]لیست محصولات اردیبهشت ۱۴۰۳'!B:F,5,0)</f>
        <v>4000</v>
      </c>
      <c r="T31" s="14">
        <f>VLOOKUP(O31, '[1]لیست محصولات اردیبهشت ۱۴۰۳'!B:G,6,0)</f>
        <v>51200000</v>
      </c>
      <c r="U31" s="15"/>
      <c r="V31" s="16">
        <f t="shared" si="1"/>
        <v>0</v>
      </c>
      <c r="W31" s="12">
        <f t="shared" si="2"/>
        <v>6</v>
      </c>
      <c r="X31" s="14">
        <f t="shared" si="3"/>
        <v>307200000</v>
      </c>
      <c r="Y31" s="17"/>
      <c r="Z31" s="14">
        <f t="shared" si="4"/>
        <v>307200000</v>
      </c>
      <c r="AA31" s="150" t="s">
        <v>79</v>
      </c>
      <c r="AB31" s="147" t="s">
        <v>91</v>
      </c>
      <c r="AC31" s="144" t="s">
        <v>92</v>
      </c>
      <c r="AD31" s="141"/>
      <c r="AE31" s="19"/>
      <c r="AF31" s="21"/>
      <c r="AG31" s="22" t="str">
        <f t="shared" si="5"/>
        <v>TRUE</v>
      </c>
      <c r="AH31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32" spans="1:34" ht="22.35" customHeight="1">
      <c r="A32" s="7"/>
      <c r="B32" s="7"/>
      <c r="C32" s="7"/>
      <c r="D32" s="7"/>
      <c r="E32" s="7"/>
      <c r="F32" s="8"/>
      <c r="G32" s="160"/>
      <c r="H32" s="164"/>
      <c r="I32" s="160"/>
      <c r="J32" s="160"/>
      <c r="K32" s="11" t="str">
        <f t="shared" ca="1" si="0"/>
        <v/>
      </c>
      <c r="L32" s="139"/>
      <c r="M32" s="139"/>
      <c r="N32" s="139"/>
      <c r="O32" s="9">
        <v>5511.2</v>
      </c>
      <c r="P32" s="9">
        <v>1</v>
      </c>
      <c r="Q32" s="13" t="str">
        <f>VLOOKUP(O32, '[1]لیست محصولات اردیبهشت ۱۴۰۳'!B:C,2,0)</f>
        <v>هامبلا | Hambella</v>
      </c>
      <c r="R32" s="9" t="s">
        <v>90</v>
      </c>
      <c r="S32" s="12">
        <f>VLOOKUP(O32, '[1]لیست محصولات اردیبهشت ۱۴۰۳'!B:F,5,0)</f>
        <v>750</v>
      </c>
      <c r="T32" s="14">
        <f>VLOOKUP(O32, '[1]لیست محصولات اردیبهشت ۱۴۰۳'!B:G,6,0)</f>
        <v>13350000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13350000</v>
      </c>
      <c r="Y32" s="17"/>
      <c r="Z32" s="14">
        <f t="shared" si="4"/>
        <v>13350000</v>
      </c>
      <c r="AA32" s="151"/>
      <c r="AB32" s="148"/>
      <c r="AC32" s="145"/>
      <c r="AD32" s="142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61"/>
      <c r="H33" s="163"/>
      <c r="I33" s="161"/>
      <c r="J33" s="161"/>
      <c r="K33" s="11" t="str">
        <f t="shared" ca="1" si="0"/>
        <v/>
      </c>
      <c r="L33" s="140"/>
      <c r="M33" s="140"/>
      <c r="N33" s="140"/>
      <c r="O33" s="9">
        <v>5511.2</v>
      </c>
      <c r="P33" s="9">
        <v>1</v>
      </c>
      <c r="Q33" s="13" t="str">
        <f>VLOOKUP(O33, '[1]لیست محصولات اردیبهشت ۱۴۰۳'!B:C,2,0)</f>
        <v>هامبلا | Hambella</v>
      </c>
      <c r="R33" s="9" t="s">
        <v>1092</v>
      </c>
      <c r="S33" s="12">
        <f>VLOOKUP(O33, '[1]لیست محصولات اردیبهشت ۱۴۰۳'!B:F,5,0)</f>
        <v>750</v>
      </c>
      <c r="T33" s="14">
        <f>VLOOKUP(O33, '[1]لیست محصولات اردیبهشت ۱۴۰۳'!B:G,6,0)</f>
        <v>13350000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13350000</v>
      </c>
      <c r="Y33" s="17"/>
      <c r="Z33" s="14">
        <f t="shared" si="4"/>
        <v>13350000</v>
      </c>
      <c r="AA33" s="152"/>
      <c r="AB33" s="149"/>
      <c r="AC33" s="146"/>
      <c r="AD33" s="143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66">
        <v>22</v>
      </c>
      <c r="H34" s="67" t="s">
        <v>190</v>
      </c>
      <c r="I34" s="66" t="s">
        <v>1063</v>
      </c>
      <c r="J34" s="9" t="s">
        <v>75</v>
      </c>
      <c r="K34" s="11" t="str">
        <f t="shared" ca="1" si="0"/>
        <v/>
      </c>
      <c r="L34" s="12" t="s">
        <v>866</v>
      </c>
      <c r="M34" s="12" t="s">
        <v>867</v>
      </c>
      <c r="N34" s="12" t="s">
        <v>868</v>
      </c>
      <c r="O34" s="9">
        <v>5501.3</v>
      </c>
      <c r="P34" s="9">
        <v>2</v>
      </c>
      <c r="Q34" s="13" t="str">
        <f>VLOOKUP(O34, '[1]لیست محصولات اردیبهشت ۱۴۰۳'!B:C,2,0)</f>
        <v>ورتکس | Vortex</v>
      </c>
      <c r="R34" s="9"/>
      <c r="S34" s="12">
        <f>VLOOKUP(O34, '[1]لیست محصولات اردیبهشت ۱۴۰۳'!B:F,5,0)</f>
        <v>4000</v>
      </c>
      <c r="T34" s="14">
        <f>VLOOKUP(O34, '[1]لیست محصولات اردیبهشت ۱۴۰۳'!B:G,6,0)</f>
        <v>51200000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102400000</v>
      </c>
      <c r="Y34" s="17"/>
      <c r="Z34" s="14">
        <f t="shared" si="4"/>
        <v>102400000</v>
      </c>
      <c r="AA34" s="18" t="s">
        <v>547</v>
      </c>
      <c r="AB34" s="13" t="s">
        <v>871</v>
      </c>
      <c r="AC34" s="19" t="s">
        <v>869</v>
      </c>
      <c r="AD34" s="20"/>
      <c r="AE34" s="19"/>
      <c r="AF34" s="21"/>
      <c r="AG34" s="22" t="str">
        <f t="shared" si="5"/>
        <v>TRUE</v>
      </c>
      <c r="AH34" s="23" t="str">
        <f t="shared" si="6"/>
        <v>کرمان بلوار جمهوري اسلامي همتي فر نبش كوچه شماره يك کافه دارسین - زهرا کاکوئی 09059769286</v>
      </c>
    </row>
    <row r="35" spans="1:34" ht="22.35" customHeight="1">
      <c r="A35" s="7"/>
      <c r="B35" s="7"/>
      <c r="C35" s="7"/>
      <c r="D35" s="7"/>
      <c r="E35" s="7"/>
      <c r="F35" s="8"/>
      <c r="G35" s="9">
        <v>23</v>
      </c>
      <c r="H35" s="10">
        <v>58289</v>
      </c>
      <c r="I35" s="9" t="s">
        <v>1063</v>
      </c>
      <c r="J35" s="9"/>
      <c r="K35" s="11" t="str">
        <f t="shared" ca="1" si="0"/>
        <v/>
      </c>
      <c r="L35" s="12" t="s">
        <v>1094</v>
      </c>
      <c r="M35" s="12" t="s">
        <v>1095</v>
      </c>
      <c r="N35" s="12"/>
      <c r="O35" s="9">
        <v>3326.1</v>
      </c>
      <c r="P35" s="9">
        <v>3</v>
      </c>
      <c r="Q35" s="13" t="str">
        <f>VLOOKUP(O35, '[1]لیست محصولات اردیبهشت ۱۴۰۳'!B:C,2,0)</f>
        <v>میاگروس | Milagros</v>
      </c>
      <c r="R35" s="9" t="s">
        <v>1096</v>
      </c>
      <c r="S35" s="12">
        <f>VLOOKUP(O35, '[1]لیست محصولات اردیبهشت ۱۴۰۳'!B:F,5,0)</f>
        <v>150</v>
      </c>
      <c r="T35" s="14">
        <f>VLOOKUP(O35, '[1]لیست محصولات اردیبهشت ۱۴۰۳'!B:G,6,0)</f>
        <v>3750000</v>
      </c>
      <c r="U35" s="15"/>
      <c r="V35" s="16">
        <f t="shared" si="1"/>
        <v>0</v>
      </c>
      <c r="W35" s="12">
        <f t="shared" si="2"/>
        <v>3</v>
      </c>
      <c r="X35" s="14">
        <f t="shared" si="3"/>
        <v>11250000</v>
      </c>
      <c r="Y35" s="17"/>
      <c r="Z35" s="14">
        <f t="shared" si="4"/>
        <v>11250000</v>
      </c>
      <c r="AA35" s="18" t="s">
        <v>79</v>
      </c>
      <c r="AB35" s="13" t="s">
        <v>1097</v>
      </c>
      <c r="AC35" s="19" t="s">
        <v>1098</v>
      </c>
      <c r="AD35" s="20" t="s">
        <v>795</v>
      </c>
      <c r="AE35" s="19"/>
      <c r="AF35" s="21"/>
      <c r="AG35" s="22" t="str">
        <f t="shared" si="5"/>
        <v>TRUE</v>
      </c>
      <c r="AH35" s="23" t="str">
        <f t="shared" si="6"/>
        <v>تهران پاسداران سه راه ضرابخانه ،سروستان ۵، کوچه اول، پلاک ۱ ،واحد ۳  - فرشاد مقدسی 09147894009</v>
      </c>
    </row>
    <row r="36" spans="1:34" ht="22.35" customHeight="1">
      <c r="A36" s="7"/>
      <c r="B36" s="7"/>
      <c r="C36" s="7"/>
      <c r="D36" s="7"/>
      <c r="E36" s="7"/>
      <c r="F36" s="8"/>
      <c r="G36" s="159">
        <v>24</v>
      </c>
      <c r="H36" s="162">
        <v>280626427885</v>
      </c>
      <c r="I36" s="159" t="s">
        <v>1104</v>
      </c>
      <c r="J36" s="159"/>
      <c r="K36" s="11" t="str">
        <f t="shared" ca="1" si="0"/>
        <v/>
      </c>
      <c r="L36" s="138" t="s">
        <v>1105</v>
      </c>
      <c r="M36" s="138" t="s">
        <v>1106</v>
      </c>
      <c r="N36" s="138"/>
      <c r="O36" s="9">
        <v>5522.1</v>
      </c>
      <c r="P36" s="9">
        <v>1</v>
      </c>
      <c r="Q36" s="13" t="str">
        <f>VLOOKUP(O36, '[1]لیست محصولات اردیبهشت ۱۴۰۳'!B:C,2,0)</f>
        <v>تامارا | Tamara</v>
      </c>
      <c r="R36" s="9"/>
      <c r="S36" s="12">
        <f>VLOOKUP(O36, '[1]لیست محصولات اردیبهشت ۱۴۰۳'!B:F,5,0)</f>
        <v>150</v>
      </c>
      <c r="T36" s="14">
        <f>VLOOKUP(O36, '[1]لیست محصولات اردیبهشت ۱۴۰۳'!B:G,6,0)</f>
        <v>2600000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2600000</v>
      </c>
      <c r="Y36" s="17"/>
      <c r="Z36" s="14">
        <f t="shared" si="4"/>
        <v>2600000</v>
      </c>
      <c r="AA36" s="150" t="s">
        <v>79</v>
      </c>
      <c r="AB36" s="147" t="s">
        <v>1107</v>
      </c>
      <c r="AC36" s="144" t="s">
        <v>1108</v>
      </c>
      <c r="AD36" s="141" t="s">
        <v>795</v>
      </c>
      <c r="AE36" s="183" t="s">
        <v>1109</v>
      </c>
      <c r="AF36" s="21"/>
      <c r="AG36" s="22" t="str">
        <f t="shared" si="5"/>
        <v>TRUE</v>
      </c>
      <c r="AH36" s="23" t="str">
        <f t="shared" si="6"/>
        <v>تهران ولنجک - میدان دانشگاه - خیابان هشترودی - بن بست دوم - پلاک ۲ - واحد ۵  - روناک خشکنابی 09028340156</v>
      </c>
    </row>
    <row r="37" spans="1:34" ht="22.35" customHeight="1">
      <c r="A37" s="7"/>
      <c r="B37" s="7"/>
      <c r="C37" s="7"/>
      <c r="D37" s="7"/>
      <c r="E37" s="7"/>
      <c r="F37" s="8"/>
      <c r="G37" s="160"/>
      <c r="H37" s="164"/>
      <c r="I37" s="160"/>
      <c r="J37" s="160"/>
      <c r="K37" s="11" t="str">
        <f t="shared" ca="1" si="0"/>
        <v/>
      </c>
      <c r="L37" s="139"/>
      <c r="M37" s="139"/>
      <c r="N37" s="139"/>
      <c r="O37" s="9">
        <v>5511.1</v>
      </c>
      <c r="P37" s="9">
        <v>1</v>
      </c>
      <c r="Q37" s="13" t="str">
        <f>VLOOKUP(O37, '[1]لیست محصولات اردیبهشت ۱۴۰۳'!B:C,2,0)</f>
        <v>هامبلا | Hambella</v>
      </c>
      <c r="R37" s="9"/>
      <c r="S37" s="12">
        <f>VLOOKUP(O37, '[1]لیست محصولات اردیبهشت ۱۴۰۳'!B:F,5,0)</f>
        <v>150</v>
      </c>
      <c r="T37" s="14">
        <f>VLOOKUP(O37, '[1]لیست محصولات اردیبهشت ۱۴۰۳'!B:G,6,0)</f>
        <v>2800000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2800000</v>
      </c>
      <c r="Y37" s="17"/>
      <c r="Z37" s="14">
        <f t="shared" si="4"/>
        <v>2800000</v>
      </c>
      <c r="AA37" s="151"/>
      <c r="AB37" s="148"/>
      <c r="AC37" s="145"/>
      <c r="AD37" s="142"/>
      <c r="AE37" s="185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60"/>
      <c r="H38" s="164"/>
      <c r="I38" s="160"/>
      <c r="J38" s="160"/>
      <c r="K38" s="11" t="str">
        <f t="shared" ca="1" si="0"/>
        <v/>
      </c>
      <c r="L38" s="139"/>
      <c r="M38" s="139"/>
      <c r="N38" s="139"/>
      <c r="O38" s="9">
        <v>5501.1</v>
      </c>
      <c r="P38" s="9">
        <v>1</v>
      </c>
      <c r="Q38" s="13" t="str">
        <f>VLOOKUP(O38, '[1]لیست محصولات اردیبهشت ۱۴۰۳'!B:C,2,0)</f>
        <v>ورتکس | Vortex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2100000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2100000</v>
      </c>
      <c r="Y38" s="17"/>
      <c r="Z38" s="14">
        <f t="shared" si="4"/>
        <v>2100000</v>
      </c>
      <c r="AA38" s="151"/>
      <c r="AB38" s="148"/>
      <c r="AC38" s="145"/>
      <c r="AD38" s="142"/>
      <c r="AE38" s="185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161"/>
      <c r="H39" s="163"/>
      <c r="I39" s="161"/>
      <c r="J39" s="161"/>
      <c r="K39" s="11" t="str">
        <f t="shared" ca="1" si="0"/>
        <v/>
      </c>
      <c r="L39" s="140"/>
      <c r="M39" s="140"/>
      <c r="N39" s="140"/>
      <c r="O39" s="9">
        <v>3326.1</v>
      </c>
      <c r="P39" s="9">
        <v>2</v>
      </c>
      <c r="Q39" s="13" t="str">
        <f>VLOOKUP(O39, '[1]لیست محصولات اردیبهشت ۱۴۰۳'!B:C,2,0)</f>
        <v>میاگروس | Milagros</v>
      </c>
      <c r="R39" s="9"/>
      <c r="S39" s="12">
        <f>VLOOKUP(O39, '[1]لیست محصولات اردیبهشت ۱۴۰۳'!B:F,5,0)</f>
        <v>150</v>
      </c>
      <c r="T39" s="14">
        <f>VLOOKUP(O39, '[1]لیست محصولات اردیبهشت ۱۴۰۳'!B:G,6,0)</f>
        <v>3750000</v>
      </c>
      <c r="U39" s="15"/>
      <c r="V39" s="16">
        <f t="shared" si="1"/>
        <v>0</v>
      </c>
      <c r="W39" s="12">
        <f t="shared" si="2"/>
        <v>2</v>
      </c>
      <c r="X39" s="14">
        <f t="shared" si="3"/>
        <v>7500000</v>
      </c>
      <c r="Y39" s="17"/>
      <c r="Z39" s="14">
        <f t="shared" si="4"/>
        <v>7500000</v>
      </c>
      <c r="AA39" s="152"/>
      <c r="AB39" s="149"/>
      <c r="AC39" s="146"/>
      <c r="AD39" s="143"/>
      <c r="AE39" s="184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25</v>
      </c>
      <c r="AI241" s="56">
        <f t="shared" si="19"/>
        <v>0</v>
      </c>
      <c r="AJ241" s="57">
        <f t="shared" ref="AJ241:AJ264" si="27">AH241-AI241</f>
        <v>25</v>
      </c>
      <c r="AK241" s="58">
        <f>AH241*AG241/1000</f>
        <v>18.75</v>
      </c>
      <c r="AL241" s="59">
        <f>AO241+AQ241-[2]Sheet1!$AH242</f>
        <v>0</v>
      </c>
      <c r="AM241" s="59">
        <f t="shared" si="25"/>
        <v>-25</v>
      </c>
      <c r="AN241" s="58">
        <f t="shared" si="21"/>
        <v>0</v>
      </c>
      <c r="AO241" s="59"/>
      <c r="AP241" s="58">
        <f t="shared" si="22"/>
        <v>-18.75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20</v>
      </c>
      <c r="AI242" s="56">
        <f t="shared" si="19"/>
        <v>0</v>
      </c>
      <c r="AJ242" s="57">
        <f t="shared" si="27"/>
        <v>20</v>
      </c>
      <c r="AK242" s="58">
        <f t="shared" ref="AK242:AK267" si="28">AH242*AG242/1000</f>
        <v>80</v>
      </c>
      <c r="AL242" s="59">
        <f>AO242+AQ242-[2]Sheet1!$AH243</f>
        <v>0</v>
      </c>
      <c r="AM242" s="59">
        <f t="shared" si="25"/>
        <v>-20</v>
      </c>
      <c r="AN242" s="58">
        <f t="shared" si="21"/>
        <v>0</v>
      </c>
      <c r="AO242" s="59"/>
      <c r="AP242" s="58">
        <f t="shared" si="22"/>
        <v>-80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7</v>
      </c>
      <c r="AI251" s="56">
        <f t="shared" si="19"/>
        <v>0</v>
      </c>
      <c r="AJ251" s="57">
        <f t="shared" si="27"/>
        <v>7</v>
      </c>
      <c r="AK251" s="58">
        <f t="shared" si="28"/>
        <v>1.05</v>
      </c>
      <c r="AL251" s="59">
        <f>AO251+AQ251-[2]Sheet1!$AH252</f>
        <v>0</v>
      </c>
      <c r="AM251" s="59">
        <f t="shared" si="25"/>
        <v>-7</v>
      </c>
      <c r="AN251" s="58">
        <f t="shared" si="21"/>
        <v>0</v>
      </c>
      <c r="AO251" s="59"/>
      <c r="AP251" s="58">
        <f t="shared" si="22"/>
        <v>-1.05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5</v>
      </c>
      <c r="AI252" s="56">
        <f t="shared" si="19"/>
        <v>0</v>
      </c>
      <c r="AJ252" s="57">
        <f t="shared" si="27"/>
        <v>5</v>
      </c>
      <c r="AK252" s="58">
        <f t="shared" si="28"/>
        <v>3.75</v>
      </c>
      <c r="AL252" s="59">
        <f>AO252+AQ252-[2]Sheet1!$AH253</f>
        <v>0</v>
      </c>
      <c r="AM252" s="59">
        <f t="shared" si="25"/>
        <v>-5</v>
      </c>
      <c r="AN252" s="58">
        <f t="shared" si="21"/>
        <v>0</v>
      </c>
      <c r="AO252" s="59"/>
      <c r="AP252" s="58">
        <f t="shared" si="22"/>
        <v>-3.75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30 W34:W200" name="باقیمانده_5"/>
    <protectedRange algorithmName="SHA-512" hashValue="f5WsBkExWTs/LKakVBbNBXjGjwaAPcOxHhJFt4MnEAAY0TgGUtLBwc6BQDnps5THm9Gccqda3SWXIrg2Z9o+GA==" saltValue="9EXh0tvvNrwpkDbSuYJ+Uw==" spinCount="100000" sqref="V2:V30 V34:V200" name="تعداد ارسال شده_4"/>
    <protectedRange algorithmName="SHA-512" hashValue="jjrV5Hy6JwvVqOO7tKoZVoRg7rpBcjqvT96GSIFiDncBaImziwFUF2JC6d0rT0SfgZv+eJ/5g2VdqSB7bdW0mg==" saltValue="0Igh3j97EZBwjtfDd8U1wg==" spinCount="100000" sqref="W31:W33" name="باقیمانده_5_1"/>
    <protectedRange algorithmName="SHA-512" hashValue="f5WsBkExWTs/LKakVBbNBXjGjwaAPcOxHhJFt4MnEAAY0TgGUtLBwc6BQDnps5THm9Gccqda3SWXIrg2Z9o+GA==" saltValue="9EXh0tvvNrwpkDbSuYJ+Uw==" spinCount="100000" sqref="V31:V33" name="تعداد ارسال شده_4_1"/>
  </protectedRanges>
  <mergeCells count="117">
    <mergeCell ref="AD31:AD33"/>
    <mergeCell ref="M31:M33"/>
    <mergeCell ref="N31:N33"/>
    <mergeCell ref="AA31:AA33"/>
    <mergeCell ref="AB31:AB33"/>
    <mergeCell ref="AC31:AC33"/>
    <mergeCell ref="G31:G33"/>
    <mergeCell ref="H31:H33"/>
    <mergeCell ref="I31:I33"/>
    <mergeCell ref="J31:J33"/>
    <mergeCell ref="L31:L33"/>
    <mergeCell ref="H29:H30"/>
    <mergeCell ref="G29:G30"/>
    <mergeCell ref="AD29:AD30"/>
    <mergeCell ref="AC29:AC30"/>
    <mergeCell ref="AB29:AB30"/>
    <mergeCell ref="AA29:AA30"/>
    <mergeCell ref="N29:N30"/>
    <mergeCell ref="M29:M30"/>
    <mergeCell ref="L29:L30"/>
    <mergeCell ref="J29:J30"/>
    <mergeCell ref="I29:I30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AD3:AD4"/>
    <mergeCell ref="AC3:AC4"/>
    <mergeCell ref="AB3:AB4"/>
    <mergeCell ref="AA3:AA4"/>
    <mergeCell ref="AE3:AE4"/>
    <mergeCell ref="H6:H7"/>
    <mergeCell ref="G6:G7"/>
    <mergeCell ref="AD6:AD7"/>
    <mergeCell ref="AC6:AC7"/>
    <mergeCell ref="AB6:AB7"/>
    <mergeCell ref="AA6:AA7"/>
    <mergeCell ref="N6:N7"/>
    <mergeCell ref="M6:M7"/>
    <mergeCell ref="L6:L7"/>
    <mergeCell ref="J6:J7"/>
    <mergeCell ref="I6:I7"/>
    <mergeCell ref="H10:H11"/>
    <mergeCell ref="G10:G11"/>
    <mergeCell ref="AD10:AD11"/>
    <mergeCell ref="AC10:AC11"/>
    <mergeCell ref="AB10:AB11"/>
    <mergeCell ref="AA10:AA11"/>
    <mergeCell ref="N10:N11"/>
    <mergeCell ref="M10:M11"/>
    <mergeCell ref="L10:L11"/>
    <mergeCell ref="J10:J11"/>
    <mergeCell ref="I10:I11"/>
    <mergeCell ref="AE16:AE17"/>
    <mergeCell ref="N18:N19"/>
    <mergeCell ref="M18:M19"/>
    <mergeCell ref="L18:L19"/>
    <mergeCell ref="J18:J19"/>
    <mergeCell ref="I18:I19"/>
    <mergeCell ref="H18:H19"/>
    <mergeCell ref="G18:G19"/>
    <mergeCell ref="AD18:AD19"/>
    <mergeCell ref="AC18:AC19"/>
    <mergeCell ref="AB18:AB19"/>
    <mergeCell ref="AA18:AA19"/>
    <mergeCell ref="H16:H17"/>
    <mergeCell ref="G16:G17"/>
    <mergeCell ref="AD16:AD17"/>
    <mergeCell ref="AC16:AC17"/>
    <mergeCell ref="AB16:AB17"/>
    <mergeCell ref="AA16:AA17"/>
    <mergeCell ref="N16:N17"/>
    <mergeCell ref="M16:M17"/>
    <mergeCell ref="L16:L17"/>
    <mergeCell ref="J16:J17"/>
    <mergeCell ref="I16:I17"/>
    <mergeCell ref="H21:H22"/>
    <mergeCell ref="G21:G22"/>
    <mergeCell ref="AD21:AD22"/>
    <mergeCell ref="AC21:AC22"/>
    <mergeCell ref="AB21:AB22"/>
    <mergeCell ref="AA21:AA22"/>
    <mergeCell ref="N21:N22"/>
    <mergeCell ref="M21:M22"/>
    <mergeCell ref="L21:L22"/>
    <mergeCell ref="J21:J22"/>
    <mergeCell ref="I21:I22"/>
    <mergeCell ref="G24:G26"/>
    <mergeCell ref="H24:H26"/>
    <mergeCell ref="I24:I26"/>
    <mergeCell ref="J24:J26"/>
    <mergeCell ref="L24:L26"/>
    <mergeCell ref="M24:M26"/>
    <mergeCell ref="N24:N26"/>
    <mergeCell ref="AD24:AD26"/>
    <mergeCell ref="AC24:AC26"/>
    <mergeCell ref="AB24:AB26"/>
    <mergeCell ref="AA24:AA26"/>
    <mergeCell ref="AE36:AE39"/>
    <mergeCell ref="G36:G39"/>
    <mergeCell ref="H36:H39"/>
    <mergeCell ref="I36:I39"/>
    <mergeCell ref="J36:J39"/>
    <mergeCell ref="L36:L39"/>
    <mergeCell ref="M36:M39"/>
    <mergeCell ref="N36:N39"/>
    <mergeCell ref="AD36:AD39"/>
    <mergeCell ref="AC36:AC39"/>
    <mergeCell ref="AB36:AB39"/>
    <mergeCell ref="AA36:AA39"/>
  </mergeCells>
  <conditionalFormatting sqref="G2:J3 AA2:AF3 J5:J6 AA5:AF6 J8:J10 AA8:AF10 G12:P16 AA12:AF16 G18:P18 AA18:AF18 G20:P21 AA20:AF21 G23:P24 AA23:AF24 G27:P29 AA27:AF29 G34:AF36 G40:AF200 K2:Z2 O37:Z39 K3:P3 AF4 K4:K11 O4:P11 H5:H6 AE7:AF7 H8:H10 AE11:AF11 K17 O17:P17 AF17 K19 O19:P19 AE19:AF19 K22 O22:P22 AE22:AF22 K25:K26 O25:P26 AE25:AF26 K30 O30:P30 AE30:AF30 K37:K39 AF37:AF39">
    <cfRule type="expression" dxfId="92" priority="68">
      <formula>$C2</formula>
    </cfRule>
  </conditionalFormatting>
  <conditionalFormatting sqref="G2:J3 AD2:AD3 J5:J6 AD5:AD6 J8:J10 AD8:AD10 G12:J16 AD12:AD16 G18:J18 AD18 G20:J21 AD20:AD21 G23:J24 AD23:AD24 G27:J29 AD27:AD29 G34:J36 AD34:AD36 G40:J200 AD40:AD200">
    <cfRule type="expression" dxfId="91" priority="67">
      <formula>$A2</formula>
    </cfRule>
  </conditionalFormatting>
  <conditionalFormatting sqref="G2:J3 AD2:AD3 Z2:Z30 J5:J6 AD5:AD6 J8:J10 AD8:AD10 G12:J16 AD12:AD16 G18:J18 AD18 G20:J21 AD20:AD21 G23:J24 AD23:AD24 G27:J29 AD27:AD29 G34:J36 AD34:AD36 Z34:Z200 G40:J200 AD40:AD200">
    <cfRule type="expression" dxfId="90" priority="69">
      <formula>$E2</formula>
    </cfRule>
  </conditionalFormatting>
  <conditionalFormatting sqref="G31:J31 AD31 Z31:Z33">
    <cfRule type="expression" dxfId="89" priority="4">
      <formula>$E31</formula>
    </cfRule>
  </conditionalFormatting>
  <conditionalFormatting sqref="Q3:Z33 G31:P31 AA31:AF31 K32:K33 O32:P33 AE32:AF33">
    <cfRule type="expression" dxfId="88" priority="3">
      <formula>$C3</formula>
    </cfRule>
  </conditionalFormatting>
  <conditionalFormatting sqref="W2:W200">
    <cfRule type="expression" dxfId="87" priority="1">
      <formula>$AG2</formula>
    </cfRule>
  </conditionalFormatting>
  <conditionalFormatting sqref="Z2:Z200 G31:J31 AD31">
    <cfRule type="expression" dxfId="86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{2A44F7B9-9B49-4DB6-A9D1-1421B53B7A24}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{292ABBC6-5EF8-49B9-8776-E87382D1785B}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{8CD46027-7502-4819-AA38-82874A7C1D6F}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{83CA0D02-AA1A-4925-89C6-ECD090B1A680}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{F7D4DC67-428A-4EB9-82A3-9AA3F27345FA}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{88F157B5-E90B-4FDE-B894-A6157B2DB277}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{C7C8BB11-7A47-47B2-965E-BFBC28BD00DA}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{923CD485-776F-49ED-BB0F-B3DCEDE558CD}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{F406BCAB-6497-4AB5-A62F-D47782279D7C}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{67AFF27E-CC5A-4E9B-ABF3-D0826D7E6012}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{7F0A3FE9-D0CB-4E5A-8C92-4F7B13D3FECC}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{AB3C933A-F21F-454A-A2DC-1423704F43F4}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{33AD6B24-DD73-45CE-8552-095661D1083F}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{4DD09B72-0FA7-44E0-AB95-3E84E50EAAA2}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{03641C5F-AD2A-4DCD-92B4-54595F103C28}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{EFDA58A7-87FE-41FB-A5B6-DB3DE6644D54}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{41CA507F-C63D-4CC3-BE34-2595E1A15A8F}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{F10A270B-0795-48DD-990F-706F50702C6A}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{DA0EAFF3-44D3-42A3-84D3-5898F4CF8663}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{069D8202-2C14-4745-9540-D723FF5C5814}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{F8780F03-2359-4064-96EC-D58C80D6AB75}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{BD5DA5A2-2311-420F-824A-3BCEEAE7FD7C}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{BBD6BB90-B9CB-4E57-AF14-1703F60504C0}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{5AC62448-32FE-4CF4-8AA3-CD99968166B9}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{DBEA1219-15B1-4EB2-9E51-10B0F83BD879}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{0555BA19-4A49-4D71-AB81-A98D144C9BB8}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{35786426-29D3-4A52-B0A3-0E41AD040FA6}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{D236BAA6-743F-4046-AE6C-53BB177DF3C6}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{24A53870-58AD-486E-93BD-50F2E12C52A0}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{49D883F3-BC85-4103-9389-E7AC3FF1BC89}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{E1E90860-59D8-400F-97E7-2FC59A923544}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{5B280FD3-EA88-4054-948C-C5D60AA782D5}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{95396183-1E13-4E22-998E-54B655C96FBD}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{83F7AA9E-775F-4A86-99DB-683AED53465E}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{81CFDA7F-B023-41AB-8037-0CA61608F028}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{543BEB0F-1A23-420B-A18E-824E7EC76729}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{F7FEEF0F-ED8C-461A-9843-71F47EAB7651}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{28AF6D7A-8D00-4BE1-8104-4C115ECC34D6}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{0BBBDAA2-4D71-4DB8-836D-0B7745799081}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{D6BD6343-2062-4768-8726-8526E173D4F9}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{CBDF86D6-4B81-4E9D-86AC-5C34D7CDDAD7}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{E42367C7-FDD8-4363-BEDB-17E9884602C5}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{D1BF5E2C-0FF8-4826-8B39-E1402F21C2FE}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{AD5B3490-0941-4D7C-BFD0-089B6A6CAD08}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{EB8EAEBB-BF72-4B5D-8E22-B6286897EE97}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{3BA0930E-1CC3-41AC-BA08-BC1B9B844AEE}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{1EDF90C2-352D-495A-A7DA-220A7F73F0E0}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{E09E7A47-E3B0-4D63-9364-EDF2F51D3AED}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{4D1337A9-1F76-4620-8DEB-3BBA1513C840}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{F4679399-CCDB-4B19-825D-1D629AEC4AA3}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{BA51D3A1-DB46-422D-A30B-FE8DFF3CCCD9}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{3203BB58-E5DC-4357-B55E-9E4AB35B4F1B}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{99E6C4C9-A4D7-4808-A357-A22AFABA692C}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{C687219D-99E0-493E-B4F1-0A1EF952F020}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{0461D8F8-8E1C-492A-BD69-84350867EFCE}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{4086160C-5538-4E67-B5F8-0FA37E5A01CD}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{151BE3B8-6B4A-45A7-9A9D-DA342B662792}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{28D018D7-0DC6-4DA7-A441-093564129525}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{66C37C7D-34EE-4CA4-819A-8A6E5A112B9B}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{F8A603C9-CCB6-4AEA-A620-20F5E149C25A}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{331F4A18-551C-492B-85E8-B47AAFCE15F5}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44F7B9-9B49-4DB6-A9D1-1421B53B7A24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92ABBC6-5EF8-49B9-8776-E87382D1785B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8CD46027-7502-4819-AA38-82874A7C1D6F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3CA0D02-AA1A-4925-89C6-ECD090B1A68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7D4DC67-428A-4EB9-82A3-9AA3F27345F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88F157B5-E90B-4FDE-B894-A6157B2DB27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C7C8BB11-7A47-47B2-965E-BFBC28BD00D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923CD485-776F-49ED-BB0F-B3DCEDE558C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406BCAB-6497-4AB5-A62F-D47782279D7C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67AFF27E-CC5A-4E9B-ABF3-D0826D7E601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7F0A3FE9-D0CB-4E5A-8C92-4F7B13D3FEC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AB3C933A-F21F-454A-A2DC-1423704F43F4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3AD6B24-DD73-45CE-8552-095661D1083F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DD09B72-0FA7-44E0-AB95-3E84E50EAAA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03641C5F-AD2A-4DCD-92B4-54595F103C28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FDA58A7-87FE-41FB-A5B6-DB3DE6644D5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1CA507F-C63D-4CC3-BE34-2595E1A15A8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10A270B-0795-48DD-990F-706F50702C6A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DA0EAFF3-44D3-42A3-84D3-5898F4CF8663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69D8202-2C14-4745-9540-D723FF5C5814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8780F03-2359-4064-96EC-D58C80D6AB75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BD5DA5A2-2311-420F-824A-3BCEEAE7FD7C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BD6BB90-B9CB-4E57-AF14-1703F60504C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5AC62448-32FE-4CF4-8AA3-CD99968166B9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BEA1219-15B1-4EB2-9E51-10B0F83BD879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0555BA19-4A49-4D71-AB81-A98D144C9BB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35786426-29D3-4A52-B0A3-0E41AD040FA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236BAA6-743F-4046-AE6C-53BB177DF3C6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4A53870-58AD-486E-93BD-50F2E12C52A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49D883F3-BC85-4103-9389-E7AC3FF1BC8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1E90860-59D8-400F-97E7-2FC59A92354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B280FD3-EA88-4054-948C-C5D60AA782D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5396183-1E13-4E22-998E-54B655C96FBD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83F7AA9E-775F-4A86-99DB-683AED53465E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1CFDA7F-B023-41AB-8037-0CA61608F02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543BEB0F-1A23-420B-A18E-824E7EC7672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F7FEEF0F-ED8C-461A-9843-71F47EAB765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8AF6D7A-8D00-4BE1-8104-4C115ECC34D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BBBDAA2-4D71-4DB8-836D-0B774579908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6BD6343-2062-4768-8726-8526E173D4F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BDF86D6-4B81-4E9D-86AC-5C34D7CDDAD7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E42367C7-FDD8-4363-BEDB-17E9884602C5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1BF5E2C-0FF8-4826-8B39-E1402F21C2F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D5B3490-0941-4D7C-BFD0-089B6A6CAD0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B8EAEBB-BF72-4B5D-8E22-B6286897EE9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BA0930E-1CC3-41AC-BA08-BC1B9B844AEE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1EDF90C2-352D-495A-A7DA-220A7F73F0E0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09E7A47-E3B0-4D63-9364-EDF2F51D3AE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D1337A9-1F76-4620-8DEB-3BBA1513C84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F4679399-CCDB-4B19-825D-1D629AEC4AA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A51D3A1-DB46-422D-A30B-FE8DFF3CCCD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203BB58-E5DC-4357-B55E-9E4AB35B4F1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99E6C4C9-A4D7-4808-A357-A22AFABA692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687219D-99E0-493E-B4F1-0A1EF952F02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461D8F8-8E1C-492A-BD69-84350867EFC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086160C-5538-4E67-B5F8-0FA37E5A01C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51BE3B8-6B4A-45A7-9A9D-DA342B662792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28D018D7-0DC6-4DA7-A441-09356412952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66C37C7D-34EE-4CA4-819A-8A6E5A112B9B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8A603C9-CCB6-4AEA-A620-20F5E149C25A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331F4A18-551C-492B-85E8-B47AAFCE15F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8EE1-9D92-4089-B396-E74F1610A6F1}">
  <dimension ref="A1:AR267"/>
  <sheetViews>
    <sheetView rightToLeft="1" topLeftCell="G1" zoomScale="70" zoomScaleNormal="70" workbookViewId="0">
      <selection activeCell="H23" sqref="H2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4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86.88671875" style="24" bestFit="1" customWidth="1"/>
    <col min="29" max="29" width="15.77734375" style="31" bestFit="1" customWidth="1"/>
    <col min="30" max="30" width="13.6640625" style="32" bestFit="1" customWidth="1"/>
    <col min="31" max="31" width="49.44140625" style="24" customWidth="1"/>
    <col min="32" max="32" width="28.33203125" style="24" bestFit="1" customWidth="1"/>
    <col min="33" max="33" width="13.5546875" style="24" bestFit="1" customWidth="1"/>
    <col min="34" max="34" width="106.109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280485433503</v>
      </c>
      <c r="I2" s="9" t="s">
        <v>994</v>
      </c>
      <c r="J2" s="9"/>
      <c r="K2" s="11" t="str">
        <f t="shared" ref="K2:K65" ca="1" si="0">IF(C2, TODAY(), "" )</f>
        <v/>
      </c>
      <c r="L2" s="12" t="s">
        <v>1065</v>
      </c>
      <c r="M2" s="12" t="s">
        <v>1066</v>
      </c>
      <c r="N2" s="12"/>
      <c r="O2" s="9">
        <v>5511.1</v>
      </c>
      <c r="P2" s="9">
        <v>1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150</v>
      </c>
      <c r="T2" s="14">
        <f>VLOOKUP(O2, '[1]لیست محصولات اردیبهشت ۱۴۰۳'!B:G,6,0)</f>
        <v>2800000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2800000</v>
      </c>
      <c r="Y2" s="17"/>
      <c r="Z2" s="14">
        <f t="shared" ref="Z2:Z65" si="4">X2-Y2</f>
        <v>2800000</v>
      </c>
      <c r="AA2" s="18" t="s">
        <v>79</v>
      </c>
      <c r="AB2" s="13" t="s">
        <v>1067</v>
      </c>
      <c r="AC2" s="19" t="s">
        <v>1068</v>
      </c>
      <c r="AD2" s="20" t="s">
        <v>759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کارگر شمالی خیابان زره پوش تقاطع فجر یکم پلاک ۸۷ واحد ۴  - کسری کرم پور 09029348558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934854</v>
      </c>
      <c r="I3" s="9" t="s">
        <v>994</v>
      </c>
      <c r="J3" s="9"/>
      <c r="K3" s="11" t="str">
        <f t="shared" ca="1" si="0"/>
        <v/>
      </c>
      <c r="L3" s="12" t="s">
        <v>87</v>
      </c>
      <c r="M3" s="12" t="s">
        <v>1069</v>
      </c>
      <c r="N3" s="12" t="s">
        <v>1070</v>
      </c>
      <c r="O3" s="9">
        <v>5511.2</v>
      </c>
      <c r="P3" s="9">
        <v>1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13350000</v>
      </c>
      <c r="U3" s="15"/>
      <c r="V3" s="16">
        <f t="shared" si="1"/>
        <v>0</v>
      </c>
      <c r="W3" s="12">
        <f t="shared" si="2"/>
        <v>1</v>
      </c>
      <c r="X3" s="14">
        <f t="shared" si="3"/>
        <v>13350000</v>
      </c>
      <c r="Y3" s="17"/>
      <c r="Z3" s="14">
        <f t="shared" si="4"/>
        <v>13350000</v>
      </c>
      <c r="AA3" s="18" t="s">
        <v>742</v>
      </c>
      <c r="AB3" s="13" t="s">
        <v>1072</v>
      </c>
      <c r="AC3" s="19" t="s">
        <v>1071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یزد بلوار دانشگاه بعد از خیابان ملاصدرا *برای تحویل با شماره گیرنده تماس بگیرید* کافه تلخ و شیرین (TS) - علی باقری 09137246059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9">
        <v>3</v>
      </c>
      <c r="H4" s="162">
        <v>280504385548</v>
      </c>
      <c r="I4" s="159" t="s">
        <v>994</v>
      </c>
      <c r="J4" s="159"/>
      <c r="K4" s="11" t="str">
        <f t="shared" ca="1" si="0"/>
        <v/>
      </c>
      <c r="L4" s="138" t="s">
        <v>1073</v>
      </c>
      <c r="M4" s="138" t="s">
        <v>1074</v>
      </c>
      <c r="N4" s="138" t="s">
        <v>1075</v>
      </c>
      <c r="O4" s="9">
        <v>5501.3</v>
      </c>
      <c r="P4" s="9">
        <v>1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1</v>
      </c>
      <c r="X4" s="14">
        <f t="shared" si="3"/>
        <v>51200000</v>
      </c>
      <c r="Y4" s="17"/>
      <c r="Z4" s="14">
        <f t="shared" si="4"/>
        <v>51200000</v>
      </c>
      <c r="AA4" s="150" t="s">
        <v>246</v>
      </c>
      <c r="AB4" s="147" t="s">
        <v>1076</v>
      </c>
      <c r="AC4" s="144" t="s">
        <v>1077</v>
      </c>
      <c r="AD4" s="141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سنندج خیابان بوستان نرسیده به استخر شین کافه آفریقا - میلاد اسحقی 09010145254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0"/>
      <c r="H5" s="164"/>
      <c r="I5" s="160"/>
      <c r="J5" s="160"/>
      <c r="K5" s="11" t="str">
        <f t="shared" ca="1" si="0"/>
        <v/>
      </c>
      <c r="L5" s="139"/>
      <c r="M5" s="139"/>
      <c r="N5" s="139"/>
      <c r="O5" s="9">
        <v>5522.1</v>
      </c>
      <c r="P5" s="9">
        <v>1</v>
      </c>
      <c r="Q5" s="13" t="str">
        <f>VLOOKUP(O5, '[1]لیست محصولات اردیبهشت ۱۴۰۳'!B:C,2,0)</f>
        <v>تامارا | Tamara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2600000</v>
      </c>
      <c r="U5" s="15"/>
      <c r="V5" s="16">
        <f t="shared" si="1"/>
        <v>0</v>
      </c>
      <c r="W5" s="12">
        <f t="shared" si="2"/>
        <v>1</v>
      </c>
      <c r="X5" s="14">
        <f t="shared" si="3"/>
        <v>2600000</v>
      </c>
      <c r="Y5" s="17"/>
      <c r="Z5" s="14">
        <f t="shared" si="4"/>
        <v>2600000</v>
      </c>
      <c r="AA5" s="151"/>
      <c r="AB5" s="148"/>
      <c r="AC5" s="145"/>
      <c r="AD5" s="142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0"/>
      <c r="H6" s="164"/>
      <c r="I6" s="160"/>
      <c r="J6" s="160"/>
      <c r="K6" s="11" t="str">
        <f t="shared" ca="1" si="0"/>
        <v/>
      </c>
      <c r="L6" s="139"/>
      <c r="M6" s="139"/>
      <c r="N6" s="139"/>
      <c r="O6" s="9">
        <v>5511.1</v>
      </c>
      <c r="P6" s="9">
        <v>1</v>
      </c>
      <c r="Q6" s="13" t="str">
        <f>VLOOKUP(O6, '[1]لیست محصولات اردیبهشت ۱۴۰۳'!B:C,2,0)</f>
        <v>هامبلا | Hambella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2800000</v>
      </c>
      <c r="U6" s="15"/>
      <c r="V6" s="16">
        <f t="shared" si="1"/>
        <v>0</v>
      </c>
      <c r="W6" s="12">
        <f t="shared" si="2"/>
        <v>1</v>
      </c>
      <c r="X6" s="14">
        <f t="shared" si="3"/>
        <v>2800000</v>
      </c>
      <c r="Y6" s="17"/>
      <c r="Z6" s="14">
        <f t="shared" si="4"/>
        <v>2800000</v>
      </c>
      <c r="AA6" s="151"/>
      <c r="AB6" s="148"/>
      <c r="AC6" s="145"/>
      <c r="AD6" s="142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0"/>
      <c r="H7" s="164"/>
      <c r="I7" s="160"/>
      <c r="J7" s="160"/>
      <c r="K7" s="11" t="str">
        <f t="shared" ca="1" si="0"/>
        <v/>
      </c>
      <c r="L7" s="139"/>
      <c r="M7" s="139"/>
      <c r="N7" s="139"/>
      <c r="O7" s="9">
        <v>5523.2</v>
      </c>
      <c r="P7" s="9">
        <v>1</v>
      </c>
      <c r="Q7" s="13" t="str">
        <f>VLOOKUP(O7, '[1]لیست محصولات اردیبهشت ۱۴۰۳'!B:C,2,0)</f>
        <v>کوتوا دانکن | Kotowa Duncan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12150000</v>
      </c>
      <c r="U7" s="26"/>
      <c r="V7" s="16">
        <f t="shared" si="1"/>
        <v>0</v>
      </c>
      <c r="W7" s="12">
        <f t="shared" si="2"/>
        <v>1</v>
      </c>
      <c r="X7" s="14">
        <f t="shared" si="3"/>
        <v>12150000</v>
      </c>
      <c r="Y7" s="17"/>
      <c r="Z7" s="14">
        <f t="shared" si="4"/>
        <v>12150000</v>
      </c>
      <c r="AA7" s="151"/>
      <c r="AB7" s="148"/>
      <c r="AC7" s="145"/>
      <c r="AD7" s="142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163"/>
      <c r="I8" s="161"/>
      <c r="J8" s="161"/>
      <c r="K8" s="11" t="str">
        <f t="shared" ca="1" si="0"/>
        <v/>
      </c>
      <c r="L8" s="140"/>
      <c r="M8" s="140"/>
      <c r="N8" s="140"/>
      <c r="O8" s="9">
        <v>3326.1</v>
      </c>
      <c r="P8" s="9">
        <v>2</v>
      </c>
      <c r="Q8" s="13" t="str">
        <f>VLOOKUP(O8, '[1]لیست محصولات اردیبهشت ۱۴۰۳'!B:C,2,0)</f>
        <v>میاگروس | Milagros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3750000</v>
      </c>
      <c r="U8" s="15"/>
      <c r="V8" s="16">
        <f t="shared" si="1"/>
        <v>0</v>
      </c>
      <c r="W8" s="12">
        <f t="shared" si="2"/>
        <v>2</v>
      </c>
      <c r="X8" s="14">
        <f t="shared" si="3"/>
        <v>7500000</v>
      </c>
      <c r="Y8" s="17"/>
      <c r="Z8" s="14">
        <f t="shared" si="4"/>
        <v>7500000</v>
      </c>
      <c r="AA8" s="152"/>
      <c r="AB8" s="149"/>
      <c r="AC8" s="146"/>
      <c r="AD8" s="143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4</v>
      </c>
      <c r="H9" s="162">
        <v>280517821371</v>
      </c>
      <c r="I9" s="159" t="s">
        <v>994</v>
      </c>
      <c r="J9" s="159"/>
      <c r="K9" s="11" t="str">
        <f t="shared" ca="1" si="0"/>
        <v/>
      </c>
      <c r="L9" s="138" t="s">
        <v>1078</v>
      </c>
      <c r="M9" s="138" t="s">
        <v>1079</v>
      </c>
      <c r="N9" s="138"/>
      <c r="O9" s="9">
        <v>5501.2</v>
      </c>
      <c r="P9" s="9">
        <v>2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9900000</v>
      </c>
      <c r="U9" s="15"/>
      <c r="V9" s="16">
        <f t="shared" si="1"/>
        <v>0</v>
      </c>
      <c r="W9" s="12">
        <f t="shared" si="2"/>
        <v>2</v>
      </c>
      <c r="X9" s="14">
        <f t="shared" si="3"/>
        <v>19800000</v>
      </c>
      <c r="Y9" s="17"/>
      <c r="Z9" s="14">
        <f t="shared" si="4"/>
        <v>19800000</v>
      </c>
      <c r="AA9" s="150" t="s">
        <v>224</v>
      </c>
      <c r="AB9" s="147" t="s">
        <v>1080</v>
      </c>
      <c r="AC9" s="144" t="s">
        <v>1081</v>
      </c>
      <c r="AD9" s="141"/>
      <c r="AE9" s="19"/>
      <c r="AF9" s="21"/>
      <c r="AG9" s="22" t="str">
        <f t="shared" si="5"/>
        <v>TRUE</v>
      </c>
      <c r="AH9" s="23" t="str">
        <f t="shared" si="6"/>
        <v>بابل شهرک بهزاد نبش شهرک فارابی  - ارشیا ضرابیان 09353980722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0"/>
      <c r="H10" s="164"/>
      <c r="I10" s="160"/>
      <c r="J10" s="160"/>
      <c r="K10" s="11" t="str">
        <f t="shared" ca="1" si="0"/>
        <v/>
      </c>
      <c r="L10" s="139"/>
      <c r="M10" s="139"/>
      <c r="N10" s="139"/>
      <c r="O10" s="9">
        <v>5511.2</v>
      </c>
      <c r="P10" s="9">
        <v>2</v>
      </c>
      <c r="Q10" s="13" t="str">
        <f>VLOOKUP(O10, '[1]لیست محصولات اردیبهشت ۱۴۰۳'!B:C,2,0)</f>
        <v>هامبلا | Hambella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13350000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26700000</v>
      </c>
      <c r="Y10" s="17"/>
      <c r="Z10" s="14">
        <f t="shared" si="4"/>
        <v>26700000</v>
      </c>
      <c r="AA10" s="151"/>
      <c r="AB10" s="148"/>
      <c r="AC10" s="145"/>
      <c r="AD10" s="142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0"/>
      <c r="H11" s="164"/>
      <c r="I11" s="160"/>
      <c r="J11" s="160"/>
      <c r="K11" s="11" t="str">
        <f t="shared" ca="1" si="0"/>
        <v/>
      </c>
      <c r="L11" s="139"/>
      <c r="M11" s="139"/>
      <c r="N11" s="139"/>
      <c r="O11" s="9">
        <v>5523.2</v>
      </c>
      <c r="P11" s="9">
        <v>1</v>
      </c>
      <c r="Q11" s="13" t="str">
        <f>VLOOKUP(O11, '[1]لیست محصولات اردیبهشت ۱۴۰۳'!B:C,2,0)</f>
        <v>کوتوا دانکن | Kotowa Duncan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12150000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12150000</v>
      </c>
      <c r="Y11" s="17"/>
      <c r="Z11" s="14">
        <f t="shared" si="4"/>
        <v>12150000</v>
      </c>
      <c r="AA11" s="151"/>
      <c r="AB11" s="148"/>
      <c r="AC11" s="145"/>
      <c r="AD11" s="142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0"/>
      <c r="H12" s="164"/>
      <c r="I12" s="160"/>
      <c r="J12" s="160"/>
      <c r="K12" s="11" t="str">
        <f t="shared" ca="1" si="0"/>
        <v/>
      </c>
      <c r="L12" s="139"/>
      <c r="M12" s="139"/>
      <c r="N12" s="139"/>
      <c r="O12" s="9">
        <v>5522.2</v>
      </c>
      <c r="P12" s="9">
        <v>1</v>
      </c>
      <c r="Q12" s="13" t="str">
        <f>VLOOKUP(O12, '[1]لیست محصولات اردیبهشت ۱۴۰۳'!B:C,2,0)</f>
        <v>تامارا | Tamara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12450000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12450000</v>
      </c>
      <c r="Y12" s="17"/>
      <c r="Z12" s="14">
        <f t="shared" si="4"/>
        <v>12450000</v>
      </c>
      <c r="AA12" s="151"/>
      <c r="AB12" s="148"/>
      <c r="AC12" s="145"/>
      <c r="AD12" s="142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163"/>
      <c r="I13" s="161"/>
      <c r="J13" s="161"/>
      <c r="K13" s="11" t="str">
        <f t="shared" ca="1" si="0"/>
        <v/>
      </c>
      <c r="L13" s="140"/>
      <c r="M13" s="140"/>
      <c r="N13" s="140"/>
      <c r="O13" s="9">
        <v>3326.1</v>
      </c>
      <c r="P13" s="9">
        <v>3</v>
      </c>
      <c r="Q13" s="13" t="str">
        <f>VLOOKUP(O13, '[1]لیست محصولات اردیبهشت ۱۴۰۳'!B:C,2,0)</f>
        <v>میاگروس | Milagros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3750000</v>
      </c>
      <c r="U13" s="26"/>
      <c r="V13" s="16">
        <f t="shared" si="1"/>
        <v>0</v>
      </c>
      <c r="W13" s="12">
        <f t="shared" si="2"/>
        <v>3</v>
      </c>
      <c r="X13" s="14">
        <f t="shared" si="3"/>
        <v>11250000</v>
      </c>
      <c r="Y13" s="17"/>
      <c r="Z13" s="14">
        <f t="shared" si="4"/>
        <v>11250000</v>
      </c>
      <c r="AA13" s="152"/>
      <c r="AB13" s="149"/>
      <c r="AC13" s="146"/>
      <c r="AD13" s="143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5</v>
      </c>
      <c r="H14" s="10">
        <v>299153</v>
      </c>
      <c r="I14" s="9" t="s">
        <v>994</v>
      </c>
      <c r="J14" s="9"/>
      <c r="K14" s="11" t="str">
        <f t="shared" ca="1" si="0"/>
        <v/>
      </c>
      <c r="L14" s="12" t="s">
        <v>933</v>
      </c>
      <c r="M14" s="12" t="s">
        <v>699</v>
      </c>
      <c r="N14" s="12" t="s">
        <v>1082</v>
      </c>
      <c r="O14" s="9">
        <v>3326.1</v>
      </c>
      <c r="P14" s="9">
        <v>4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1"/>
        <v>0</v>
      </c>
      <c r="W14" s="12">
        <f t="shared" si="2"/>
        <v>4</v>
      </c>
      <c r="X14" s="14">
        <f t="shared" si="3"/>
        <v>15000000</v>
      </c>
      <c r="Y14" s="17"/>
      <c r="Z14" s="14">
        <f t="shared" si="4"/>
        <v>15000000</v>
      </c>
      <c r="AA14" s="18" t="s">
        <v>1083</v>
      </c>
      <c r="AB14" s="13" t="s">
        <v>1084</v>
      </c>
      <c r="AC14" s="19" t="s">
        <v>1085</v>
      </c>
      <c r="AD14" s="20"/>
      <c r="AE14" s="19"/>
      <c r="AF14" s="21"/>
      <c r="AG14" s="22" t="str">
        <f t="shared" si="5"/>
        <v>TRUE</v>
      </c>
      <c r="AH14" s="23" t="str">
        <f t="shared" si="6"/>
        <v>همدان خیابان مهدیه خیابان حق گویان خیابان شهید رضوی پلاک ۱۶۴ خانه دوست - صالح حیدری 09187044249</v>
      </c>
    </row>
    <row r="15" spans="1:34" ht="22.35" customHeight="1">
      <c r="A15" s="7"/>
      <c r="B15" s="7"/>
      <c r="C15" s="7"/>
      <c r="D15" s="7"/>
      <c r="E15" s="7"/>
      <c r="F15" s="8"/>
      <c r="G15" s="159">
        <v>6</v>
      </c>
      <c r="H15" s="162">
        <v>280526671973</v>
      </c>
      <c r="I15" s="159" t="s">
        <v>994</v>
      </c>
      <c r="J15" s="159"/>
      <c r="K15" s="11" t="str">
        <f t="shared" ca="1" si="0"/>
        <v/>
      </c>
      <c r="L15" s="138" t="s">
        <v>87</v>
      </c>
      <c r="M15" s="138" t="s">
        <v>1086</v>
      </c>
      <c r="N15" s="138"/>
      <c r="O15" s="9">
        <v>3326.1</v>
      </c>
      <c r="P15" s="9">
        <v>1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3750000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3750000</v>
      </c>
      <c r="Y15" s="17"/>
      <c r="Z15" s="14">
        <f t="shared" si="4"/>
        <v>3750000</v>
      </c>
      <c r="AA15" s="150" t="s">
        <v>79</v>
      </c>
      <c r="AB15" s="147" t="s">
        <v>1087</v>
      </c>
      <c r="AC15" s="144" t="s">
        <v>1088</v>
      </c>
      <c r="AD15" s="141" t="s">
        <v>759</v>
      </c>
      <c r="AE15" s="19"/>
      <c r="AF15" s="21"/>
      <c r="AG15" s="22" t="str">
        <f t="shared" si="5"/>
        <v>TRUE</v>
      </c>
      <c r="AH15" s="23" t="str">
        <f t="shared" si="6"/>
        <v>تهران خ کارگر شمالی، خیابان فاطمی ، خیابان سین‌دخت، کوی خزان، پلاک ۱۳، طبقه دوم و یا اول  - علی اختری 09934830730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163"/>
      <c r="I16" s="161"/>
      <c r="J16" s="161"/>
      <c r="K16" s="11" t="str">
        <f t="shared" ca="1" si="0"/>
        <v/>
      </c>
      <c r="L16" s="140"/>
      <c r="M16" s="140"/>
      <c r="N16" s="140"/>
      <c r="O16" s="9">
        <v>5511.1</v>
      </c>
      <c r="P16" s="9">
        <v>1</v>
      </c>
      <c r="Q16" s="13" t="str">
        <f>VLOOKUP(O16, '[1]لیست محصولات اردیبهشت ۱۴۰۳'!B:C,2,0)</f>
        <v>هامبلا | Hambella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2800000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2800000</v>
      </c>
      <c r="Y16" s="17"/>
      <c r="Z16" s="14">
        <f t="shared" si="4"/>
        <v>2800000</v>
      </c>
      <c r="AA16" s="152"/>
      <c r="AB16" s="149"/>
      <c r="AC16" s="146"/>
      <c r="AD16" s="14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66">
        <v>7</v>
      </c>
      <c r="H17" s="67" t="s">
        <v>711</v>
      </c>
      <c r="I17" s="66" t="s">
        <v>1063</v>
      </c>
      <c r="J17" s="9" t="s">
        <v>75</v>
      </c>
      <c r="K17" s="11" t="str">
        <f t="shared" ca="1" si="0"/>
        <v/>
      </c>
      <c r="L17" s="12"/>
      <c r="M17" s="12" t="s">
        <v>84</v>
      </c>
      <c r="N17" s="12" t="s">
        <v>78</v>
      </c>
      <c r="O17" s="9">
        <v>5511.3</v>
      </c>
      <c r="P17" s="9">
        <v>3</v>
      </c>
      <c r="Q17" s="13" t="str">
        <f>VLOOKUP(O17, '[1]لیست محصولات اردیبهشت ۱۴۰۳'!B:C,2,0)</f>
        <v>هامبلا | Hambella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69600000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208800000</v>
      </c>
      <c r="Y17" s="17"/>
      <c r="Z17" s="14">
        <f t="shared" si="4"/>
        <v>208800000</v>
      </c>
      <c r="AA17" s="18" t="s">
        <v>79</v>
      </c>
      <c r="AB17" s="13" t="s">
        <v>70</v>
      </c>
      <c r="AC17" s="19" t="s">
        <v>86</v>
      </c>
      <c r="AD17" s="20"/>
      <c r="AE17" s="19"/>
      <c r="AF17" s="21"/>
      <c r="AG17" s="22" t="str">
        <f t="shared" si="5"/>
        <v>TRUE</v>
      </c>
      <c r="AH17" s="23" t="str">
        <f t="shared" si="6"/>
        <v>تهران - کافه بیکری روستار آوا سنتر -  حجتی 09373955769</v>
      </c>
    </row>
    <row r="18" spans="1:34" ht="22.35" customHeight="1">
      <c r="A18" s="7"/>
      <c r="B18" s="7"/>
      <c r="C18" s="7"/>
      <c r="D18" s="7"/>
      <c r="E18" s="7"/>
      <c r="F18" s="8"/>
      <c r="G18" s="9">
        <v>8</v>
      </c>
      <c r="H18" s="10">
        <v>836894</v>
      </c>
      <c r="I18" s="9" t="s">
        <v>1063</v>
      </c>
      <c r="J18" s="9"/>
      <c r="K18" s="11" t="str">
        <f t="shared" ca="1" si="0"/>
        <v/>
      </c>
      <c r="L18" s="12" t="s">
        <v>87</v>
      </c>
      <c r="M18" s="12" t="s">
        <v>1089</v>
      </c>
      <c r="N18" s="12"/>
      <c r="O18" s="9">
        <v>3326.1</v>
      </c>
      <c r="P18" s="9">
        <v>1</v>
      </c>
      <c r="Q18" s="13" t="str">
        <f>VLOOKUP(O18, '[1]لیست محصولات اردیبهشت ۱۴۰۳'!B:C,2,0)</f>
        <v>میاگروس | Milagros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3750000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3750000</v>
      </c>
      <c r="Y18" s="17"/>
      <c r="Z18" s="14">
        <f t="shared" si="4"/>
        <v>3750000</v>
      </c>
      <c r="AA18" s="18" t="s">
        <v>742</v>
      </c>
      <c r="AB18" s="13" t="s">
        <v>1090</v>
      </c>
      <c r="AC18" s="19" t="s">
        <v>1091</v>
      </c>
      <c r="AD18" s="20"/>
      <c r="AE18" s="19"/>
      <c r="AF18" s="21"/>
      <c r="AG18" s="22" t="str">
        <f t="shared" si="5"/>
        <v>TRUE</v>
      </c>
      <c r="AH18" s="23" t="str">
        <f t="shared" si="6"/>
        <v>یزد بلوار دانشگاه _کوچه ی شهید اوینی.پلاک ۶  - علی اقبالی 09130030545</v>
      </c>
    </row>
    <row r="19" spans="1:34" ht="22.35" customHeight="1">
      <c r="A19" s="7"/>
      <c r="B19" s="7"/>
      <c r="C19" s="7"/>
      <c r="D19" s="7"/>
      <c r="E19" s="7"/>
      <c r="F19" s="8"/>
      <c r="G19" s="153">
        <v>9</v>
      </c>
      <c r="H19" s="156"/>
      <c r="I19" s="153" t="s">
        <v>1063</v>
      </c>
      <c r="J19" s="159"/>
      <c r="K19" s="11" t="str">
        <f t="shared" ca="1" si="0"/>
        <v/>
      </c>
      <c r="L19" s="138" t="s">
        <v>703</v>
      </c>
      <c r="M19" s="138" t="s">
        <v>704</v>
      </c>
      <c r="N19" s="138" t="s">
        <v>705</v>
      </c>
      <c r="O19" s="9">
        <v>5501.3</v>
      </c>
      <c r="P19" s="9">
        <v>2</v>
      </c>
      <c r="Q19" s="13" t="str">
        <f>VLOOKUP(O19, '[1]لیست محصولات اردیبهشت ۱۴۰۳'!B:C,2,0)</f>
        <v>ورتکس | Vortex</v>
      </c>
      <c r="R19" s="9"/>
      <c r="S19" s="12">
        <f>VLOOKUP(O19, '[1]لیست محصولات اردیبهشت ۱۴۰۳'!B:F,5,0)</f>
        <v>4000</v>
      </c>
      <c r="T19" s="14">
        <f>VLOOKUP(O19, '[1]لیست محصولات اردیبهشت ۱۴۰۳'!B:G,6,0)</f>
        <v>51200000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102400000</v>
      </c>
      <c r="Y19" s="17"/>
      <c r="Z19" s="14">
        <f t="shared" si="4"/>
        <v>102400000</v>
      </c>
      <c r="AA19" s="150" t="s">
        <v>79</v>
      </c>
      <c r="AB19" s="147" t="s">
        <v>70</v>
      </c>
      <c r="AC19" s="144" t="s">
        <v>707</v>
      </c>
      <c r="AD19" s="141"/>
      <c r="AE19" s="19"/>
      <c r="AF19" s="21"/>
      <c r="AG19" s="22" t="str">
        <f t="shared" si="5"/>
        <v>TRUE</v>
      </c>
      <c r="AH19" s="23" t="str">
        <f t="shared" si="6"/>
        <v>تهران - کافه آرمه - اردوان یوسفی 09124047817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55"/>
      <c r="H20" s="158"/>
      <c r="I20" s="155"/>
      <c r="J20" s="161"/>
      <c r="K20" s="11" t="str">
        <f t="shared" ca="1" si="0"/>
        <v/>
      </c>
      <c r="L20" s="140"/>
      <c r="M20" s="140"/>
      <c r="N20" s="140"/>
      <c r="O20" s="9">
        <v>5511.1</v>
      </c>
      <c r="P20" s="9">
        <v>2</v>
      </c>
      <c r="Q20" s="13" t="str">
        <f>VLOOKUP(O20, '[1]لیست محصولات اردیبهشت ۱۴۰۳'!B:C,2,0)</f>
        <v>هامبلا | Hambella</v>
      </c>
      <c r="R20" s="9" t="s">
        <v>706</v>
      </c>
      <c r="S20" s="12">
        <f>VLOOKUP(O20, '[1]لیست محصولات اردیبهشت ۱۴۰۳'!B:F,5,0)</f>
        <v>150</v>
      </c>
      <c r="T20" s="14">
        <f>VLOOKUP(O20, '[1]لیست محصولات اردیبهشت ۱۴۰۳'!B:G,6,0)</f>
        <v>2800000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5600000</v>
      </c>
      <c r="Y20" s="17"/>
      <c r="Z20" s="14">
        <f t="shared" si="4"/>
        <v>5600000</v>
      </c>
      <c r="AA20" s="152"/>
      <c r="AB20" s="149"/>
      <c r="AC20" s="146"/>
      <c r="AD20" s="143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66">
        <v>10</v>
      </c>
      <c r="H21" s="67" t="s">
        <v>711</v>
      </c>
      <c r="I21" s="66" t="s">
        <v>1063</v>
      </c>
      <c r="J21" s="227" t="s">
        <v>1099</v>
      </c>
      <c r="K21" s="228"/>
      <c r="L21" s="228"/>
      <c r="M21" s="228"/>
      <c r="N21" s="229"/>
      <c r="O21" s="9">
        <v>5501.3</v>
      </c>
      <c r="P21" s="9">
        <v>5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4000</v>
      </c>
      <c r="T21" s="14">
        <f>VLOOKUP(O21, '[1]لیست محصولات اردیبهشت ۱۴۰۳'!B:G,6,0)</f>
        <v>51200000</v>
      </c>
      <c r="U21" s="15"/>
      <c r="V21" s="16">
        <f t="shared" si="1"/>
        <v>0</v>
      </c>
      <c r="W21" s="12">
        <f t="shared" si="2"/>
        <v>5</v>
      </c>
      <c r="X21" s="14">
        <f t="shared" si="3"/>
        <v>256000000</v>
      </c>
      <c r="Y21" s="17"/>
      <c r="Z21" s="14">
        <f t="shared" si="4"/>
        <v>256000000</v>
      </c>
      <c r="AA21" s="215" t="s">
        <v>1100</v>
      </c>
      <c r="AB21" s="216"/>
      <c r="AC21" s="216"/>
      <c r="AD21" s="216"/>
      <c r="AE21" s="217"/>
      <c r="AF21" s="21"/>
      <c r="AG21" s="22" t="str">
        <f t="shared" si="5"/>
        <v>TRUE</v>
      </c>
      <c r="AH21" s="23" t="str">
        <f t="shared" si="6"/>
        <v xml:space="preserve">ادامه روتین روستار آوا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66">
        <v>11</v>
      </c>
      <c r="H22" s="67" t="s">
        <v>190</v>
      </c>
      <c r="I22" s="66" t="s">
        <v>1101</v>
      </c>
      <c r="J22" s="9" t="s">
        <v>75</v>
      </c>
      <c r="K22" s="11"/>
      <c r="L22" s="12"/>
      <c r="M22" s="12" t="s">
        <v>1102</v>
      </c>
      <c r="N22" s="12" t="s">
        <v>269</v>
      </c>
      <c r="O22" s="9">
        <v>5501.3</v>
      </c>
      <c r="P22" s="9">
        <v>1</v>
      </c>
      <c r="Q22" s="13" t="str">
        <f>VLOOKUP(O22, '[1]لیست محصولات اردیبهشت ۱۴۰۳'!B:C,2,0)</f>
        <v>ورتکس | Vortex</v>
      </c>
      <c r="R22" s="9"/>
      <c r="S22" s="12">
        <f>VLOOKUP(O22, '[1]لیست محصولات اردیبهشت ۱۴۰۳'!B:F,5,0)</f>
        <v>4000</v>
      </c>
      <c r="T22" s="14">
        <f>VLOOKUP(O22, '[1]لیست محصولات اردیبهشت ۱۴۰۳'!B:G,6,0)</f>
        <v>51200000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51200000</v>
      </c>
      <c r="Y22" s="17"/>
      <c r="Z22" s="14">
        <f t="shared" si="4"/>
        <v>51200000</v>
      </c>
      <c r="AA22" s="18" t="s">
        <v>79</v>
      </c>
      <c r="AB22" s="13" t="s">
        <v>1103</v>
      </c>
      <c r="AC22" s="19" t="s">
        <v>271</v>
      </c>
      <c r="AD22" s="20" t="s">
        <v>795</v>
      </c>
      <c r="AE22" s="19"/>
      <c r="AF22" s="21"/>
      <c r="AG22" s="22" t="str">
        <f t="shared" si="5"/>
        <v>TRUE</v>
      </c>
      <c r="AH22" s="23" t="str">
        <f t="shared" si="6"/>
        <v>تهران صادقيه اشرفي اصفهاني خيابان عرب حسيني خيابان حائري پلاك ۲۶ کلینیک دامپزشکی دکتر مهرداد کریمی -  اسماعیلی 09380977784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12</v>
      </c>
      <c r="H23" s="10">
        <v>280616527628</v>
      </c>
      <c r="I23" s="9" t="s">
        <v>1063</v>
      </c>
      <c r="J23" s="9"/>
      <c r="K23" s="11" t="str">
        <f t="shared" ref="K23" ca="1" si="7">IF(C23, TODAY(), "" )</f>
        <v/>
      </c>
      <c r="L23" s="12" t="s">
        <v>1073</v>
      </c>
      <c r="M23" s="12" t="s">
        <v>699</v>
      </c>
      <c r="N23" s="12" t="s">
        <v>1134</v>
      </c>
      <c r="O23" s="9">
        <v>5501.2</v>
      </c>
      <c r="P23" s="9">
        <v>1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9900000</v>
      </c>
      <c r="U23" s="26"/>
      <c r="V23" s="16">
        <f t="shared" si="1"/>
        <v>0</v>
      </c>
      <c r="W23" s="12">
        <f t="shared" si="2"/>
        <v>1</v>
      </c>
      <c r="X23" s="14">
        <f t="shared" si="3"/>
        <v>9900000</v>
      </c>
      <c r="Y23" s="17"/>
      <c r="Z23" s="14">
        <f t="shared" si="4"/>
        <v>9900000</v>
      </c>
      <c r="AA23" s="18" t="s">
        <v>79</v>
      </c>
      <c r="AB23" s="13" t="s">
        <v>1136</v>
      </c>
      <c r="AC23" s="19" t="s">
        <v>1135</v>
      </c>
      <c r="AD23" s="20" t="s">
        <v>795</v>
      </c>
      <c r="AE23" s="19"/>
      <c r="AF23" s="21"/>
      <c r="AG23" s="22" t="str">
        <f t="shared" si="5"/>
        <v>TRUE</v>
      </c>
      <c r="AH23" s="23" t="str">
        <f t="shared" si="6"/>
        <v>تهران جردن خیابان عاطفی شرقی پلاک ۳۷ طبقه اول * برای تحویل بسته با شماره گیرنده تماس بگیرید* شرکت کاریزما - میلاد حیدری 09331353894</v>
      </c>
    </row>
    <row r="24" spans="1:34" ht="36">
      <c r="A24" s="7"/>
      <c r="B24" s="7"/>
      <c r="C24" s="7" t="b">
        <v>0</v>
      </c>
      <c r="D24" s="7"/>
      <c r="E24" s="7"/>
      <c r="F24" s="8"/>
      <c r="G24" s="9">
        <v>13</v>
      </c>
      <c r="H24" s="10" t="s">
        <v>70</v>
      </c>
      <c r="I24" s="9" t="s">
        <v>1101</v>
      </c>
      <c r="J24" s="9"/>
      <c r="K24" s="11" t="str">
        <f t="shared" ca="1" si="0"/>
        <v/>
      </c>
      <c r="L24" s="12" t="s">
        <v>1199</v>
      </c>
      <c r="M24" s="12" t="s">
        <v>1200</v>
      </c>
      <c r="N24" s="12" t="s">
        <v>332</v>
      </c>
      <c r="O24" s="9">
        <v>5522.1</v>
      </c>
      <c r="P24" s="9">
        <v>1</v>
      </c>
      <c r="Q24" s="13" t="str">
        <f>VLOOKUP(O24, '[1]لیست محصولات اردیبهشت ۱۴۰۳'!B:C,2,0)</f>
        <v>تامارا | Tamara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2600000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2600000</v>
      </c>
      <c r="Y24" s="17"/>
      <c r="Z24" s="14">
        <f t="shared" si="4"/>
        <v>2600000</v>
      </c>
      <c r="AA24" s="18"/>
      <c r="AB24" s="13"/>
      <c r="AC24" s="19"/>
      <c r="AD24" s="20"/>
      <c r="AE24" s="116" t="s">
        <v>1201</v>
      </c>
      <c r="AF24" s="21"/>
      <c r="AG24" s="22" t="str">
        <f t="shared" si="5"/>
        <v>TRUE</v>
      </c>
      <c r="AH24" s="23" t="str">
        <f t="shared" si="6"/>
        <v xml:space="preserve">  (پرسنل) - آریا خاکساری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 t="s">
        <v>624</v>
      </c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8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9">IF(C66, P66, U66 )</f>
        <v>0</v>
      </c>
      <c r="W66" s="12">
        <f t="shared" ref="W66:W200" si="10">P66-V66</f>
        <v>0</v>
      </c>
      <c r="X66" s="14" t="e">
        <f t="shared" ref="X66:X200" si="11">P66*T66</f>
        <v>#N/A</v>
      </c>
      <c r="Y66" s="17"/>
      <c r="Z66" s="14" t="e">
        <f t="shared" ref="Z66:Z200" si="12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3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8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9"/>
        <v>0</v>
      </c>
      <c r="W67" s="12">
        <f t="shared" si="10"/>
        <v>0</v>
      </c>
      <c r="X67" s="14" t="e">
        <f t="shared" si="11"/>
        <v>#N/A</v>
      </c>
      <c r="Y67" s="17"/>
      <c r="Z67" s="14" t="e">
        <f t="shared" si="12"/>
        <v>#N/A</v>
      </c>
      <c r="AA67" s="18"/>
      <c r="AB67" s="13"/>
      <c r="AC67" s="19"/>
      <c r="AD67" s="20"/>
      <c r="AE67" s="19"/>
      <c r="AF67" s="21"/>
      <c r="AG67" s="22" t="str">
        <f t="shared" si="13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8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9"/>
        <v>0</v>
      </c>
      <c r="W68" s="12">
        <f t="shared" si="10"/>
        <v>0</v>
      </c>
      <c r="X68" s="14" t="e">
        <f t="shared" si="11"/>
        <v>#N/A</v>
      </c>
      <c r="Y68" s="17"/>
      <c r="Z68" s="14" t="e">
        <f t="shared" si="12"/>
        <v>#N/A</v>
      </c>
      <c r="AA68" s="18"/>
      <c r="AB68" s="13"/>
      <c r="AC68" s="19"/>
      <c r="AD68" s="20"/>
      <c r="AE68" s="19"/>
      <c r="AF68" s="21"/>
      <c r="AG68" s="22" t="str">
        <f t="shared" si="13"/>
        <v>FALSE</v>
      </c>
      <c r="AH68" s="23" t="str">
        <f t="shared" ref="AH68:AH131" si="14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8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9"/>
        <v>0</v>
      </c>
      <c r="W69" s="12">
        <f t="shared" si="10"/>
        <v>0</v>
      </c>
      <c r="X69" s="14" t="e">
        <f t="shared" si="11"/>
        <v>#N/A</v>
      </c>
      <c r="Y69" s="17"/>
      <c r="Z69" s="14" t="e">
        <f t="shared" si="12"/>
        <v>#N/A</v>
      </c>
      <c r="AA69" s="18"/>
      <c r="AB69" s="13"/>
      <c r="AC69" s="19"/>
      <c r="AD69" s="20"/>
      <c r="AE69" s="19"/>
      <c r="AF69" s="21"/>
      <c r="AG69" s="22" t="str">
        <f t="shared" si="13"/>
        <v>FALSE</v>
      </c>
      <c r="AH69" s="23" t="str">
        <f t="shared" si="14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8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9"/>
        <v>0</v>
      </c>
      <c r="W70" s="12">
        <f t="shared" si="10"/>
        <v>0</v>
      </c>
      <c r="X70" s="14" t="e">
        <f t="shared" si="11"/>
        <v>#N/A</v>
      </c>
      <c r="Y70" s="17"/>
      <c r="Z70" s="14" t="e">
        <f t="shared" si="12"/>
        <v>#N/A</v>
      </c>
      <c r="AA70" s="18"/>
      <c r="AB70" s="13"/>
      <c r="AC70" s="19"/>
      <c r="AD70" s="20"/>
      <c r="AE70" s="19"/>
      <c r="AF70" s="21"/>
      <c r="AG70" s="22" t="str">
        <f t="shared" si="13"/>
        <v>FALSE</v>
      </c>
      <c r="AH70" s="23" t="str">
        <f t="shared" si="14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8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9"/>
        <v>0</v>
      </c>
      <c r="W71" s="12">
        <f t="shared" si="10"/>
        <v>0</v>
      </c>
      <c r="X71" s="14" t="e">
        <f t="shared" si="11"/>
        <v>#N/A</v>
      </c>
      <c r="Y71" s="17"/>
      <c r="Z71" s="14" t="e">
        <f t="shared" si="12"/>
        <v>#N/A</v>
      </c>
      <c r="AA71" s="18"/>
      <c r="AB71" s="13"/>
      <c r="AC71" s="19"/>
      <c r="AD71" s="20"/>
      <c r="AE71" s="19"/>
      <c r="AF71" s="21"/>
      <c r="AG71" s="22" t="str">
        <f t="shared" si="13"/>
        <v>FALSE</v>
      </c>
      <c r="AH71" s="23" t="str">
        <f t="shared" si="14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8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9"/>
        <v>0</v>
      </c>
      <c r="W72" s="12">
        <f t="shared" si="10"/>
        <v>0</v>
      </c>
      <c r="X72" s="14" t="e">
        <f t="shared" si="11"/>
        <v>#N/A</v>
      </c>
      <c r="Y72" s="17"/>
      <c r="Z72" s="14" t="e">
        <f t="shared" si="12"/>
        <v>#N/A</v>
      </c>
      <c r="AA72" s="18"/>
      <c r="AB72" s="13"/>
      <c r="AC72" s="19"/>
      <c r="AD72" s="20"/>
      <c r="AE72" s="19"/>
      <c r="AF72" s="21"/>
      <c r="AG72" s="22" t="str">
        <f t="shared" si="13"/>
        <v>FALSE</v>
      </c>
      <c r="AH72" s="23" t="str">
        <f t="shared" si="14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8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9"/>
        <v>0</v>
      </c>
      <c r="W73" s="12">
        <f t="shared" si="10"/>
        <v>0</v>
      </c>
      <c r="X73" s="14" t="e">
        <f t="shared" si="11"/>
        <v>#N/A</v>
      </c>
      <c r="Y73" s="17"/>
      <c r="Z73" s="14" t="e">
        <f t="shared" si="12"/>
        <v>#N/A</v>
      </c>
      <c r="AA73" s="18"/>
      <c r="AB73" s="13"/>
      <c r="AC73" s="19"/>
      <c r="AD73" s="20"/>
      <c r="AE73" s="19"/>
      <c r="AF73" s="21"/>
      <c r="AG73" s="22" t="str">
        <f t="shared" si="13"/>
        <v>FALSE</v>
      </c>
      <c r="AH73" s="23" t="str">
        <f t="shared" si="14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8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9"/>
        <v>0</v>
      </c>
      <c r="W74" s="12">
        <f t="shared" si="10"/>
        <v>0</v>
      </c>
      <c r="X74" s="14" t="e">
        <f t="shared" si="11"/>
        <v>#N/A</v>
      </c>
      <c r="Y74" s="17"/>
      <c r="Z74" s="14" t="e">
        <f t="shared" si="12"/>
        <v>#N/A</v>
      </c>
      <c r="AA74" s="18"/>
      <c r="AB74" s="13"/>
      <c r="AC74" s="19"/>
      <c r="AD74" s="20"/>
      <c r="AE74" s="19"/>
      <c r="AF74" s="21"/>
      <c r="AG74" s="22" t="str">
        <f t="shared" si="13"/>
        <v>FALSE</v>
      </c>
      <c r="AH74" s="23" t="str">
        <f t="shared" si="14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8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9"/>
        <v>0</v>
      </c>
      <c r="W75" s="12">
        <f t="shared" si="10"/>
        <v>0</v>
      </c>
      <c r="X75" s="14" t="e">
        <f t="shared" si="11"/>
        <v>#N/A</v>
      </c>
      <c r="Y75" s="17"/>
      <c r="Z75" s="14" t="e">
        <f t="shared" si="12"/>
        <v>#N/A</v>
      </c>
      <c r="AA75" s="18"/>
      <c r="AB75" s="13"/>
      <c r="AC75" s="19"/>
      <c r="AD75" s="20"/>
      <c r="AE75" s="19"/>
      <c r="AF75" s="21"/>
      <c r="AG75" s="22" t="str">
        <f t="shared" si="13"/>
        <v>FALSE</v>
      </c>
      <c r="AH75" s="23" t="str">
        <f t="shared" si="14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8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9"/>
        <v>0</v>
      </c>
      <c r="W76" s="12">
        <f t="shared" si="10"/>
        <v>0</v>
      </c>
      <c r="X76" s="14" t="e">
        <f t="shared" si="11"/>
        <v>#N/A</v>
      </c>
      <c r="Y76" s="17"/>
      <c r="Z76" s="14" t="e">
        <f t="shared" si="12"/>
        <v>#N/A</v>
      </c>
      <c r="AA76" s="18"/>
      <c r="AB76" s="13"/>
      <c r="AC76" s="19"/>
      <c r="AD76" s="20"/>
      <c r="AE76" s="19"/>
      <c r="AF76" s="21"/>
      <c r="AG76" s="22" t="str">
        <f t="shared" si="13"/>
        <v>FALSE</v>
      </c>
      <c r="AH76" s="23" t="str">
        <f t="shared" si="14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8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9"/>
        <v>0</v>
      </c>
      <c r="W77" s="12">
        <f t="shared" si="10"/>
        <v>0</v>
      </c>
      <c r="X77" s="14" t="e">
        <f t="shared" si="11"/>
        <v>#N/A</v>
      </c>
      <c r="Y77" s="17"/>
      <c r="Z77" s="14" t="e">
        <f t="shared" si="12"/>
        <v>#N/A</v>
      </c>
      <c r="AA77" s="18"/>
      <c r="AB77" s="13"/>
      <c r="AC77" s="19"/>
      <c r="AD77" s="20"/>
      <c r="AE77" s="19"/>
      <c r="AF77" s="21"/>
      <c r="AG77" s="22" t="str">
        <f t="shared" si="13"/>
        <v>FALSE</v>
      </c>
      <c r="AH77" s="23" t="str">
        <f t="shared" si="14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8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9"/>
        <v>0</v>
      </c>
      <c r="W78" s="12">
        <f t="shared" si="10"/>
        <v>0</v>
      </c>
      <c r="X78" s="14" t="e">
        <f t="shared" si="11"/>
        <v>#N/A</v>
      </c>
      <c r="Y78" s="17"/>
      <c r="Z78" s="14" t="e">
        <f t="shared" si="12"/>
        <v>#N/A</v>
      </c>
      <c r="AA78" s="18"/>
      <c r="AB78" s="13"/>
      <c r="AC78" s="19"/>
      <c r="AD78" s="20"/>
      <c r="AE78" s="19"/>
      <c r="AF78" s="21"/>
      <c r="AG78" s="22" t="str">
        <f t="shared" si="13"/>
        <v>FALSE</v>
      </c>
      <c r="AH78" s="23" t="str">
        <f t="shared" si="14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8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9"/>
        <v>0</v>
      </c>
      <c r="W79" s="12">
        <f t="shared" si="10"/>
        <v>0</v>
      </c>
      <c r="X79" s="14" t="e">
        <f t="shared" si="11"/>
        <v>#N/A</v>
      </c>
      <c r="Y79" s="17"/>
      <c r="Z79" s="14" t="e">
        <f t="shared" si="12"/>
        <v>#N/A</v>
      </c>
      <c r="AA79" s="18"/>
      <c r="AB79" s="13"/>
      <c r="AC79" s="19"/>
      <c r="AD79" s="20"/>
      <c r="AE79" s="19"/>
      <c r="AF79" s="21"/>
      <c r="AG79" s="22" t="str">
        <f t="shared" si="13"/>
        <v>FALSE</v>
      </c>
      <c r="AH79" s="23" t="str">
        <f t="shared" si="14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8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9"/>
        <v>0</v>
      </c>
      <c r="W80" s="12">
        <f t="shared" si="10"/>
        <v>0</v>
      </c>
      <c r="X80" s="14" t="e">
        <f t="shared" si="11"/>
        <v>#N/A</v>
      </c>
      <c r="Y80" s="17"/>
      <c r="Z80" s="14" t="e">
        <f t="shared" si="12"/>
        <v>#N/A</v>
      </c>
      <c r="AA80" s="18"/>
      <c r="AB80" s="13"/>
      <c r="AC80" s="19"/>
      <c r="AD80" s="20"/>
      <c r="AE80" s="19"/>
      <c r="AF80" s="21"/>
      <c r="AG80" s="22" t="str">
        <f t="shared" si="13"/>
        <v>FALSE</v>
      </c>
      <c r="AH80" s="23" t="str">
        <f t="shared" si="14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8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9"/>
        <v>0</v>
      </c>
      <c r="W81" s="12">
        <f t="shared" si="10"/>
        <v>0</v>
      </c>
      <c r="X81" s="14" t="e">
        <f t="shared" si="11"/>
        <v>#N/A</v>
      </c>
      <c r="Y81" s="17"/>
      <c r="Z81" s="14" t="e">
        <f t="shared" si="12"/>
        <v>#N/A</v>
      </c>
      <c r="AA81" s="18"/>
      <c r="AB81" s="13"/>
      <c r="AC81" s="19"/>
      <c r="AD81" s="20"/>
      <c r="AE81" s="19"/>
      <c r="AF81" s="21"/>
      <c r="AG81" s="22" t="str">
        <f t="shared" si="13"/>
        <v>FALSE</v>
      </c>
      <c r="AH81" s="23" t="str">
        <f t="shared" si="14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8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9"/>
        <v>0</v>
      </c>
      <c r="W82" s="12">
        <f t="shared" si="10"/>
        <v>0</v>
      </c>
      <c r="X82" s="14" t="e">
        <f t="shared" si="11"/>
        <v>#N/A</v>
      </c>
      <c r="Y82" s="17"/>
      <c r="Z82" s="14" t="e">
        <f t="shared" si="12"/>
        <v>#N/A</v>
      </c>
      <c r="AA82" s="18"/>
      <c r="AB82" s="13"/>
      <c r="AC82" s="19"/>
      <c r="AD82" s="20"/>
      <c r="AE82" s="19"/>
      <c r="AF82" s="21"/>
      <c r="AG82" s="22" t="str">
        <f t="shared" si="13"/>
        <v>FALSE</v>
      </c>
      <c r="AH82" s="23" t="str">
        <f t="shared" si="14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8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9"/>
        <v>0</v>
      </c>
      <c r="W83" s="12">
        <f t="shared" si="10"/>
        <v>0</v>
      </c>
      <c r="X83" s="14" t="e">
        <f t="shared" si="11"/>
        <v>#N/A</v>
      </c>
      <c r="Y83" s="17"/>
      <c r="Z83" s="14" t="e">
        <f t="shared" si="12"/>
        <v>#N/A</v>
      </c>
      <c r="AA83" s="18"/>
      <c r="AB83" s="13"/>
      <c r="AC83" s="19"/>
      <c r="AD83" s="20"/>
      <c r="AE83" s="19"/>
      <c r="AF83" s="21"/>
      <c r="AG83" s="22" t="str">
        <f t="shared" si="13"/>
        <v>FALSE</v>
      </c>
      <c r="AH83" s="23" t="str">
        <f t="shared" si="14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8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9"/>
        <v>0</v>
      </c>
      <c r="W84" s="12">
        <f t="shared" si="10"/>
        <v>0</v>
      </c>
      <c r="X84" s="14" t="e">
        <f t="shared" si="11"/>
        <v>#N/A</v>
      </c>
      <c r="Y84" s="17"/>
      <c r="Z84" s="14" t="e">
        <f t="shared" si="12"/>
        <v>#N/A</v>
      </c>
      <c r="AA84" s="18"/>
      <c r="AB84" s="13"/>
      <c r="AC84" s="19"/>
      <c r="AD84" s="20"/>
      <c r="AE84" s="19"/>
      <c r="AF84" s="21"/>
      <c r="AG84" s="22" t="str">
        <f t="shared" si="13"/>
        <v>FALSE</v>
      </c>
      <c r="AH84" s="23" t="str">
        <f t="shared" si="14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8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9"/>
        <v>0</v>
      </c>
      <c r="W85" s="12">
        <f t="shared" si="10"/>
        <v>0</v>
      </c>
      <c r="X85" s="14" t="e">
        <f t="shared" si="11"/>
        <v>#N/A</v>
      </c>
      <c r="Y85" s="17"/>
      <c r="Z85" s="14" t="e">
        <f t="shared" si="12"/>
        <v>#N/A</v>
      </c>
      <c r="AA85" s="18"/>
      <c r="AB85" s="13"/>
      <c r="AC85" s="19"/>
      <c r="AD85" s="20"/>
      <c r="AE85" s="19"/>
      <c r="AF85" s="21"/>
      <c r="AG85" s="22" t="str">
        <f t="shared" si="13"/>
        <v>FALSE</v>
      </c>
      <c r="AH85" s="23" t="str">
        <f t="shared" si="14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8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9"/>
        <v>0</v>
      </c>
      <c r="W86" s="12">
        <f t="shared" si="10"/>
        <v>0</v>
      </c>
      <c r="X86" s="14" t="e">
        <f t="shared" si="11"/>
        <v>#N/A</v>
      </c>
      <c r="Y86" s="17"/>
      <c r="Z86" s="14" t="e">
        <f t="shared" si="12"/>
        <v>#N/A</v>
      </c>
      <c r="AA86" s="18"/>
      <c r="AB86" s="13"/>
      <c r="AC86" s="19"/>
      <c r="AD86" s="20"/>
      <c r="AE86" s="19"/>
      <c r="AF86" s="21"/>
      <c r="AG86" s="22" t="str">
        <f t="shared" si="13"/>
        <v>FALSE</v>
      </c>
      <c r="AH86" s="23" t="str">
        <f t="shared" si="14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8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9"/>
        <v>0</v>
      </c>
      <c r="W87" s="12">
        <f t="shared" si="10"/>
        <v>0</v>
      </c>
      <c r="X87" s="14" t="e">
        <f t="shared" si="11"/>
        <v>#N/A</v>
      </c>
      <c r="Y87" s="17"/>
      <c r="Z87" s="14" t="e">
        <f t="shared" si="12"/>
        <v>#N/A</v>
      </c>
      <c r="AA87" s="18"/>
      <c r="AB87" s="13"/>
      <c r="AC87" s="19"/>
      <c r="AD87" s="20"/>
      <c r="AE87" s="19"/>
      <c r="AF87" s="21"/>
      <c r="AG87" s="22" t="str">
        <f t="shared" si="13"/>
        <v>FALSE</v>
      </c>
      <c r="AH87" s="23" t="str">
        <f t="shared" si="14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9"/>
        <v>0</v>
      </c>
      <c r="W88" s="12">
        <f t="shared" si="10"/>
        <v>0</v>
      </c>
      <c r="X88" s="14" t="e">
        <f t="shared" si="11"/>
        <v>#N/A</v>
      </c>
      <c r="Y88" s="17"/>
      <c r="Z88" s="14" t="e">
        <f t="shared" si="12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4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9"/>
        <v>0</v>
      </c>
      <c r="W89" s="12">
        <f t="shared" si="10"/>
        <v>0</v>
      </c>
      <c r="X89" s="14" t="e">
        <f t="shared" si="11"/>
        <v>#N/A</v>
      </c>
      <c r="Y89" s="17"/>
      <c r="Z89" s="14" t="e">
        <f t="shared" si="12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4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9"/>
        <v>0</v>
      </c>
      <c r="W90" s="12">
        <f t="shared" si="10"/>
        <v>0</v>
      </c>
      <c r="X90" s="14" t="e">
        <f t="shared" si="11"/>
        <v>#N/A</v>
      </c>
      <c r="Y90" s="17"/>
      <c r="Z90" s="14" t="e">
        <f t="shared" si="12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4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9"/>
        <v>0</v>
      </c>
      <c r="W91" s="12">
        <f t="shared" si="10"/>
        <v>0</v>
      </c>
      <c r="X91" s="14" t="e">
        <f t="shared" si="11"/>
        <v>#N/A</v>
      </c>
      <c r="Y91" s="17"/>
      <c r="Z91" s="14" t="e">
        <f t="shared" si="12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4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9"/>
        <v>0</v>
      </c>
      <c r="W92" s="12">
        <f t="shared" si="10"/>
        <v>0</v>
      </c>
      <c r="X92" s="14" t="e">
        <f t="shared" si="11"/>
        <v>#N/A</v>
      </c>
      <c r="Y92" s="17"/>
      <c r="Z92" s="14" t="e">
        <f t="shared" si="12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4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9"/>
        <v>0</v>
      </c>
      <c r="W93" s="12">
        <f t="shared" si="10"/>
        <v>0</v>
      </c>
      <c r="X93" s="14" t="e">
        <f t="shared" si="11"/>
        <v>#N/A</v>
      </c>
      <c r="Y93" s="17"/>
      <c r="Z93" s="14" t="e">
        <f t="shared" si="12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4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9"/>
        <v>0</v>
      </c>
      <c r="W94" s="12">
        <f t="shared" si="10"/>
        <v>0</v>
      </c>
      <c r="X94" s="14" t="e">
        <f t="shared" si="11"/>
        <v>#N/A</v>
      </c>
      <c r="Y94" s="17"/>
      <c r="Z94" s="14" t="e">
        <f t="shared" si="12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4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9"/>
        <v>0</v>
      </c>
      <c r="W95" s="12">
        <f t="shared" si="10"/>
        <v>0</v>
      </c>
      <c r="X95" s="14" t="e">
        <f t="shared" si="11"/>
        <v>#N/A</v>
      </c>
      <c r="Y95" s="17"/>
      <c r="Z95" s="14" t="e">
        <f t="shared" si="12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4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9"/>
        <v>0</v>
      </c>
      <c r="W96" s="12">
        <f t="shared" si="10"/>
        <v>0</v>
      </c>
      <c r="X96" s="14" t="e">
        <f t="shared" si="11"/>
        <v>#N/A</v>
      </c>
      <c r="Y96" s="17"/>
      <c r="Z96" s="14" t="e">
        <f t="shared" si="12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4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9"/>
        <v>0</v>
      </c>
      <c r="W97" s="12">
        <f t="shared" si="10"/>
        <v>0</v>
      </c>
      <c r="X97" s="14" t="e">
        <f t="shared" si="11"/>
        <v>#N/A</v>
      </c>
      <c r="Y97" s="17"/>
      <c r="Z97" s="14" t="e">
        <f t="shared" si="12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4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9"/>
        <v>0</v>
      </c>
      <c r="W98" s="12">
        <f t="shared" si="10"/>
        <v>0</v>
      </c>
      <c r="X98" s="14" t="e">
        <f t="shared" si="11"/>
        <v>#N/A</v>
      </c>
      <c r="Y98" s="17"/>
      <c r="Z98" s="14" t="e">
        <f t="shared" si="12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4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9"/>
        <v>0</v>
      </c>
      <c r="W99" s="12">
        <f t="shared" si="10"/>
        <v>0</v>
      </c>
      <c r="X99" s="14" t="e">
        <f t="shared" si="11"/>
        <v>#N/A</v>
      </c>
      <c r="Y99" s="17"/>
      <c r="Z99" s="14" t="e">
        <f t="shared" si="12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4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9"/>
        <v>0</v>
      </c>
      <c r="W100" s="12">
        <f t="shared" si="10"/>
        <v>0</v>
      </c>
      <c r="X100" s="14" t="e">
        <f t="shared" si="11"/>
        <v>#N/A</v>
      </c>
      <c r="Y100" s="17"/>
      <c r="Z100" s="14" t="e">
        <f t="shared" si="12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4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9"/>
        <v>0</v>
      </c>
      <c r="W101" s="12">
        <f t="shared" si="10"/>
        <v>0</v>
      </c>
      <c r="X101" s="14" t="e">
        <f t="shared" si="11"/>
        <v>#N/A</v>
      </c>
      <c r="Y101" s="17"/>
      <c r="Z101" s="14" t="e">
        <f t="shared" si="12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4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9"/>
        <v>0</v>
      </c>
      <c r="W102" s="12">
        <f t="shared" si="10"/>
        <v>0</v>
      </c>
      <c r="X102" s="14" t="e">
        <f t="shared" si="11"/>
        <v>#N/A</v>
      </c>
      <c r="Y102" s="17"/>
      <c r="Z102" s="14" t="e">
        <f t="shared" si="12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4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9"/>
        <v>0</v>
      </c>
      <c r="W103" s="12">
        <f t="shared" si="10"/>
        <v>0</v>
      </c>
      <c r="X103" s="14" t="e">
        <f t="shared" si="11"/>
        <v>#N/A</v>
      </c>
      <c r="Y103" s="17"/>
      <c r="Z103" s="14" t="e">
        <f t="shared" si="12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4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9"/>
        <v>0</v>
      </c>
      <c r="W104" s="12">
        <f t="shared" si="10"/>
        <v>0</v>
      </c>
      <c r="X104" s="14" t="e">
        <f t="shared" si="11"/>
        <v>#N/A</v>
      </c>
      <c r="Y104" s="17"/>
      <c r="Z104" s="14" t="e">
        <f t="shared" si="12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4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9"/>
        <v>0</v>
      </c>
      <c r="W105" s="12">
        <f t="shared" si="10"/>
        <v>0</v>
      </c>
      <c r="X105" s="14" t="e">
        <f t="shared" si="11"/>
        <v>#N/A</v>
      </c>
      <c r="Y105" s="17"/>
      <c r="Z105" s="14" t="e">
        <f t="shared" si="12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4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9"/>
        <v>0</v>
      </c>
      <c r="W106" s="12">
        <f t="shared" si="10"/>
        <v>0</v>
      </c>
      <c r="X106" s="14" t="e">
        <f t="shared" si="11"/>
        <v>#N/A</v>
      </c>
      <c r="Y106" s="17"/>
      <c r="Z106" s="14" t="e">
        <f t="shared" si="12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4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9"/>
        <v>0</v>
      </c>
      <c r="W107" s="12">
        <f t="shared" si="10"/>
        <v>0</v>
      </c>
      <c r="X107" s="14" t="e">
        <f t="shared" si="11"/>
        <v>#N/A</v>
      </c>
      <c r="Y107" s="17"/>
      <c r="Z107" s="14" t="e">
        <f t="shared" si="12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4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9"/>
        <v>0</v>
      </c>
      <c r="W108" s="12">
        <f t="shared" si="10"/>
        <v>0</v>
      </c>
      <c r="X108" s="14" t="e">
        <f t="shared" si="11"/>
        <v>#N/A</v>
      </c>
      <c r="Y108" s="17"/>
      <c r="Z108" s="14" t="e">
        <f t="shared" si="12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4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9"/>
        <v>0</v>
      </c>
      <c r="W109" s="12">
        <f t="shared" si="10"/>
        <v>0</v>
      </c>
      <c r="X109" s="14" t="e">
        <f t="shared" si="11"/>
        <v>#N/A</v>
      </c>
      <c r="Y109" s="17"/>
      <c r="Z109" s="14" t="e">
        <f t="shared" si="12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4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9"/>
        <v>0</v>
      </c>
      <c r="W110" s="12">
        <f t="shared" si="10"/>
        <v>0</v>
      </c>
      <c r="X110" s="14" t="e">
        <f t="shared" si="11"/>
        <v>#N/A</v>
      </c>
      <c r="Y110" s="17"/>
      <c r="Z110" s="14" t="e">
        <f t="shared" si="12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4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9"/>
        <v>0</v>
      </c>
      <c r="W111" s="12">
        <f t="shared" si="10"/>
        <v>0</v>
      </c>
      <c r="X111" s="14" t="e">
        <f t="shared" si="11"/>
        <v>#N/A</v>
      </c>
      <c r="Y111" s="17"/>
      <c r="Z111" s="14" t="e">
        <f t="shared" si="12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4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9"/>
        <v>0</v>
      </c>
      <c r="W112" s="12">
        <f t="shared" si="10"/>
        <v>0</v>
      </c>
      <c r="X112" s="14" t="e">
        <f t="shared" si="11"/>
        <v>#N/A</v>
      </c>
      <c r="Y112" s="17"/>
      <c r="Z112" s="14" t="e">
        <f t="shared" si="12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4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9"/>
        <v>0</v>
      </c>
      <c r="W113" s="12">
        <f t="shared" si="10"/>
        <v>0</v>
      </c>
      <c r="X113" s="14" t="e">
        <f t="shared" si="11"/>
        <v>#N/A</v>
      </c>
      <c r="Y113" s="17"/>
      <c r="Z113" s="14" t="e">
        <f t="shared" si="12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4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9"/>
        <v>0</v>
      </c>
      <c r="W114" s="12">
        <f t="shared" si="10"/>
        <v>0</v>
      </c>
      <c r="X114" s="14" t="e">
        <f t="shared" si="11"/>
        <v>#N/A</v>
      </c>
      <c r="Y114" s="17"/>
      <c r="Z114" s="14" t="e">
        <f t="shared" si="12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4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9"/>
        <v>0</v>
      </c>
      <c r="W115" s="12">
        <f t="shared" si="10"/>
        <v>0</v>
      </c>
      <c r="X115" s="14" t="e">
        <f t="shared" si="11"/>
        <v>#N/A</v>
      </c>
      <c r="Y115" s="17"/>
      <c r="Z115" s="14" t="e">
        <f t="shared" si="12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4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9"/>
        <v>0</v>
      </c>
      <c r="W116" s="12">
        <f t="shared" si="10"/>
        <v>0</v>
      </c>
      <c r="X116" s="14" t="e">
        <f t="shared" si="11"/>
        <v>#N/A</v>
      </c>
      <c r="Y116" s="17"/>
      <c r="Z116" s="14" t="e">
        <f t="shared" si="12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4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9"/>
        <v>0</v>
      </c>
      <c r="W117" s="12">
        <f t="shared" si="10"/>
        <v>0</v>
      </c>
      <c r="X117" s="14" t="e">
        <f t="shared" si="11"/>
        <v>#N/A</v>
      </c>
      <c r="Y117" s="17"/>
      <c r="Z117" s="14" t="e">
        <f t="shared" si="12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4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9"/>
        <v>0</v>
      </c>
      <c r="W118" s="12">
        <f t="shared" si="10"/>
        <v>0</v>
      </c>
      <c r="X118" s="14" t="e">
        <f t="shared" si="11"/>
        <v>#N/A</v>
      </c>
      <c r="Y118" s="17"/>
      <c r="Z118" s="14" t="e">
        <f t="shared" si="12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4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9"/>
        <v>0</v>
      </c>
      <c r="W119" s="12">
        <f t="shared" si="10"/>
        <v>0</v>
      </c>
      <c r="X119" s="14" t="e">
        <f t="shared" si="11"/>
        <v>#N/A</v>
      </c>
      <c r="Y119" s="17"/>
      <c r="Z119" s="14" t="e">
        <f t="shared" si="12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4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9"/>
        <v>0</v>
      </c>
      <c r="W120" s="12">
        <f t="shared" si="10"/>
        <v>0</v>
      </c>
      <c r="X120" s="14" t="e">
        <f t="shared" si="11"/>
        <v>#N/A</v>
      </c>
      <c r="Y120" s="17"/>
      <c r="Z120" s="14" t="e">
        <f t="shared" si="12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4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9"/>
        <v>0</v>
      </c>
      <c r="W121" s="12">
        <f t="shared" si="10"/>
        <v>0</v>
      </c>
      <c r="X121" s="14" t="e">
        <f t="shared" si="11"/>
        <v>#N/A</v>
      </c>
      <c r="Y121" s="17"/>
      <c r="Z121" s="14" t="e">
        <f t="shared" si="12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4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9"/>
        <v>0</v>
      </c>
      <c r="W122" s="12">
        <f t="shared" si="10"/>
        <v>0</v>
      </c>
      <c r="X122" s="14" t="e">
        <f t="shared" si="11"/>
        <v>#N/A</v>
      </c>
      <c r="Y122" s="17"/>
      <c r="Z122" s="14" t="e">
        <f t="shared" si="12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4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9"/>
        <v>0</v>
      </c>
      <c r="W123" s="12">
        <f t="shared" si="10"/>
        <v>0</v>
      </c>
      <c r="X123" s="14" t="e">
        <f t="shared" si="11"/>
        <v>#N/A</v>
      </c>
      <c r="Y123" s="17"/>
      <c r="Z123" s="14" t="e">
        <f t="shared" si="12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4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9"/>
        <v>0</v>
      </c>
      <c r="W124" s="12">
        <f t="shared" si="10"/>
        <v>0</v>
      </c>
      <c r="X124" s="14" t="e">
        <f t="shared" si="11"/>
        <v>#N/A</v>
      </c>
      <c r="Y124" s="17"/>
      <c r="Z124" s="14" t="e">
        <f t="shared" si="12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4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9"/>
        <v>0</v>
      </c>
      <c r="W125" s="12">
        <f t="shared" si="10"/>
        <v>0</v>
      </c>
      <c r="X125" s="14" t="e">
        <f t="shared" si="11"/>
        <v>#N/A</v>
      </c>
      <c r="Y125" s="17"/>
      <c r="Z125" s="14" t="e">
        <f t="shared" si="12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4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9"/>
        <v>0</v>
      </c>
      <c r="W126" s="12">
        <f t="shared" si="10"/>
        <v>0</v>
      </c>
      <c r="X126" s="14" t="e">
        <f t="shared" si="11"/>
        <v>#N/A</v>
      </c>
      <c r="Y126" s="17"/>
      <c r="Z126" s="14" t="e">
        <f t="shared" si="12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4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9"/>
        <v>0</v>
      </c>
      <c r="W127" s="12">
        <f t="shared" si="10"/>
        <v>0</v>
      </c>
      <c r="X127" s="14" t="e">
        <f t="shared" si="11"/>
        <v>#N/A</v>
      </c>
      <c r="Y127" s="17"/>
      <c r="Z127" s="14" t="e">
        <f t="shared" si="12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4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9"/>
        <v>0</v>
      </c>
      <c r="W128" s="12">
        <f t="shared" si="10"/>
        <v>0</v>
      </c>
      <c r="X128" s="14" t="e">
        <f t="shared" si="11"/>
        <v>#N/A</v>
      </c>
      <c r="Y128" s="17"/>
      <c r="Z128" s="14" t="e">
        <f t="shared" si="12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4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9"/>
        <v>0</v>
      </c>
      <c r="W129" s="12">
        <f t="shared" si="10"/>
        <v>0</v>
      </c>
      <c r="X129" s="14" t="e">
        <f t="shared" si="11"/>
        <v>#N/A</v>
      </c>
      <c r="Y129" s="17"/>
      <c r="Z129" s="14" t="e">
        <f t="shared" si="12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4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5">IF(C130, P130, U130 )</f>
        <v>0</v>
      </c>
      <c r="W130" s="12">
        <f t="shared" si="10"/>
        <v>0</v>
      </c>
      <c r="X130" s="14" t="e">
        <f t="shared" si="11"/>
        <v>#N/A</v>
      </c>
      <c r="Y130" s="17"/>
      <c r="Z130" s="14" t="e">
        <f t="shared" si="12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4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5"/>
        <v>0</v>
      </c>
      <c r="W131" s="12">
        <f t="shared" si="10"/>
        <v>0</v>
      </c>
      <c r="X131" s="14" t="e">
        <f t="shared" si="11"/>
        <v>#N/A</v>
      </c>
      <c r="Y131" s="17"/>
      <c r="Z131" s="14" t="e">
        <f t="shared" si="12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4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5"/>
        <v>0</v>
      </c>
      <c r="W132" s="12">
        <f t="shared" si="10"/>
        <v>0</v>
      </c>
      <c r="X132" s="14" t="e">
        <f t="shared" si="11"/>
        <v>#N/A</v>
      </c>
      <c r="Y132" s="17"/>
      <c r="Z132" s="14" t="e">
        <f t="shared" si="12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6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5"/>
        <v>0</v>
      </c>
      <c r="W133" s="12">
        <f t="shared" si="10"/>
        <v>0</v>
      </c>
      <c r="X133" s="14" t="e">
        <f t="shared" si="11"/>
        <v>#N/A</v>
      </c>
      <c r="Y133" s="17"/>
      <c r="Z133" s="14" t="e">
        <f t="shared" si="12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6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5"/>
        <v>0</v>
      </c>
      <c r="W134" s="12">
        <f t="shared" si="10"/>
        <v>0</v>
      </c>
      <c r="X134" s="14" t="e">
        <f t="shared" si="11"/>
        <v>#N/A</v>
      </c>
      <c r="Y134" s="17"/>
      <c r="Z134" s="14" t="e">
        <f t="shared" si="12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6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5"/>
        <v>0</v>
      </c>
      <c r="W135" s="12">
        <f t="shared" si="10"/>
        <v>0</v>
      </c>
      <c r="X135" s="14" t="e">
        <f t="shared" si="11"/>
        <v>#N/A</v>
      </c>
      <c r="Y135" s="17"/>
      <c r="Z135" s="14" t="e">
        <f t="shared" si="12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6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5"/>
        <v>0</v>
      </c>
      <c r="W136" s="12">
        <f t="shared" si="10"/>
        <v>0</v>
      </c>
      <c r="X136" s="14" t="e">
        <f t="shared" si="11"/>
        <v>#N/A</v>
      </c>
      <c r="Y136" s="17"/>
      <c r="Z136" s="14" t="e">
        <f t="shared" si="12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6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5"/>
        <v>0</v>
      </c>
      <c r="W137" s="12">
        <f t="shared" si="10"/>
        <v>0</v>
      </c>
      <c r="X137" s="14" t="e">
        <f t="shared" si="11"/>
        <v>#N/A</v>
      </c>
      <c r="Y137" s="17"/>
      <c r="Z137" s="14" t="e">
        <f t="shared" si="12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6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5"/>
        <v>0</v>
      </c>
      <c r="W138" s="12">
        <f t="shared" si="10"/>
        <v>0</v>
      </c>
      <c r="X138" s="14" t="e">
        <f t="shared" si="11"/>
        <v>#N/A</v>
      </c>
      <c r="Y138" s="17"/>
      <c r="Z138" s="14" t="e">
        <f t="shared" si="12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6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5"/>
        <v>0</v>
      </c>
      <c r="W139" s="12">
        <f t="shared" si="10"/>
        <v>0</v>
      </c>
      <c r="X139" s="14" t="e">
        <f t="shared" si="11"/>
        <v>#N/A</v>
      </c>
      <c r="Y139" s="17"/>
      <c r="Z139" s="14" t="e">
        <f t="shared" si="12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6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5"/>
        <v>0</v>
      </c>
      <c r="W140" s="12">
        <f t="shared" si="10"/>
        <v>0</v>
      </c>
      <c r="X140" s="14" t="e">
        <f t="shared" si="11"/>
        <v>#N/A</v>
      </c>
      <c r="Y140" s="17"/>
      <c r="Z140" s="14" t="e">
        <f t="shared" si="12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6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5"/>
        <v>0</v>
      </c>
      <c r="W141" s="12">
        <f t="shared" si="10"/>
        <v>0</v>
      </c>
      <c r="X141" s="14" t="e">
        <f t="shared" si="11"/>
        <v>#N/A</v>
      </c>
      <c r="Y141" s="17"/>
      <c r="Z141" s="14" t="e">
        <f t="shared" si="12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6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5"/>
        <v>0</v>
      </c>
      <c r="W142" s="12">
        <f t="shared" si="10"/>
        <v>0</v>
      </c>
      <c r="X142" s="14" t="e">
        <f t="shared" si="11"/>
        <v>#N/A</v>
      </c>
      <c r="Y142" s="17"/>
      <c r="Z142" s="14" t="e">
        <f t="shared" si="12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6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5"/>
        <v>0</v>
      </c>
      <c r="W143" s="12">
        <f t="shared" si="10"/>
        <v>0</v>
      </c>
      <c r="X143" s="14" t="e">
        <f t="shared" si="11"/>
        <v>#N/A</v>
      </c>
      <c r="Y143" s="17"/>
      <c r="Z143" s="14" t="e">
        <f t="shared" si="12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6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5"/>
        <v>0</v>
      </c>
      <c r="W144" s="12">
        <f t="shared" si="10"/>
        <v>0</v>
      </c>
      <c r="X144" s="14" t="e">
        <f t="shared" si="11"/>
        <v>#N/A</v>
      </c>
      <c r="Y144" s="17"/>
      <c r="Z144" s="14" t="e">
        <f t="shared" si="12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6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5"/>
        <v>0</v>
      </c>
      <c r="W145" s="12">
        <f t="shared" si="10"/>
        <v>0</v>
      </c>
      <c r="X145" s="14" t="e">
        <f t="shared" si="11"/>
        <v>#N/A</v>
      </c>
      <c r="Y145" s="17"/>
      <c r="Z145" s="14" t="e">
        <f t="shared" si="12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6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5"/>
        <v>0</v>
      </c>
      <c r="W146" s="12">
        <f t="shared" si="10"/>
        <v>0</v>
      </c>
      <c r="X146" s="14" t="e">
        <f t="shared" si="11"/>
        <v>#N/A</v>
      </c>
      <c r="Y146" s="17"/>
      <c r="Z146" s="14" t="e">
        <f t="shared" si="12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6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5"/>
        <v>0</v>
      </c>
      <c r="W147" s="12">
        <f t="shared" si="10"/>
        <v>0</v>
      </c>
      <c r="X147" s="14" t="e">
        <f t="shared" si="11"/>
        <v>#N/A</v>
      </c>
      <c r="Y147" s="17"/>
      <c r="Z147" s="14" t="e">
        <f t="shared" si="12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6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5"/>
        <v>0</v>
      </c>
      <c r="W148" s="12">
        <f t="shared" si="10"/>
        <v>0</v>
      </c>
      <c r="X148" s="14" t="e">
        <f t="shared" si="11"/>
        <v>#N/A</v>
      </c>
      <c r="Y148" s="17"/>
      <c r="Z148" s="14" t="e">
        <f t="shared" si="12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6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5"/>
        <v>0</v>
      </c>
      <c r="W149" s="12">
        <f t="shared" si="10"/>
        <v>0</v>
      </c>
      <c r="X149" s="14" t="e">
        <f t="shared" si="11"/>
        <v>#N/A</v>
      </c>
      <c r="Y149" s="17"/>
      <c r="Z149" s="14" t="e">
        <f t="shared" si="12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6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5"/>
        <v>0</v>
      </c>
      <c r="W150" s="12">
        <f t="shared" si="10"/>
        <v>0</v>
      </c>
      <c r="X150" s="14" t="e">
        <f t="shared" si="11"/>
        <v>#N/A</v>
      </c>
      <c r="Y150" s="17"/>
      <c r="Z150" s="14" t="e">
        <f t="shared" si="12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6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5"/>
        <v>0</v>
      </c>
      <c r="W151" s="12">
        <f t="shared" si="10"/>
        <v>0</v>
      </c>
      <c r="X151" s="14" t="e">
        <f t="shared" si="11"/>
        <v>#N/A</v>
      </c>
      <c r="Y151" s="17"/>
      <c r="Z151" s="14" t="e">
        <f t="shared" si="12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6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5"/>
        <v>0</v>
      </c>
      <c r="W152" s="12">
        <f t="shared" si="10"/>
        <v>0</v>
      </c>
      <c r="X152" s="14" t="e">
        <f t="shared" si="11"/>
        <v>#N/A</v>
      </c>
      <c r="Y152" s="17"/>
      <c r="Z152" s="14" t="e">
        <f t="shared" si="12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6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5"/>
        <v>0</v>
      </c>
      <c r="W153" s="12">
        <f t="shared" si="10"/>
        <v>0</v>
      </c>
      <c r="X153" s="14" t="e">
        <f t="shared" si="11"/>
        <v>#N/A</v>
      </c>
      <c r="Y153" s="17"/>
      <c r="Z153" s="14" t="e">
        <f t="shared" si="12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6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5"/>
        <v>0</v>
      </c>
      <c r="W154" s="12">
        <f t="shared" si="10"/>
        <v>0</v>
      </c>
      <c r="X154" s="14" t="e">
        <f t="shared" si="11"/>
        <v>#N/A</v>
      </c>
      <c r="Y154" s="17"/>
      <c r="Z154" s="14" t="e">
        <f t="shared" si="12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6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5"/>
        <v>0</v>
      </c>
      <c r="W155" s="12">
        <f t="shared" si="10"/>
        <v>0</v>
      </c>
      <c r="X155" s="14" t="e">
        <f t="shared" si="11"/>
        <v>#N/A</v>
      </c>
      <c r="Y155" s="17"/>
      <c r="Z155" s="14" t="e">
        <f t="shared" si="12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6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5"/>
        <v>0</v>
      </c>
      <c r="W156" s="12">
        <f t="shared" si="10"/>
        <v>0</v>
      </c>
      <c r="X156" s="14" t="e">
        <f t="shared" si="11"/>
        <v>#N/A</v>
      </c>
      <c r="Y156" s="17"/>
      <c r="Z156" s="14" t="e">
        <f t="shared" si="12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6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5"/>
        <v>0</v>
      </c>
      <c r="W157" s="12">
        <f t="shared" si="10"/>
        <v>0</v>
      </c>
      <c r="X157" s="14" t="e">
        <f t="shared" si="11"/>
        <v>#N/A</v>
      </c>
      <c r="Y157" s="17"/>
      <c r="Z157" s="14" t="e">
        <f t="shared" si="12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6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5"/>
        <v>0</v>
      </c>
      <c r="W158" s="12">
        <f t="shared" si="10"/>
        <v>0</v>
      </c>
      <c r="X158" s="14" t="e">
        <f t="shared" si="11"/>
        <v>#N/A</v>
      </c>
      <c r="Y158" s="17"/>
      <c r="Z158" s="14" t="e">
        <f t="shared" si="12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6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5"/>
        <v>0</v>
      </c>
      <c r="W159" s="12">
        <f t="shared" si="10"/>
        <v>0</v>
      </c>
      <c r="X159" s="14" t="e">
        <f t="shared" si="11"/>
        <v>#N/A</v>
      </c>
      <c r="Y159" s="17"/>
      <c r="Z159" s="14" t="e">
        <f t="shared" si="12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6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5"/>
        <v>0</v>
      </c>
      <c r="W160" s="12">
        <f t="shared" si="10"/>
        <v>0</v>
      </c>
      <c r="X160" s="14" t="e">
        <f t="shared" si="11"/>
        <v>#N/A</v>
      </c>
      <c r="Y160" s="17"/>
      <c r="Z160" s="14" t="e">
        <f t="shared" si="12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6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5"/>
        <v>0</v>
      </c>
      <c r="W161" s="12">
        <f t="shared" si="10"/>
        <v>0</v>
      </c>
      <c r="X161" s="14" t="e">
        <f t="shared" si="11"/>
        <v>#N/A</v>
      </c>
      <c r="Y161" s="17"/>
      <c r="Z161" s="14" t="e">
        <f t="shared" si="12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6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5"/>
        <v>0</v>
      </c>
      <c r="W162" s="12">
        <f t="shared" si="10"/>
        <v>0</v>
      </c>
      <c r="X162" s="14" t="e">
        <f t="shared" si="11"/>
        <v>#N/A</v>
      </c>
      <c r="Y162" s="17"/>
      <c r="Z162" s="14" t="e">
        <f t="shared" si="12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6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5"/>
        <v>0</v>
      </c>
      <c r="W163" s="12">
        <f t="shared" si="10"/>
        <v>0</v>
      </c>
      <c r="X163" s="14" t="e">
        <f t="shared" si="11"/>
        <v>#N/A</v>
      </c>
      <c r="Y163" s="17"/>
      <c r="Z163" s="14" t="e">
        <f t="shared" si="12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6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5"/>
        <v>0</v>
      </c>
      <c r="W164" s="12">
        <f t="shared" si="10"/>
        <v>0</v>
      </c>
      <c r="X164" s="14" t="e">
        <f t="shared" si="11"/>
        <v>#N/A</v>
      </c>
      <c r="Y164" s="17"/>
      <c r="Z164" s="14" t="e">
        <f t="shared" si="12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6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5"/>
        <v>0</v>
      </c>
      <c r="W165" s="12">
        <f t="shared" si="10"/>
        <v>0</v>
      </c>
      <c r="X165" s="14" t="e">
        <f t="shared" si="11"/>
        <v>#N/A</v>
      </c>
      <c r="Y165" s="17"/>
      <c r="Z165" s="14" t="e">
        <f t="shared" si="12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6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5"/>
        <v>0</v>
      </c>
      <c r="W166" s="12">
        <f t="shared" si="10"/>
        <v>0</v>
      </c>
      <c r="X166" s="14" t="e">
        <f t="shared" si="11"/>
        <v>#N/A</v>
      </c>
      <c r="Y166" s="17"/>
      <c r="Z166" s="14" t="e">
        <f t="shared" si="12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6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5"/>
        <v>0</v>
      </c>
      <c r="W167" s="12">
        <f t="shared" si="10"/>
        <v>0</v>
      </c>
      <c r="X167" s="14" t="e">
        <f t="shared" si="11"/>
        <v>#N/A</v>
      </c>
      <c r="Y167" s="17"/>
      <c r="Z167" s="14" t="e">
        <f t="shared" si="12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6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5"/>
        <v>0</v>
      </c>
      <c r="W168" s="12">
        <f t="shared" si="10"/>
        <v>0</v>
      </c>
      <c r="X168" s="14" t="e">
        <f t="shared" si="11"/>
        <v>#N/A</v>
      </c>
      <c r="Y168" s="17"/>
      <c r="Z168" s="14" t="e">
        <f t="shared" si="12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6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5"/>
        <v>0</v>
      </c>
      <c r="W169" s="12">
        <f t="shared" si="10"/>
        <v>0</v>
      </c>
      <c r="X169" s="14" t="e">
        <f t="shared" si="11"/>
        <v>#N/A</v>
      </c>
      <c r="Y169" s="17"/>
      <c r="Z169" s="14" t="e">
        <f t="shared" si="12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6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5"/>
        <v>0</v>
      </c>
      <c r="W170" s="12">
        <f t="shared" si="10"/>
        <v>0</v>
      </c>
      <c r="X170" s="14" t="e">
        <f t="shared" si="11"/>
        <v>#N/A</v>
      </c>
      <c r="Y170" s="17"/>
      <c r="Z170" s="14" t="e">
        <f t="shared" si="12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6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5"/>
        <v>0</v>
      </c>
      <c r="W171" s="12">
        <f t="shared" si="10"/>
        <v>0</v>
      </c>
      <c r="X171" s="14" t="e">
        <f t="shared" si="11"/>
        <v>#N/A</v>
      </c>
      <c r="Y171" s="17"/>
      <c r="Z171" s="14" t="e">
        <f t="shared" si="12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6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5"/>
        <v>0</v>
      </c>
      <c r="W172" s="12">
        <f t="shared" si="10"/>
        <v>0</v>
      </c>
      <c r="X172" s="14" t="e">
        <f t="shared" si="11"/>
        <v>#N/A</v>
      </c>
      <c r="Y172" s="17"/>
      <c r="Z172" s="14" t="e">
        <f t="shared" si="12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6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5"/>
        <v>0</v>
      </c>
      <c r="W173" s="12">
        <f t="shared" si="10"/>
        <v>0</v>
      </c>
      <c r="X173" s="14" t="e">
        <f t="shared" si="11"/>
        <v>#N/A</v>
      </c>
      <c r="Y173" s="17"/>
      <c r="Z173" s="14" t="e">
        <f t="shared" si="12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6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5"/>
        <v>0</v>
      </c>
      <c r="W174" s="12">
        <f t="shared" si="10"/>
        <v>0</v>
      </c>
      <c r="X174" s="14" t="e">
        <f t="shared" si="11"/>
        <v>#N/A</v>
      </c>
      <c r="Y174" s="17"/>
      <c r="Z174" s="14" t="e">
        <f t="shared" si="12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6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5"/>
        <v>0</v>
      </c>
      <c r="W175" s="12">
        <f t="shared" si="10"/>
        <v>0</v>
      </c>
      <c r="X175" s="14" t="e">
        <f t="shared" si="11"/>
        <v>#N/A</v>
      </c>
      <c r="Y175" s="17"/>
      <c r="Z175" s="14" t="e">
        <f t="shared" si="12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6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5"/>
        <v>0</v>
      </c>
      <c r="W176" s="12">
        <f t="shared" si="10"/>
        <v>0</v>
      </c>
      <c r="X176" s="14" t="e">
        <f t="shared" si="11"/>
        <v>#N/A</v>
      </c>
      <c r="Y176" s="17"/>
      <c r="Z176" s="14" t="e">
        <f t="shared" si="12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6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5"/>
        <v>0</v>
      </c>
      <c r="W177" s="12">
        <f t="shared" si="10"/>
        <v>0</v>
      </c>
      <c r="X177" s="14" t="e">
        <f t="shared" si="11"/>
        <v>#N/A</v>
      </c>
      <c r="Y177" s="17"/>
      <c r="Z177" s="14" t="e">
        <f t="shared" si="12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6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5"/>
        <v>0</v>
      </c>
      <c r="W178" s="12">
        <f t="shared" si="10"/>
        <v>0</v>
      </c>
      <c r="X178" s="14" t="e">
        <f t="shared" si="11"/>
        <v>#N/A</v>
      </c>
      <c r="Y178" s="17"/>
      <c r="Z178" s="14" t="e">
        <f t="shared" si="12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6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5"/>
        <v>0</v>
      </c>
      <c r="W179" s="12">
        <f t="shared" si="10"/>
        <v>0</v>
      </c>
      <c r="X179" s="14" t="e">
        <f t="shared" si="11"/>
        <v>#N/A</v>
      </c>
      <c r="Y179" s="17"/>
      <c r="Z179" s="14" t="e">
        <f t="shared" si="12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6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5"/>
        <v>0</v>
      </c>
      <c r="W180" s="12">
        <f t="shared" si="10"/>
        <v>0</v>
      </c>
      <c r="X180" s="14" t="e">
        <f t="shared" si="11"/>
        <v>#N/A</v>
      </c>
      <c r="Y180" s="17"/>
      <c r="Z180" s="14" t="e">
        <f t="shared" si="12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6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5"/>
        <v>0</v>
      </c>
      <c r="W181" s="12">
        <f t="shared" si="10"/>
        <v>0</v>
      </c>
      <c r="X181" s="14" t="e">
        <f t="shared" si="11"/>
        <v>#N/A</v>
      </c>
      <c r="Y181" s="17"/>
      <c r="Z181" s="14" t="e">
        <f t="shared" si="12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6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5"/>
        <v>0</v>
      </c>
      <c r="W182" s="12">
        <f t="shared" si="10"/>
        <v>0</v>
      </c>
      <c r="X182" s="14" t="e">
        <f t="shared" si="11"/>
        <v>#N/A</v>
      </c>
      <c r="Y182" s="17"/>
      <c r="Z182" s="14" t="e">
        <f t="shared" si="12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6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5"/>
        <v>0</v>
      </c>
      <c r="W183" s="12">
        <f t="shared" si="10"/>
        <v>0</v>
      </c>
      <c r="X183" s="14" t="e">
        <f t="shared" si="11"/>
        <v>#N/A</v>
      </c>
      <c r="Y183" s="17"/>
      <c r="Z183" s="14" t="e">
        <f t="shared" si="12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6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5"/>
        <v>0</v>
      </c>
      <c r="W184" s="12">
        <f t="shared" si="10"/>
        <v>0</v>
      </c>
      <c r="X184" s="14" t="e">
        <f t="shared" si="11"/>
        <v>#N/A</v>
      </c>
      <c r="Y184" s="17"/>
      <c r="Z184" s="14" t="e">
        <f t="shared" si="12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6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5"/>
        <v>0</v>
      </c>
      <c r="W185" s="12">
        <f t="shared" si="10"/>
        <v>0</v>
      </c>
      <c r="X185" s="14" t="e">
        <f t="shared" si="11"/>
        <v>#N/A</v>
      </c>
      <c r="Y185" s="17"/>
      <c r="Z185" s="14" t="e">
        <f t="shared" si="12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6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5"/>
        <v>0</v>
      </c>
      <c r="W186" s="12">
        <f t="shared" si="10"/>
        <v>0</v>
      </c>
      <c r="X186" s="14" t="e">
        <f t="shared" si="11"/>
        <v>#N/A</v>
      </c>
      <c r="Y186" s="17"/>
      <c r="Z186" s="14" t="e">
        <f t="shared" si="12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6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5"/>
        <v>0</v>
      </c>
      <c r="W187" s="12">
        <f t="shared" si="10"/>
        <v>0</v>
      </c>
      <c r="X187" s="14" t="e">
        <f t="shared" si="11"/>
        <v>#N/A</v>
      </c>
      <c r="Y187" s="17"/>
      <c r="Z187" s="14" t="e">
        <f t="shared" si="12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6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5"/>
        <v>0</v>
      </c>
      <c r="W188" s="12">
        <f t="shared" si="10"/>
        <v>0</v>
      </c>
      <c r="X188" s="14" t="e">
        <f t="shared" si="11"/>
        <v>#N/A</v>
      </c>
      <c r="Y188" s="17"/>
      <c r="Z188" s="14" t="e">
        <f t="shared" si="12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6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5"/>
        <v>0</v>
      </c>
      <c r="W189" s="12">
        <f t="shared" si="10"/>
        <v>0</v>
      </c>
      <c r="X189" s="14" t="e">
        <f t="shared" si="11"/>
        <v>#N/A</v>
      </c>
      <c r="Y189" s="17"/>
      <c r="Z189" s="14" t="e">
        <f t="shared" si="12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6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5"/>
        <v>0</v>
      </c>
      <c r="W190" s="12">
        <f t="shared" si="10"/>
        <v>0</v>
      </c>
      <c r="X190" s="14" t="e">
        <f t="shared" si="11"/>
        <v>#N/A</v>
      </c>
      <c r="Y190" s="17"/>
      <c r="Z190" s="14" t="e">
        <f t="shared" si="12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6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5"/>
        <v>0</v>
      </c>
      <c r="W191" s="12">
        <f t="shared" si="10"/>
        <v>0</v>
      </c>
      <c r="X191" s="14" t="e">
        <f t="shared" si="11"/>
        <v>#N/A</v>
      </c>
      <c r="Y191" s="17"/>
      <c r="Z191" s="14" t="e">
        <f t="shared" si="12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6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5"/>
        <v>0</v>
      </c>
      <c r="W192" s="12">
        <f t="shared" si="10"/>
        <v>0</v>
      </c>
      <c r="X192" s="14" t="e">
        <f t="shared" si="11"/>
        <v>#N/A</v>
      </c>
      <c r="Y192" s="17"/>
      <c r="Z192" s="14" t="e">
        <f t="shared" si="12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6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5"/>
        <v>0</v>
      </c>
      <c r="W193" s="12">
        <f t="shared" si="10"/>
        <v>0</v>
      </c>
      <c r="X193" s="14" t="e">
        <f t="shared" si="11"/>
        <v>#N/A</v>
      </c>
      <c r="Y193" s="17"/>
      <c r="Z193" s="14" t="e">
        <f t="shared" si="12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6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7">IF(C194, P194, U194 )</f>
        <v>0</v>
      </c>
      <c r="W194" s="12">
        <f t="shared" si="10"/>
        <v>0</v>
      </c>
      <c r="X194" s="14" t="e">
        <f t="shared" si="11"/>
        <v>#N/A</v>
      </c>
      <c r="Y194" s="17"/>
      <c r="Z194" s="14" t="e">
        <f t="shared" si="12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6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7"/>
        <v>0</v>
      </c>
      <c r="W195" s="12">
        <f t="shared" si="10"/>
        <v>0</v>
      </c>
      <c r="X195" s="14" t="e">
        <f t="shared" si="11"/>
        <v>#N/A</v>
      </c>
      <c r="Y195" s="17"/>
      <c r="Z195" s="14" t="e">
        <f t="shared" si="12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6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7"/>
        <v>0</v>
      </c>
      <c r="W196" s="12">
        <f t="shared" si="10"/>
        <v>0</v>
      </c>
      <c r="X196" s="14" t="e">
        <f t="shared" si="11"/>
        <v>#N/A</v>
      </c>
      <c r="Y196" s="17"/>
      <c r="Z196" s="14" t="e">
        <f t="shared" si="12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8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7"/>
        <v>0</v>
      </c>
      <c r="W197" s="12">
        <f t="shared" si="10"/>
        <v>0</v>
      </c>
      <c r="X197" s="14" t="e">
        <f t="shared" si="11"/>
        <v>#N/A</v>
      </c>
      <c r="Y197" s="17"/>
      <c r="Z197" s="14" t="e">
        <f t="shared" si="12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8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7"/>
        <v>0</v>
      </c>
      <c r="W198" s="12">
        <f t="shared" si="10"/>
        <v>0</v>
      </c>
      <c r="X198" s="14" t="e">
        <f t="shared" si="11"/>
        <v>#N/A</v>
      </c>
      <c r="Y198" s="17"/>
      <c r="Z198" s="14" t="e">
        <f t="shared" si="12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8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7"/>
        <v>0</v>
      </c>
      <c r="W199" s="12">
        <f t="shared" si="10"/>
        <v>0</v>
      </c>
      <c r="X199" s="14" t="e">
        <f t="shared" si="11"/>
        <v>#N/A</v>
      </c>
      <c r="Y199" s="17"/>
      <c r="Z199" s="14" t="e">
        <f t="shared" si="12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8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7"/>
        <v>0</v>
      </c>
      <c r="W200" s="12">
        <f t="shared" si="10"/>
        <v>0</v>
      </c>
      <c r="X200" s="14" t="e">
        <f t="shared" si="11"/>
        <v>#N/A</v>
      </c>
      <c r="Y200" s="17"/>
      <c r="Z200" s="14" t="e">
        <f t="shared" si="12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8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9">SUMIF(O:O,AA203,P:P)</f>
        <v>0</v>
      </c>
      <c r="AI203" s="42">
        <f t="shared" ref="AI203:AI266" si="20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9"/>
        <v>0</v>
      </c>
      <c r="AI204" s="42">
        <f t="shared" si="20"/>
        <v>0</v>
      </c>
      <c r="AJ204" s="43">
        <f t="shared" ref="AJ204:AJ222" si="21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2">AL204*AG204/1000</f>
        <v>0</v>
      </c>
      <c r="AO204" s="45"/>
      <c r="AP204" s="44" t="str">
        <f t="shared" ref="AP204:AP267" si="23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9"/>
        <v>0</v>
      </c>
      <c r="AI205" s="42">
        <f t="shared" si="20"/>
        <v>0</v>
      </c>
      <c r="AJ205" s="43">
        <f t="shared" si="21"/>
        <v>0</v>
      </c>
      <c r="AK205" s="44">
        <f>AH205*AG205/1000</f>
        <v>0</v>
      </c>
      <c r="AL205" s="45"/>
      <c r="AM205" s="45"/>
      <c r="AN205" s="44">
        <f t="shared" si="22"/>
        <v>0</v>
      </c>
      <c r="AO205" s="44"/>
      <c r="AP205" s="44" t="str">
        <f t="shared" si="23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9"/>
        <v>0</v>
      </c>
      <c r="AI206" s="42">
        <f t="shared" si="20"/>
        <v>0</v>
      </c>
      <c r="AJ206" s="43">
        <f t="shared" si="21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2"/>
        <v>0</v>
      </c>
      <c r="AO206" s="45"/>
      <c r="AP206" s="44" t="str">
        <f t="shared" si="23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9"/>
        <v>0</v>
      </c>
      <c r="AI207" s="42">
        <f t="shared" si="20"/>
        <v>0</v>
      </c>
      <c r="AJ207" s="43">
        <f t="shared" si="21"/>
        <v>0</v>
      </c>
      <c r="AK207" s="44">
        <f t="shared" ref="AK207:AK240" si="24">AH207*AG207/1000</f>
        <v>0</v>
      </c>
      <c r="AL207" s="45">
        <f>AO207+AQ207-[2]Sheet1!$AH208</f>
        <v>0</v>
      </c>
      <c r="AM207" s="45">
        <f t="shared" ref="AM207:AM216" si="25">AL207-AJ207</f>
        <v>0</v>
      </c>
      <c r="AN207" s="44">
        <f t="shared" si="22"/>
        <v>0</v>
      </c>
      <c r="AO207" s="45"/>
      <c r="AP207" s="44" t="str">
        <f t="shared" si="23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9"/>
        <v>0</v>
      </c>
      <c r="AI208" s="42">
        <f t="shared" si="20"/>
        <v>0</v>
      </c>
      <c r="AJ208" s="43">
        <f t="shared" si="21"/>
        <v>0</v>
      </c>
      <c r="AK208" s="44">
        <f t="shared" si="24"/>
        <v>0</v>
      </c>
      <c r="AL208" s="45">
        <f>AO208+AQ208-[2]Sheet1!$AH209</f>
        <v>0</v>
      </c>
      <c r="AM208" s="45">
        <f t="shared" si="25"/>
        <v>0</v>
      </c>
      <c r="AN208" s="44">
        <f t="shared" si="22"/>
        <v>0</v>
      </c>
      <c r="AO208" s="45"/>
      <c r="AP208" s="44" t="str">
        <f t="shared" si="23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9"/>
        <v>0</v>
      </c>
      <c r="AI209" s="42">
        <f t="shared" si="20"/>
        <v>0</v>
      </c>
      <c r="AJ209" s="43">
        <f t="shared" si="21"/>
        <v>0</v>
      </c>
      <c r="AK209" s="44">
        <f t="shared" si="24"/>
        <v>0</v>
      </c>
      <c r="AL209" s="45">
        <f>AO209+AQ209-[2]Sheet1!$AH210</f>
        <v>0</v>
      </c>
      <c r="AM209" s="45">
        <f t="shared" si="25"/>
        <v>0</v>
      </c>
      <c r="AN209" s="44">
        <f t="shared" si="22"/>
        <v>0</v>
      </c>
      <c r="AO209" s="45"/>
      <c r="AP209" s="44" t="str">
        <f t="shared" si="23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9"/>
        <v>0</v>
      </c>
      <c r="AI210" s="42">
        <f t="shared" si="20"/>
        <v>0</v>
      </c>
      <c r="AJ210" s="43">
        <f t="shared" si="21"/>
        <v>0</v>
      </c>
      <c r="AK210" s="44">
        <f t="shared" si="24"/>
        <v>0</v>
      </c>
      <c r="AL210" s="45">
        <f>AO210+AQ210-[2]Sheet1!$AH211</f>
        <v>0</v>
      </c>
      <c r="AM210" s="45">
        <f t="shared" si="25"/>
        <v>0</v>
      </c>
      <c r="AN210" s="44">
        <f t="shared" si="22"/>
        <v>0</v>
      </c>
      <c r="AO210" s="45"/>
      <c r="AP210" s="44" t="str">
        <f t="shared" si="23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9"/>
        <v>0</v>
      </c>
      <c r="AI211" s="42">
        <f t="shared" si="20"/>
        <v>0</v>
      </c>
      <c r="AJ211" s="43">
        <f t="shared" si="21"/>
        <v>0</v>
      </c>
      <c r="AK211" s="44">
        <f t="shared" si="24"/>
        <v>0</v>
      </c>
      <c r="AL211" s="45">
        <f>AO211+AQ211-[2]Sheet1!$AH212</f>
        <v>0</v>
      </c>
      <c r="AM211" s="45">
        <f t="shared" si="25"/>
        <v>0</v>
      </c>
      <c r="AN211" s="44">
        <f t="shared" si="22"/>
        <v>0</v>
      </c>
      <c r="AO211" s="45"/>
      <c r="AP211" s="44" t="str">
        <f t="shared" si="23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9"/>
        <v>0</v>
      </c>
      <c r="AI212" s="42">
        <f t="shared" si="20"/>
        <v>0</v>
      </c>
      <c r="AJ212" s="43">
        <f t="shared" si="21"/>
        <v>0</v>
      </c>
      <c r="AK212" s="44">
        <f t="shared" si="24"/>
        <v>0</v>
      </c>
      <c r="AL212" s="45">
        <f>AO212+AQ212-[2]Sheet1!$AH213</f>
        <v>0</v>
      </c>
      <c r="AM212" s="45">
        <f t="shared" si="25"/>
        <v>0</v>
      </c>
      <c r="AN212" s="44">
        <f t="shared" si="22"/>
        <v>0</v>
      </c>
      <c r="AO212" s="45"/>
      <c r="AP212" s="44" t="str">
        <f t="shared" si="23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9"/>
        <v>0</v>
      </c>
      <c r="AI213" s="42">
        <f t="shared" si="20"/>
        <v>0</v>
      </c>
      <c r="AJ213" s="43">
        <f t="shared" si="21"/>
        <v>0</v>
      </c>
      <c r="AK213" s="44">
        <f t="shared" si="24"/>
        <v>0</v>
      </c>
      <c r="AL213" s="45">
        <f>AO213+AQ213-[2]Sheet1!$AH214</f>
        <v>0</v>
      </c>
      <c r="AM213" s="45">
        <f t="shared" si="25"/>
        <v>0</v>
      </c>
      <c r="AN213" s="44">
        <f t="shared" si="22"/>
        <v>0</v>
      </c>
      <c r="AO213" s="45"/>
      <c r="AP213" s="44" t="str">
        <f t="shared" si="23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9"/>
        <v>0</v>
      </c>
      <c r="AI214" s="42">
        <f t="shared" si="20"/>
        <v>0</v>
      </c>
      <c r="AJ214" s="43">
        <f t="shared" si="21"/>
        <v>0</v>
      </c>
      <c r="AK214" s="44">
        <f t="shared" si="24"/>
        <v>0</v>
      </c>
      <c r="AL214" s="45">
        <f>AO214+AQ214-[2]Sheet1!$AH215</f>
        <v>0</v>
      </c>
      <c r="AM214" s="45">
        <f t="shared" si="25"/>
        <v>0</v>
      </c>
      <c r="AN214" s="44">
        <f t="shared" si="22"/>
        <v>0</v>
      </c>
      <c r="AO214" s="45"/>
      <c r="AP214" s="44" t="str">
        <f t="shared" si="23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9"/>
        <v>0</v>
      </c>
      <c r="AI215" s="42">
        <f t="shared" si="20"/>
        <v>0</v>
      </c>
      <c r="AJ215" s="43">
        <f t="shared" si="21"/>
        <v>0</v>
      </c>
      <c r="AK215" s="44">
        <f t="shared" si="24"/>
        <v>0</v>
      </c>
      <c r="AL215" s="45">
        <f>AO215+AQ215-[2]Sheet1!$AH216</f>
        <v>0</v>
      </c>
      <c r="AM215" s="45">
        <f t="shared" si="25"/>
        <v>0</v>
      </c>
      <c r="AN215" s="44">
        <f t="shared" si="22"/>
        <v>0</v>
      </c>
      <c r="AO215" s="45"/>
      <c r="AP215" s="44" t="str">
        <f t="shared" si="23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9"/>
        <v>0</v>
      </c>
      <c r="AI216" s="42">
        <f t="shared" si="20"/>
        <v>0</v>
      </c>
      <c r="AJ216" s="43">
        <f t="shared" si="21"/>
        <v>0</v>
      </c>
      <c r="AK216" s="44">
        <f t="shared" si="24"/>
        <v>0</v>
      </c>
      <c r="AL216" s="45">
        <f>AO216+AQ216-[2]Sheet1!$AH217</f>
        <v>0</v>
      </c>
      <c r="AM216" s="45">
        <f t="shared" si="25"/>
        <v>0</v>
      </c>
      <c r="AN216" s="44">
        <f t="shared" si="22"/>
        <v>0</v>
      </c>
      <c r="AO216" s="44"/>
      <c r="AP216" s="44" t="str">
        <f t="shared" si="23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9"/>
        <v>0</v>
      </c>
      <c r="AI217" s="42">
        <f t="shared" si="20"/>
        <v>0</v>
      </c>
      <c r="AJ217" s="43">
        <f t="shared" si="21"/>
        <v>0</v>
      </c>
      <c r="AK217" s="44">
        <f t="shared" si="24"/>
        <v>0</v>
      </c>
      <c r="AL217" s="45">
        <f>AO217+AQ217-[2]Sheet1!$AH218</f>
        <v>0</v>
      </c>
      <c r="AM217" s="45">
        <f>AL217-AJ217</f>
        <v>0</v>
      </c>
      <c r="AN217" s="44">
        <f t="shared" si="22"/>
        <v>0</v>
      </c>
      <c r="AO217" s="45"/>
      <c r="AP217" s="44" t="str">
        <f t="shared" si="23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9"/>
        <v>0</v>
      </c>
      <c r="AI218" s="42">
        <f t="shared" si="20"/>
        <v>0</v>
      </c>
      <c r="AJ218" s="43">
        <f t="shared" si="21"/>
        <v>0</v>
      </c>
      <c r="AK218" s="44">
        <f t="shared" si="24"/>
        <v>0</v>
      </c>
      <c r="AL218" s="45">
        <f>AO218+AQ218-[2]Sheet1!$AH219</f>
        <v>0</v>
      </c>
      <c r="AM218" s="45">
        <f t="shared" ref="AM218:AM267" si="26">AL218-AJ218</f>
        <v>0</v>
      </c>
      <c r="AN218" s="44">
        <f t="shared" si="22"/>
        <v>0</v>
      </c>
      <c r="AO218" s="45"/>
      <c r="AP218" s="44" t="str">
        <f t="shared" si="23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9"/>
        <v>0</v>
      </c>
      <c r="AI219" s="42">
        <f t="shared" si="20"/>
        <v>0</v>
      </c>
      <c r="AJ219" s="43">
        <f t="shared" si="21"/>
        <v>0</v>
      </c>
      <c r="AK219" s="44">
        <f t="shared" si="24"/>
        <v>0</v>
      </c>
      <c r="AL219" s="45">
        <f>AO219+AQ219-[2]Sheet1!$AH220</f>
        <v>0</v>
      </c>
      <c r="AM219" s="45">
        <f t="shared" si="26"/>
        <v>0</v>
      </c>
      <c r="AN219" s="44">
        <f t="shared" si="22"/>
        <v>0</v>
      </c>
      <c r="AO219" s="45"/>
      <c r="AP219" s="44" t="str">
        <f t="shared" si="23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9"/>
        <v>0</v>
      </c>
      <c r="AI220" s="42">
        <f t="shared" si="20"/>
        <v>0</v>
      </c>
      <c r="AJ220" s="43">
        <f t="shared" si="21"/>
        <v>0</v>
      </c>
      <c r="AK220" s="44">
        <f t="shared" si="24"/>
        <v>0</v>
      </c>
      <c r="AL220" s="45">
        <f>AO220+AQ220-[2]Sheet1!$AH221</f>
        <v>0</v>
      </c>
      <c r="AM220" s="45">
        <f t="shared" si="26"/>
        <v>0</v>
      </c>
      <c r="AN220" s="44">
        <f t="shared" si="22"/>
        <v>0</v>
      </c>
      <c r="AO220" s="45"/>
      <c r="AP220" s="44" t="str">
        <f t="shared" si="23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9"/>
        <v>0</v>
      </c>
      <c r="AI221" s="42">
        <f t="shared" si="20"/>
        <v>0</v>
      </c>
      <c r="AJ221" s="43">
        <f t="shared" si="21"/>
        <v>0</v>
      </c>
      <c r="AK221" s="44">
        <f t="shared" si="24"/>
        <v>0</v>
      </c>
      <c r="AL221" s="45">
        <f>AO221+AQ221-[2]Sheet1!$AH222</f>
        <v>0</v>
      </c>
      <c r="AM221" s="45">
        <f t="shared" si="26"/>
        <v>0</v>
      </c>
      <c r="AN221" s="44">
        <f t="shared" si="22"/>
        <v>0</v>
      </c>
      <c r="AO221" s="45"/>
      <c r="AP221" s="44" t="str">
        <f t="shared" si="23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9"/>
        <v>0</v>
      </c>
      <c r="AI222" s="42">
        <f t="shared" si="20"/>
        <v>0</v>
      </c>
      <c r="AJ222" s="43">
        <f t="shared" si="21"/>
        <v>0</v>
      </c>
      <c r="AK222" s="44">
        <f t="shared" si="24"/>
        <v>0</v>
      </c>
      <c r="AL222" s="45">
        <f>AO222+AQ222-[2]Sheet1!$AH223</f>
        <v>0</v>
      </c>
      <c r="AM222" s="45">
        <f t="shared" si="26"/>
        <v>0</v>
      </c>
      <c r="AN222" s="44">
        <f t="shared" si="22"/>
        <v>0</v>
      </c>
      <c r="AO222" s="45"/>
      <c r="AP222" s="44" t="str">
        <f t="shared" si="23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9"/>
        <v>0</v>
      </c>
      <c r="AI223" s="49">
        <f t="shared" si="20"/>
        <v>0</v>
      </c>
      <c r="AJ223" s="50">
        <f>AH223-AI223</f>
        <v>0</v>
      </c>
      <c r="AK223" s="51">
        <f t="shared" si="24"/>
        <v>0</v>
      </c>
      <c r="AL223" s="52">
        <f>AO223+AQ223-[2]Sheet1!$AH224</f>
        <v>0</v>
      </c>
      <c r="AM223" s="52">
        <f t="shared" si="26"/>
        <v>0</v>
      </c>
      <c r="AN223" s="51">
        <f t="shared" si="22"/>
        <v>0</v>
      </c>
      <c r="AO223" s="52"/>
      <c r="AP223" s="51" t="str">
        <f t="shared" si="23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9"/>
        <v>0</v>
      </c>
      <c r="AI224" s="49">
        <f t="shared" si="20"/>
        <v>0</v>
      </c>
      <c r="AJ224" s="50">
        <f t="shared" ref="AJ224:AJ239" si="27">AH224-AI224</f>
        <v>0</v>
      </c>
      <c r="AK224" s="51">
        <f t="shared" si="24"/>
        <v>0</v>
      </c>
      <c r="AL224" s="52">
        <f>AO224+AQ224-[2]Sheet1!$AH225</f>
        <v>0</v>
      </c>
      <c r="AM224" s="52">
        <f t="shared" si="26"/>
        <v>0</v>
      </c>
      <c r="AN224" s="51">
        <f t="shared" si="22"/>
        <v>0</v>
      </c>
      <c r="AO224" s="52"/>
      <c r="AP224" s="51" t="str">
        <f t="shared" si="23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9"/>
        <v>0</v>
      </c>
      <c r="AI225" s="49">
        <f t="shared" si="20"/>
        <v>0</v>
      </c>
      <c r="AJ225" s="50">
        <f t="shared" si="27"/>
        <v>0</v>
      </c>
      <c r="AK225" s="51">
        <f t="shared" si="24"/>
        <v>0</v>
      </c>
      <c r="AL225" s="52">
        <f>AO225+AQ225-[2]Sheet1!$AH226</f>
        <v>0</v>
      </c>
      <c r="AM225" s="52">
        <f t="shared" si="26"/>
        <v>0</v>
      </c>
      <c r="AN225" s="51">
        <f t="shared" si="22"/>
        <v>0</v>
      </c>
      <c r="AO225" s="52"/>
      <c r="AP225" s="51" t="str">
        <f t="shared" si="23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9"/>
        <v>0</v>
      </c>
      <c r="AI226" s="49">
        <f t="shared" si="20"/>
        <v>0</v>
      </c>
      <c r="AJ226" s="50">
        <f t="shared" si="27"/>
        <v>0</v>
      </c>
      <c r="AK226" s="51">
        <f t="shared" si="24"/>
        <v>0</v>
      </c>
      <c r="AL226" s="52">
        <f>AO226+AQ226-[2]Sheet1!$AH227</f>
        <v>0</v>
      </c>
      <c r="AM226" s="52">
        <f t="shared" si="26"/>
        <v>0</v>
      </c>
      <c r="AN226" s="51">
        <f t="shared" si="22"/>
        <v>0</v>
      </c>
      <c r="AO226" s="52"/>
      <c r="AP226" s="51" t="str">
        <f t="shared" si="23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9"/>
        <v>0</v>
      </c>
      <c r="AI227" s="49">
        <f t="shared" si="20"/>
        <v>0</v>
      </c>
      <c r="AJ227" s="50">
        <f t="shared" si="27"/>
        <v>0</v>
      </c>
      <c r="AK227" s="51">
        <f t="shared" si="24"/>
        <v>0</v>
      </c>
      <c r="AL227" s="52">
        <f>AO227+AQ227-[2]Sheet1!$AH228</f>
        <v>0</v>
      </c>
      <c r="AM227" s="52">
        <f t="shared" si="26"/>
        <v>0</v>
      </c>
      <c r="AN227" s="51">
        <f t="shared" si="22"/>
        <v>0</v>
      </c>
      <c r="AO227" s="52"/>
      <c r="AP227" s="51" t="str">
        <f t="shared" si="23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9"/>
        <v>0</v>
      </c>
      <c r="AI228" s="49">
        <f t="shared" si="20"/>
        <v>0</v>
      </c>
      <c r="AJ228" s="50">
        <f t="shared" si="27"/>
        <v>0</v>
      </c>
      <c r="AK228" s="51">
        <f t="shared" si="24"/>
        <v>0</v>
      </c>
      <c r="AL228" s="52">
        <f>AO228+AQ228-[2]Sheet1!$AH229</f>
        <v>0</v>
      </c>
      <c r="AM228" s="52">
        <f t="shared" si="26"/>
        <v>0</v>
      </c>
      <c r="AN228" s="51">
        <f t="shared" si="22"/>
        <v>0</v>
      </c>
      <c r="AO228" s="52"/>
      <c r="AP228" s="51" t="str">
        <f t="shared" si="23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9"/>
        <v>0</v>
      </c>
      <c r="AI229" s="49">
        <f t="shared" si="20"/>
        <v>0</v>
      </c>
      <c r="AJ229" s="50">
        <f t="shared" si="27"/>
        <v>0</v>
      </c>
      <c r="AK229" s="51">
        <f t="shared" si="24"/>
        <v>0</v>
      </c>
      <c r="AL229" s="52">
        <f>AO229+AQ229-[2]Sheet1!$AH230</f>
        <v>0</v>
      </c>
      <c r="AM229" s="52">
        <f t="shared" si="26"/>
        <v>0</v>
      </c>
      <c r="AN229" s="51">
        <f t="shared" si="22"/>
        <v>0</v>
      </c>
      <c r="AO229" s="52"/>
      <c r="AP229" s="51" t="str">
        <f t="shared" si="23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9"/>
        <v>0</v>
      </c>
      <c r="AI230" s="49">
        <f t="shared" si="20"/>
        <v>0</v>
      </c>
      <c r="AJ230" s="50">
        <f t="shared" si="27"/>
        <v>0</v>
      </c>
      <c r="AK230" s="51">
        <f t="shared" si="24"/>
        <v>0</v>
      </c>
      <c r="AL230" s="52">
        <f>AO230+AQ230-[2]Sheet1!$AH231</f>
        <v>0</v>
      </c>
      <c r="AM230" s="52">
        <f t="shared" si="26"/>
        <v>0</v>
      </c>
      <c r="AN230" s="51">
        <f t="shared" si="22"/>
        <v>0</v>
      </c>
      <c r="AO230" s="52"/>
      <c r="AP230" s="51" t="str">
        <f t="shared" si="23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9"/>
        <v>0</v>
      </c>
      <c r="AI231" s="49">
        <f t="shared" si="20"/>
        <v>0</v>
      </c>
      <c r="AJ231" s="50">
        <f t="shared" si="27"/>
        <v>0</v>
      </c>
      <c r="AK231" s="51">
        <f t="shared" si="24"/>
        <v>0</v>
      </c>
      <c r="AL231" s="52">
        <f>AO231+AQ231-[2]Sheet1!$AH232</f>
        <v>0</v>
      </c>
      <c r="AM231" s="52">
        <f t="shared" si="26"/>
        <v>0</v>
      </c>
      <c r="AN231" s="51">
        <f t="shared" si="22"/>
        <v>0</v>
      </c>
      <c r="AO231" s="52"/>
      <c r="AP231" s="51" t="str">
        <f t="shared" si="23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9"/>
        <v>0</v>
      </c>
      <c r="AI232" s="49">
        <f t="shared" si="20"/>
        <v>0</v>
      </c>
      <c r="AJ232" s="50">
        <f t="shared" si="27"/>
        <v>0</v>
      </c>
      <c r="AK232" s="51">
        <f t="shared" si="24"/>
        <v>0</v>
      </c>
      <c r="AL232" s="52">
        <f>AO232+AQ232-[2]Sheet1!$AH233</f>
        <v>0</v>
      </c>
      <c r="AM232" s="52">
        <f t="shared" si="26"/>
        <v>0</v>
      </c>
      <c r="AN232" s="51">
        <f t="shared" si="22"/>
        <v>0</v>
      </c>
      <c r="AO232" s="52"/>
      <c r="AP232" s="51" t="str">
        <f t="shared" si="23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9"/>
        <v>0</v>
      </c>
      <c r="AI233" s="49">
        <f t="shared" si="20"/>
        <v>0</v>
      </c>
      <c r="AJ233" s="50">
        <f t="shared" si="27"/>
        <v>0</v>
      </c>
      <c r="AK233" s="51">
        <f t="shared" si="24"/>
        <v>0</v>
      </c>
      <c r="AL233" s="52">
        <f>AO233+AQ233-[2]Sheet1!$AH234</f>
        <v>0</v>
      </c>
      <c r="AM233" s="52">
        <f t="shared" si="26"/>
        <v>0</v>
      </c>
      <c r="AN233" s="51">
        <f t="shared" si="22"/>
        <v>0</v>
      </c>
      <c r="AO233" s="52"/>
      <c r="AP233" s="51" t="str">
        <f t="shared" si="23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9"/>
        <v>0</v>
      </c>
      <c r="AI234" s="49">
        <f t="shared" si="20"/>
        <v>0</v>
      </c>
      <c r="AJ234" s="50">
        <f t="shared" si="27"/>
        <v>0</v>
      </c>
      <c r="AK234" s="51">
        <f t="shared" si="24"/>
        <v>0</v>
      </c>
      <c r="AL234" s="52">
        <f>AO234+AQ234-[2]Sheet1!$AH235</f>
        <v>0</v>
      </c>
      <c r="AM234" s="52">
        <f t="shared" si="26"/>
        <v>0</v>
      </c>
      <c r="AN234" s="51">
        <f t="shared" si="22"/>
        <v>0</v>
      </c>
      <c r="AO234" s="52"/>
      <c r="AP234" s="51" t="str">
        <f t="shared" si="23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9"/>
        <v>0</v>
      </c>
      <c r="AI235" s="49">
        <f t="shared" si="20"/>
        <v>0</v>
      </c>
      <c r="AJ235" s="50">
        <f t="shared" si="27"/>
        <v>0</v>
      </c>
      <c r="AK235" s="51">
        <f t="shared" si="24"/>
        <v>0</v>
      </c>
      <c r="AL235" s="52">
        <f>AO235+AQ235-[2]Sheet1!$AH236</f>
        <v>0</v>
      </c>
      <c r="AM235" s="52">
        <f t="shared" si="26"/>
        <v>0</v>
      </c>
      <c r="AN235" s="51">
        <f t="shared" si="22"/>
        <v>0</v>
      </c>
      <c r="AO235" s="52"/>
      <c r="AP235" s="51" t="str">
        <f t="shared" si="23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9"/>
        <v>0</v>
      </c>
      <c r="AI236" s="49">
        <f t="shared" si="20"/>
        <v>0</v>
      </c>
      <c r="AJ236" s="50">
        <f t="shared" si="27"/>
        <v>0</v>
      </c>
      <c r="AK236" s="51">
        <f t="shared" si="24"/>
        <v>0</v>
      </c>
      <c r="AL236" s="52">
        <f>AO236+AQ236-[2]Sheet1!$AH237</f>
        <v>0</v>
      </c>
      <c r="AM236" s="52">
        <f t="shared" si="26"/>
        <v>0</v>
      </c>
      <c r="AN236" s="51">
        <f t="shared" si="22"/>
        <v>0</v>
      </c>
      <c r="AO236" s="52"/>
      <c r="AP236" s="51" t="str">
        <f t="shared" si="23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9"/>
        <v>0</v>
      </c>
      <c r="AI237" s="49">
        <f t="shared" si="20"/>
        <v>0</v>
      </c>
      <c r="AJ237" s="50">
        <f t="shared" si="27"/>
        <v>0</v>
      </c>
      <c r="AK237" s="51">
        <f t="shared" si="24"/>
        <v>0</v>
      </c>
      <c r="AL237" s="52">
        <f>AO237+AQ237-[2]Sheet1!$AH238</f>
        <v>0</v>
      </c>
      <c r="AM237" s="52">
        <f t="shared" si="26"/>
        <v>0</v>
      </c>
      <c r="AN237" s="51">
        <f t="shared" si="22"/>
        <v>0</v>
      </c>
      <c r="AO237" s="52"/>
      <c r="AP237" s="51" t="str">
        <f t="shared" si="23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9"/>
        <v>0</v>
      </c>
      <c r="AI238" s="49">
        <f t="shared" si="20"/>
        <v>0</v>
      </c>
      <c r="AJ238" s="50">
        <f t="shared" si="27"/>
        <v>0</v>
      </c>
      <c r="AK238" s="51">
        <f t="shared" si="24"/>
        <v>0</v>
      </c>
      <c r="AL238" s="52">
        <f>AO238+AQ238-[2]Sheet1!$AH239</f>
        <v>0</v>
      </c>
      <c r="AM238" s="52">
        <f t="shared" si="26"/>
        <v>0</v>
      </c>
      <c r="AN238" s="51">
        <f t="shared" si="22"/>
        <v>0</v>
      </c>
      <c r="AO238" s="52"/>
      <c r="AP238" s="51" t="str">
        <f t="shared" si="23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9"/>
        <v>0</v>
      </c>
      <c r="AI239" s="49">
        <f t="shared" si="20"/>
        <v>0</v>
      </c>
      <c r="AJ239" s="50">
        <f t="shared" si="27"/>
        <v>0</v>
      </c>
      <c r="AK239" s="51">
        <f t="shared" si="24"/>
        <v>0</v>
      </c>
      <c r="AL239" s="52">
        <f>AO239+AQ239-[2]Sheet1!$AH240</f>
        <v>0</v>
      </c>
      <c r="AM239" s="52">
        <f t="shared" si="26"/>
        <v>0</v>
      </c>
      <c r="AN239" s="51">
        <f t="shared" si="22"/>
        <v>0</v>
      </c>
      <c r="AO239" s="52"/>
      <c r="AP239" s="51" t="str">
        <f t="shared" si="23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9"/>
        <v>0</v>
      </c>
      <c r="AI240" s="56">
        <f t="shared" si="20"/>
        <v>0</v>
      </c>
      <c r="AJ240" s="57">
        <f>AH240-AI240</f>
        <v>0</v>
      </c>
      <c r="AK240" s="58">
        <f t="shared" si="24"/>
        <v>0</v>
      </c>
      <c r="AL240" s="59">
        <f>AO240+AQ240-[2]Sheet1!$AH241</f>
        <v>0</v>
      </c>
      <c r="AM240" s="59">
        <f t="shared" si="26"/>
        <v>0</v>
      </c>
      <c r="AN240" s="58">
        <f t="shared" si="22"/>
        <v>0</v>
      </c>
      <c r="AO240" s="59"/>
      <c r="AP240" s="58" t="str">
        <f t="shared" si="23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9"/>
        <v>3</v>
      </c>
      <c r="AI241" s="56">
        <f t="shared" si="20"/>
        <v>0</v>
      </c>
      <c r="AJ241" s="57">
        <f t="shared" ref="AJ241:AJ264" si="28">AH241-AI241</f>
        <v>3</v>
      </c>
      <c r="AK241" s="58">
        <f>AH241*AG241/1000</f>
        <v>2.25</v>
      </c>
      <c r="AL241" s="59">
        <f>AO241+AQ241-[2]Sheet1!$AH242</f>
        <v>0</v>
      </c>
      <c r="AM241" s="59">
        <f t="shared" si="26"/>
        <v>-3</v>
      </c>
      <c r="AN241" s="58">
        <f t="shared" si="22"/>
        <v>0</v>
      </c>
      <c r="AO241" s="59"/>
      <c r="AP241" s="58">
        <f t="shared" si="23"/>
        <v>-2.25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9"/>
        <v>9</v>
      </c>
      <c r="AI242" s="56">
        <f t="shared" si="20"/>
        <v>0</v>
      </c>
      <c r="AJ242" s="57">
        <f t="shared" si="28"/>
        <v>9</v>
      </c>
      <c r="AK242" s="58">
        <f t="shared" ref="AK242:AK267" si="29">AH242*AG242/1000</f>
        <v>36</v>
      </c>
      <c r="AL242" s="59">
        <f>AO242+AQ242-[2]Sheet1!$AH243</f>
        <v>0</v>
      </c>
      <c r="AM242" s="59">
        <f t="shared" si="26"/>
        <v>-9</v>
      </c>
      <c r="AN242" s="58">
        <f t="shared" si="22"/>
        <v>0</v>
      </c>
      <c r="AO242" s="59"/>
      <c r="AP242" s="58">
        <f t="shared" si="23"/>
        <v>-36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9"/>
        <v>0</v>
      </c>
      <c r="AI243" s="56">
        <f t="shared" si="20"/>
        <v>0</v>
      </c>
      <c r="AJ243" s="57">
        <f t="shared" si="28"/>
        <v>0</v>
      </c>
      <c r="AK243" s="58">
        <f t="shared" si="29"/>
        <v>0</v>
      </c>
      <c r="AL243" s="59">
        <f>AO243+AQ243-[2]Sheet1!$AH244</f>
        <v>0</v>
      </c>
      <c r="AM243" s="59">
        <f t="shared" si="26"/>
        <v>0</v>
      </c>
      <c r="AN243" s="58">
        <f t="shared" si="22"/>
        <v>0</v>
      </c>
      <c r="AO243" s="59"/>
      <c r="AP243" s="58" t="str">
        <f t="shared" si="23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9"/>
        <v>0</v>
      </c>
      <c r="AI244" s="56">
        <f t="shared" si="20"/>
        <v>0</v>
      </c>
      <c r="AJ244" s="57">
        <f t="shared" si="28"/>
        <v>0</v>
      </c>
      <c r="AK244" s="58">
        <f t="shared" si="29"/>
        <v>0</v>
      </c>
      <c r="AL244" s="59">
        <f>AO244+AQ244-[2]Sheet1!$AH245</f>
        <v>0</v>
      </c>
      <c r="AM244" s="59">
        <f t="shared" si="26"/>
        <v>0</v>
      </c>
      <c r="AN244" s="58">
        <f t="shared" si="22"/>
        <v>0</v>
      </c>
      <c r="AO244" s="59"/>
      <c r="AP244" s="58" t="str">
        <f t="shared" si="23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9"/>
        <v>0</v>
      </c>
      <c r="AI245" s="56">
        <f t="shared" si="20"/>
        <v>0</v>
      </c>
      <c r="AJ245" s="57">
        <f t="shared" si="28"/>
        <v>0</v>
      </c>
      <c r="AK245" s="58">
        <f t="shared" si="29"/>
        <v>0</v>
      </c>
      <c r="AL245" s="59">
        <f>AO245+AQ245-[2]Sheet1!$AH246</f>
        <v>0</v>
      </c>
      <c r="AM245" s="59">
        <f t="shared" si="26"/>
        <v>0</v>
      </c>
      <c r="AN245" s="58">
        <f t="shared" si="22"/>
        <v>0</v>
      </c>
      <c r="AO245" s="59"/>
      <c r="AP245" s="58" t="str">
        <f t="shared" si="23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9"/>
        <v>0</v>
      </c>
      <c r="AI246" s="56">
        <f t="shared" si="20"/>
        <v>0</v>
      </c>
      <c r="AJ246" s="57">
        <f t="shared" si="28"/>
        <v>0</v>
      </c>
      <c r="AK246" s="58">
        <f t="shared" si="29"/>
        <v>0</v>
      </c>
      <c r="AL246" s="59">
        <f>AO246+AQ246-[2]Sheet1!$AH247</f>
        <v>0</v>
      </c>
      <c r="AM246" s="59">
        <f t="shared" si="26"/>
        <v>0</v>
      </c>
      <c r="AN246" s="58">
        <f t="shared" si="22"/>
        <v>0</v>
      </c>
      <c r="AO246" s="59"/>
      <c r="AP246" s="58" t="str">
        <f t="shared" si="23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9"/>
        <v>0</v>
      </c>
      <c r="AI247" s="56">
        <f t="shared" si="20"/>
        <v>0</v>
      </c>
      <c r="AJ247" s="57">
        <f t="shared" si="28"/>
        <v>0</v>
      </c>
      <c r="AK247" s="58">
        <f t="shared" si="29"/>
        <v>0</v>
      </c>
      <c r="AL247" s="59">
        <f>AO247+AQ247-[2]Sheet1!$AH248</f>
        <v>0</v>
      </c>
      <c r="AM247" s="59">
        <f t="shared" si="26"/>
        <v>0</v>
      </c>
      <c r="AN247" s="58">
        <f t="shared" si="22"/>
        <v>0</v>
      </c>
      <c r="AO247" s="59"/>
      <c r="AP247" s="58" t="str">
        <f t="shared" si="23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9"/>
        <v>0</v>
      </c>
      <c r="AI248" s="56">
        <f t="shared" si="20"/>
        <v>0</v>
      </c>
      <c r="AJ248" s="57">
        <f t="shared" si="28"/>
        <v>0</v>
      </c>
      <c r="AK248" s="58">
        <f t="shared" si="29"/>
        <v>0</v>
      </c>
      <c r="AL248" s="59">
        <f>AO248+AQ248-[2]Sheet1!$AH249</f>
        <v>0</v>
      </c>
      <c r="AM248" s="59">
        <f t="shared" si="26"/>
        <v>0</v>
      </c>
      <c r="AN248" s="58">
        <f t="shared" si="22"/>
        <v>0</v>
      </c>
      <c r="AO248" s="59"/>
      <c r="AP248" s="58" t="str">
        <f t="shared" si="23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9"/>
        <v>0</v>
      </c>
      <c r="AI249" s="56">
        <f t="shared" si="20"/>
        <v>0</v>
      </c>
      <c r="AJ249" s="57">
        <f t="shared" si="28"/>
        <v>0</v>
      </c>
      <c r="AK249" s="58">
        <f t="shared" si="29"/>
        <v>0</v>
      </c>
      <c r="AL249" s="59">
        <f>AO249+AQ249-[2]Sheet1!$AH250</f>
        <v>0</v>
      </c>
      <c r="AM249" s="59">
        <f t="shared" si="26"/>
        <v>0</v>
      </c>
      <c r="AN249" s="58">
        <f t="shared" si="22"/>
        <v>0</v>
      </c>
      <c r="AO249" s="59"/>
      <c r="AP249" s="58" t="str">
        <f t="shared" si="23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9"/>
        <v>0</v>
      </c>
      <c r="AI250" s="56">
        <f t="shared" si="20"/>
        <v>0</v>
      </c>
      <c r="AJ250" s="57">
        <f t="shared" si="28"/>
        <v>0</v>
      </c>
      <c r="AK250" s="58">
        <f t="shared" si="29"/>
        <v>0</v>
      </c>
      <c r="AL250" s="59">
        <f>AO250+AQ250-[2]Sheet1!$AH251</f>
        <v>0</v>
      </c>
      <c r="AM250" s="59">
        <f t="shared" si="26"/>
        <v>0</v>
      </c>
      <c r="AN250" s="58">
        <f t="shared" si="22"/>
        <v>0</v>
      </c>
      <c r="AO250" s="59"/>
      <c r="AP250" s="58" t="str">
        <f t="shared" si="23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9"/>
        <v>5</v>
      </c>
      <c r="AI251" s="56">
        <f t="shared" si="20"/>
        <v>0</v>
      </c>
      <c r="AJ251" s="57">
        <f t="shared" si="28"/>
        <v>5</v>
      </c>
      <c r="AK251" s="58">
        <f t="shared" si="29"/>
        <v>0.75</v>
      </c>
      <c r="AL251" s="59">
        <f>AO251+AQ251-[2]Sheet1!$AH252</f>
        <v>0</v>
      </c>
      <c r="AM251" s="59">
        <f t="shared" si="26"/>
        <v>-5</v>
      </c>
      <c r="AN251" s="58">
        <f t="shared" si="22"/>
        <v>0</v>
      </c>
      <c r="AO251" s="59"/>
      <c r="AP251" s="58">
        <f t="shared" si="23"/>
        <v>-0.75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9"/>
        <v>3</v>
      </c>
      <c r="AI252" s="56">
        <f t="shared" si="20"/>
        <v>0</v>
      </c>
      <c r="AJ252" s="57">
        <f t="shared" si="28"/>
        <v>3</v>
      </c>
      <c r="AK252" s="58">
        <f t="shared" si="29"/>
        <v>2.25</v>
      </c>
      <c r="AL252" s="59">
        <f>AO252+AQ252-[2]Sheet1!$AH253</f>
        <v>0</v>
      </c>
      <c r="AM252" s="59">
        <f t="shared" si="26"/>
        <v>-3</v>
      </c>
      <c r="AN252" s="58">
        <f t="shared" si="22"/>
        <v>0</v>
      </c>
      <c r="AO252" s="59"/>
      <c r="AP252" s="58">
        <f t="shared" si="23"/>
        <v>-2.25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9"/>
        <v>0</v>
      </c>
      <c r="AI253" s="56">
        <f t="shared" si="20"/>
        <v>0</v>
      </c>
      <c r="AJ253" s="57">
        <f t="shared" si="28"/>
        <v>0</v>
      </c>
      <c r="AK253" s="58">
        <f t="shared" si="29"/>
        <v>0</v>
      </c>
      <c r="AL253" s="59">
        <f>AO253+AQ253-[2]Sheet1!$AH254</f>
        <v>0</v>
      </c>
      <c r="AM253" s="59">
        <f t="shared" si="26"/>
        <v>0</v>
      </c>
      <c r="AN253" s="58">
        <f t="shared" si="22"/>
        <v>0</v>
      </c>
      <c r="AO253" s="59"/>
      <c r="AP253" s="58" t="str">
        <f t="shared" si="23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9"/>
        <v>0</v>
      </c>
      <c r="AI254" s="56">
        <f t="shared" si="20"/>
        <v>0</v>
      </c>
      <c r="AJ254" s="57">
        <f t="shared" si="28"/>
        <v>0</v>
      </c>
      <c r="AK254" s="58">
        <f t="shared" si="29"/>
        <v>0</v>
      </c>
      <c r="AL254" s="59">
        <f>AO254+AQ254-[2]Sheet1!$AH255</f>
        <v>0</v>
      </c>
      <c r="AM254" s="59">
        <f t="shared" si="26"/>
        <v>0</v>
      </c>
      <c r="AN254" s="58">
        <f t="shared" si="22"/>
        <v>0</v>
      </c>
      <c r="AO254" s="59"/>
      <c r="AP254" s="58" t="str">
        <f t="shared" si="23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9"/>
        <v>0</v>
      </c>
      <c r="AI255" s="56">
        <f t="shared" si="20"/>
        <v>0</v>
      </c>
      <c r="AJ255" s="57">
        <f t="shared" si="28"/>
        <v>0</v>
      </c>
      <c r="AK255" s="58">
        <f t="shared" si="29"/>
        <v>0</v>
      </c>
      <c r="AL255" s="59">
        <f>AO255+AQ255-[2]Sheet1!$AH256</f>
        <v>0</v>
      </c>
      <c r="AM255" s="59">
        <f t="shared" si="26"/>
        <v>0</v>
      </c>
      <c r="AN255" s="58">
        <f t="shared" si="22"/>
        <v>0</v>
      </c>
      <c r="AO255" s="59"/>
      <c r="AP255" s="58" t="str">
        <f t="shared" si="23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9"/>
        <v>0</v>
      </c>
      <c r="AI256" s="56">
        <f t="shared" si="20"/>
        <v>0</v>
      </c>
      <c r="AJ256" s="57">
        <f t="shared" si="28"/>
        <v>0</v>
      </c>
      <c r="AK256" s="58">
        <f t="shared" si="29"/>
        <v>0</v>
      </c>
      <c r="AL256" s="59">
        <f>AO256+AQ256-[2]Sheet1!$AH257</f>
        <v>0</v>
      </c>
      <c r="AM256" s="59">
        <f t="shared" si="26"/>
        <v>0</v>
      </c>
      <c r="AN256" s="58">
        <f t="shared" si="22"/>
        <v>0</v>
      </c>
      <c r="AO256" s="59"/>
      <c r="AP256" s="58" t="str">
        <f t="shared" si="23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9"/>
        <v>0</v>
      </c>
      <c r="AI257" s="56">
        <f t="shared" si="20"/>
        <v>0</v>
      </c>
      <c r="AJ257" s="57">
        <f t="shared" si="28"/>
        <v>0</v>
      </c>
      <c r="AK257" s="58">
        <f t="shared" si="29"/>
        <v>0</v>
      </c>
      <c r="AL257" s="59">
        <f>AO257+AQ257-[2]Sheet1!$AH258</f>
        <v>0</v>
      </c>
      <c r="AM257" s="59">
        <f t="shared" si="26"/>
        <v>0</v>
      </c>
      <c r="AN257" s="58">
        <f t="shared" si="22"/>
        <v>0</v>
      </c>
      <c r="AO257" s="59"/>
      <c r="AP257" s="58" t="str">
        <f t="shared" si="23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9"/>
        <v>0</v>
      </c>
      <c r="AI258" s="56">
        <f t="shared" si="20"/>
        <v>0</v>
      </c>
      <c r="AJ258" s="57">
        <f t="shared" si="28"/>
        <v>0</v>
      </c>
      <c r="AK258" s="58">
        <f t="shared" si="29"/>
        <v>0</v>
      </c>
      <c r="AL258" s="59">
        <f>AO258+AQ258-[2]Sheet1!$AH259</f>
        <v>0</v>
      </c>
      <c r="AM258" s="59">
        <f t="shared" si="26"/>
        <v>0</v>
      </c>
      <c r="AN258" s="58">
        <f t="shared" si="22"/>
        <v>0</v>
      </c>
      <c r="AO258" s="59"/>
      <c r="AP258" s="58" t="str">
        <f t="shared" si="23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9"/>
        <v>0</v>
      </c>
      <c r="AI259" s="56">
        <f t="shared" si="20"/>
        <v>0</v>
      </c>
      <c r="AJ259" s="57">
        <f t="shared" si="28"/>
        <v>0</v>
      </c>
      <c r="AK259" s="58">
        <f t="shared" si="29"/>
        <v>0</v>
      </c>
      <c r="AL259" s="59">
        <f>AO259+AQ259-[2]Sheet1!$AH260</f>
        <v>0</v>
      </c>
      <c r="AM259" s="59">
        <f t="shared" si="26"/>
        <v>0</v>
      </c>
      <c r="AN259" s="58">
        <f t="shared" si="22"/>
        <v>0</v>
      </c>
      <c r="AO259" s="59"/>
      <c r="AP259" s="58" t="str">
        <f t="shared" si="23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9"/>
        <v>0</v>
      </c>
      <c r="AI260" s="56">
        <f t="shared" si="20"/>
        <v>0</v>
      </c>
      <c r="AJ260" s="57">
        <f t="shared" si="28"/>
        <v>0</v>
      </c>
      <c r="AK260" s="58">
        <f t="shared" si="29"/>
        <v>0</v>
      </c>
      <c r="AL260" s="59">
        <f>AO260+AQ260-[2]Sheet1!$AH261</f>
        <v>0</v>
      </c>
      <c r="AM260" s="59">
        <f t="shared" si="26"/>
        <v>0</v>
      </c>
      <c r="AN260" s="58">
        <f t="shared" si="22"/>
        <v>0</v>
      </c>
      <c r="AO260" s="59"/>
      <c r="AP260" s="58" t="str">
        <f t="shared" si="23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9"/>
        <v>0</v>
      </c>
      <c r="AI261" s="56">
        <f t="shared" si="20"/>
        <v>0</v>
      </c>
      <c r="AJ261" s="57">
        <f t="shared" si="28"/>
        <v>0</v>
      </c>
      <c r="AK261" s="58">
        <f t="shared" si="29"/>
        <v>0</v>
      </c>
      <c r="AL261" s="59">
        <f>AO261+AQ261-[2]Sheet1!$AH262</f>
        <v>0</v>
      </c>
      <c r="AM261" s="59">
        <f t="shared" si="26"/>
        <v>0</v>
      </c>
      <c r="AN261" s="58">
        <f t="shared" si="22"/>
        <v>0</v>
      </c>
      <c r="AO261" s="59"/>
      <c r="AP261" s="58" t="str">
        <f t="shared" si="23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9"/>
        <v>0</v>
      </c>
      <c r="AI262" s="56">
        <f t="shared" si="20"/>
        <v>0</v>
      </c>
      <c r="AJ262" s="57">
        <f t="shared" si="28"/>
        <v>0</v>
      </c>
      <c r="AK262" s="58">
        <f t="shared" si="29"/>
        <v>0</v>
      </c>
      <c r="AL262" s="59">
        <f>AO262+AQ262-[2]Sheet1!$AH263</f>
        <v>0</v>
      </c>
      <c r="AM262" s="59">
        <f t="shared" si="26"/>
        <v>0</v>
      </c>
      <c r="AN262" s="58">
        <f t="shared" si="22"/>
        <v>0</v>
      </c>
      <c r="AO262" s="59"/>
      <c r="AP262" s="58" t="str">
        <f t="shared" si="23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9"/>
        <v>0</v>
      </c>
      <c r="AI263" s="56">
        <f t="shared" si="20"/>
        <v>0</v>
      </c>
      <c r="AJ263" s="57">
        <f t="shared" si="28"/>
        <v>0</v>
      </c>
      <c r="AK263" s="58">
        <f t="shared" si="29"/>
        <v>0</v>
      </c>
      <c r="AL263" s="59">
        <f>AO263+AQ263-[2]Sheet1!$AH264</f>
        <v>0</v>
      </c>
      <c r="AM263" s="59">
        <f t="shared" si="26"/>
        <v>0</v>
      </c>
      <c r="AN263" s="58">
        <f t="shared" si="22"/>
        <v>0</v>
      </c>
      <c r="AO263" s="59"/>
      <c r="AP263" s="58" t="str">
        <f t="shared" si="23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9"/>
        <v>0</v>
      </c>
      <c r="AI264" s="56">
        <f t="shared" si="20"/>
        <v>0</v>
      </c>
      <c r="AJ264" s="57">
        <f t="shared" si="28"/>
        <v>0</v>
      </c>
      <c r="AK264" s="58">
        <f t="shared" si="29"/>
        <v>0</v>
      </c>
      <c r="AL264" s="59">
        <f>AO264+AQ264-[2]Sheet1!$AH265</f>
        <v>0</v>
      </c>
      <c r="AM264" s="59">
        <f t="shared" si="26"/>
        <v>0</v>
      </c>
      <c r="AN264" s="58">
        <f t="shared" si="22"/>
        <v>0</v>
      </c>
      <c r="AO264" s="59"/>
      <c r="AP264" s="58" t="str">
        <f t="shared" si="23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9"/>
        <v>0</v>
      </c>
      <c r="AI265" s="61">
        <f t="shared" si="20"/>
        <v>0</v>
      </c>
      <c r="AJ265" s="61"/>
      <c r="AK265" s="64" t="e">
        <f t="shared" si="29"/>
        <v>#VALUE!</v>
      </c>
      <c r="AL265" s="64">
        <f>AO265+AQ265-[2]Sheet1!$AH266</f>
        <v>0</v>
      </c>
      <c r="AM265" s="64">
        <f t="shared" si="26"/>
        <v>0</v>
      </c>
      <c r="AN265" s="64" t="e">
        <f t="shared" si="22"/>
        <v>#VALUE!</v>
      </c>
      <c r="AO265" s="65"/>
      <c r="AP265" s="64" t="str">
        <f t="shared" si="23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9"/>
        <v>0</v>
      </c>
      <c r="AI266" s="61">
        <f t="shared" si="20"/>
        <v>0</v>
      </c>
      <c r="AJ266" s="61"/>
      <c r="AK266" s="64" t="e">
        <f t="shared" si="29"/>
        <v>#VALUE!</v>
      </c>
      <c r="AL266" s="64">
        <f>AO266+AQ266-[2]Sheet1!$AH267</f>
        <v>0</v>
      </c>
      <c r="AM266" s="64">
        <f t="shared" si="26"/>
        <v>0</v>
      </c>
      <c r="AN266" s="64" t="e">
        <f t="shared" si="22"/>
        <v>#VALUE!</v>
      </c>
      <c r="AO266" s="65"/>
      <c r="AP266" s="64" t="str">
        <f t="shared" si="23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0">SUMIF(O:O,AA267,P:P)</f>
        <v>0</v>
      </c>
      <c r="AI267" s="61">
        <f t="shared" ref="AI267" si="31">SUMIF(O:O,AA267,V:V)</f>
        <v>0</v>
      </c>
      <c r="AJ267" s="61"/>
      <c r="AK267" s="64" t="e">
        <f t="shared" si="29"/>
        <v>#VALUE!</v>
      </c>
      <c r="AL267" s="64">
        <f>AO267+AQ267-[2]Sheet1!$AH268</f>
        <v>0</v>
      </c>
      <c r="AM267" s="64">
        <f t="shared" si="26"/>
        <v>0</v>
      </c>
      <c r="AN267" s="64" t="e">
        <f t="shared" si="22"/>
        <v>#VALUE!</v>
      </c>
      <c r="AO267" s="65"/>
      <c r="AP267" s="64" t="str">
        <f t="shared" si="23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2 W24:W200" name="باقیمانده_5"/>
    <protectedRange algorithmName="SHA-512" hashValue="f5WsBkExWTs/LKakVBbNBXjGjwaAPcOxHhJFt4MnEAAY0TgGUtLBwc6BQDnps5THm9Gccqda3SWXIrg2Z9o+GA==" saltValue="9EXh0tvvNrwpkDbSuYJ+Uw==" spinCount="100000" sqref="V2:V22 V24:V200" name="تعداد ارسال شده_4"/>
    <protectedRange algorithmName="SHA-512" hashValue="jjrV5Hy6JwvVqOO7tKoZVoRg7rpBcjqvT96GSIFiDncBaImziwFUF2JC6d0rT0SfgZv+eJ/5g2VdqSB7bdW0mg==" saltValue="0Igh3j97EZBwjtfDd8U1wg==" spinCount="100000" sqref="W23" name="باقیمانده_5_1"/>
    <protectedRange algorithmName="SHA-512" hashValue="f5WsBkExWTs/LKakVBbNBXjGjwaAPcOxHhJFt4MnEAAY0TgGUtLBwc6BQDnps5THm9Gccqda3SWXIrg2Z9o+GA==" saltValue="9EXh0tvvNrwpkDbSuYJ+Uw==" spinCount="100000" sqref="V23" name="تعداد ارسال شده_4_1"/>
  </protectedRanges>
  <mergeCells count="50">
    <mergeCell ref="J21:N21"/>
    <mergeCell ref="AA21:AE21"/>
    <mergeCell ref="H19:H20"/>
    <mergeCell ref="G19:G20"/>
    <mergeCell ref="AD19:AD20"/>
    <mergeCell ref="AC19:AC20"/>
    <mergeCell ref="AB19:AB20"/>
    <mergeCell ref="AA19:AA20"/>
    <mergeCell ref="N19:N20"/>
    <mergeCell ref="M19:M20"/>
    <mergeCell ref="L19:L20"/>
    <mergeCell ref="J19:J20"/>
    <mergeCell ref="I19:I20"/>
    <mergeCell ref="H15:H16"/>
    <mergeCell ref="G15:G16"/>
    <mergeCell ref="AD15:AD16"/>
    <mergeCell ref="AC15:AC16"/>
    <mergeCell ref="AB15:AB16"/>
    <mergeCell ref="AA15:AA16"/>
    <mergeCell ref="N15:N16"/>
    <mergeCell ref="M15:M16"/>
    <mergeCell ref="L15:L16"/>
    <mergeCell ref="J15:J16"/>
    <mergeCell ref="I15:I16"/>
    <mergeCell ref="AD9:AD13"/>
    <mergeCell ref="AC9:AC13"/>
    <mergeCell ref="AB9:AB13"/>
    <mergeCell ref="AA9:AA13"/>
    <mergeCell ref="G9:G13"/>
    <mergeCell ref="H9:H13"/>
    <mergeCell ref="I9:I13"/>
    <mergeCell ref="J9:J13"/>
    <mergeCell ref="L9:L13"/>
    <mergeCell ref="M9:M13"/>
    <mergeCell ref="N9:N13"/>
    <mergeCell ref="A1:B1"/>
    <mergeCell ref="C1:D1"/>
    <mergeCell ref="E1:F1"/>
    <mergeCell ref="U1:V1"/>
    <mergeCell ref="AD4:AD8"/>
    <mergeCell ref="AC4:AC8"/>
    <mergeCell ref="AB4:AB8"/>
    <mergeCell ref="AA4:AA8"/>
    <mergeCell ref="G4:G8"/>
    <mergeCell ref="H4:H8"/>
    <mergeCell ref="I4:I8"/>
    <mergeCell ref="J4:J8"/>
    <mergeCell ref="L4:L8"/>
    <mergeCell ref="M4:M8"/>
    <mergeCell ref="N4:N8"/>
  </mergeCells>
  <conditionalFormatting sqref="G2:J3 AA2:AF4 J4 J9 AA9:AF9 G14:P15 AA14:AF15 G17:P19 AA17:AF19 G21:J21 K2:Z2 Q3:Z22 K3:P3 H4 K4:K13 O4:P13 AE5:AF8 H9 AE10:AF13 K16 O16:P16 AE16:AF16 K20 AE20:AF20 O20:P22 AA21 AF21 K22 AE22:AF22">
    <cfRule type="expression" dxfId="85" priority="68">
      <formula>$C2</formula>
    </cfRule>
  </conditionalFormatting>
  <conditionalFormatting sqref="G2:J3 AD2:AD4 J4 J9 AD9 G14:J15 AD14:AD15 G17:J19 AD17:AD19 G21:J21">
    <cfRule type="expression" dxfId="84" priority="67">
      <formula>$A2</formula>
    </cfRule>
  </conditionalFormatting>
  <conditionalFormatting sqref="G2:J3 AD2:AD4 Z2:Z22 J4 J9 AD9 G14:J15 AD14:AD15 G17:J19 AD17:AD19 G21:J21">
    <cfRule type="expression" dxfId="83" priority="69">
      <formula>$E2</formula>
    </cfRule>
  </conditionalFormatting>
  <conditionalFormatting sqref="G23:J200 Z23:Z200 AD23:AD200">
    <cfRule type="expression" dxfId="82" priority="4">
      <formula>$E23</formula>
    </cfRule>
  </conditionalFormatting>
  <conditionalFormatting sqref="G23:AF200">
    <cfRule type="expression" dxfId="81" priority="3">
      <formula>$C23</formula>
    </cfRule>
  </conditionalFormatting>
  <conditionalFormatting sqref="W2:W200">
    <cfRule type="expression" dxfId="80" priority="1">
      <formula>$AG2</formula>
    </cfRule>
  </conditionalFormatting>
  <conditionalFormatting sqref="Z2:Z200 G23:J200 AD23:AD200">
    <cfRule type="expression" dxfId="79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{C061D8C9-49D8-4EB9-9145-68514CD6BB41}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{384A87F7-7E70-4D42-B1E4-800B4C1EE7B2}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{2BB1C7F2-6190-4527-ADC3-71A1BADF0531}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{13A6117D-9D7D-4771-A070-5B11A9F2BF6A}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{AB9CD0E1-C7A5-44CC-BD4A-3820B0D7E3B5}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{51D74DA1-C981-4FAC-87A4-9FCA1076F38D}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{6C799C52-E162-4A56-AB04-079B5860CFDD}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{BD08D348-FE7B-43BD-8858-AD4B379BF2F4}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{64EE720C-19CB-437D-9643-ACA8218560CC}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{0355027A-D0D6-4D5D-80BC-CCCBA798EF65}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{999C068F-124D-4977-860C-5DE98E2F3266}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{B5F6011D-2B2C-407B-A351-964F6910CEBE}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{24E3521C-6E89-4C43-869C-B6857392786A}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{26C8021D-8F68-4100-88C9-6DC02C99F467}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{D838B4F1-B031-47F3-BC23-ED984AD58B84}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{19C86214-12B7-48BC-9F1F-FE9E92262BAD}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{52BA3500-5A2B-42D3-BB49-3AFD4FEBB37E}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{676BE5C6-21DD-4BCD-8015-340EC17CBCE0}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{A984AA8B-BA7E-4DBC-AA12-3347F916EB0E}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{C3655C09-DB75-4BC4-AF2E-178ECB7109EC}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{A623995A-DF2E-4992-AE1F-6AB8CFB76400}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{A348DEE4-1731-4566-81DC-71206EC017C4}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{2F546B86-05F2-4582-AD72-3BA4786030F8}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{D5E4031B-7F6F-4D00-BE5B-DAFD70B83507}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{98B3D20A-40F3-4843-B19C-B0AD9A1CED58}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{A22DFCFE-A56C-46D5-9684-0968FE58BEEB}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{469683A9-76F8-4D22-A353-E9D8D82DDE7D}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{A1FD7583-2A76-4FD6-88C7-4F605FF9978D}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{9E169B93-87F4-459A-9814-857058C4F37C}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{6C32D6E0-55ED-40BC-B064-19C578D06E5E}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{EF3BF440-582B-44D3-8693-40A434421C06}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{98C71F02-C1D8-48E4-AF91-1B6D024EFC41}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{BF03F404-6129-451B-AE79-9643269623B5}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{44FD6EFA-607E-4A63-B7F9-B26FBF20E1F7}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{448BB6B7-EC2B-40C6-9F83-C84E38A0F632}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{EA77AA2F-2CDD-4CE8-AE34-55EB0FE184BA}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{C5E85137-CA24-46CD-B523-51160321E741}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{0959721E-369E-49C2-ABE5-97794958D8B1}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{4E466908-6B8B-4F33-A569-DAB2426AA6B1}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{5AC1BF68-00B9-4972-A427-5D603213CCFA}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{A74C1342-E579-45D3-964B-5E5325C50698}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{67D37047-DF03-4210-8F64-F4DE071E9832}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{A57E3750-56C9-4274-91BD-52BFA4929095}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{685DF4DC-3594-444E-9D16-62910CB9EABF}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{87E79F4A-9210-487D-AD5D-6A80AC1F44A6}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{91E7C86C-4E18-4CD7-8F4A-8BB23AA85C2B}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{DF35BAD4-27A8-414E-A04A-B89679FD1A6D}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{31358A30-D5AC-4BAE-8A6A-0481E2CF5006}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{E3B2281A-3AE3-48A0-8523-8C390B94B419}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{BED6DF31-FD9E-4953-95F6-E95FF604F927}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{BED68DC2-DD2A-46A6-AAFC-EA5F962FD1A0}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{EFC49DCC-FCA9-425B-88EE-A2A86F2E5368}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{E7A3C7F2-1503-4E17-9D19-882AB6103D29}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{4D722706-3A34-4E4F-A483-C155094A1232}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{654B9DA3-D590-47BB-9A30-745E267501CE}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{37DEDD9E-3A27-46E8-9DA5-5A0C97B5C238}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{CBCA385D-34CA-4013-B91E-8CA77AC96018}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{C6B666B9-C705-47F4-9743-0DB4F8C2B2A0}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{810D3BF5-6D92-4BED-BFC6-8C5059863B23}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{E9E13064-39D9-4031-9C81-8396306AD9F5}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{C50665CC-4991-4D5F-A5DA-A7CE57D017D2}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1D8C9-49D8-4EB9-9145-68514CD6BB4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84A87F7-7E70-4D42-B1E4-800B4C1EE7B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BB1C7F2-6190-4527-ADC3-71A1BADF053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13A6117D-9D7D-4771-A070-5B11A9F2BF6A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AB9CD0E1-C7A5-44CC-BD4A-3820B0D7E3B5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1D74DA1-C981-4FAC-87A4-9FCA1076F38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6C799C52-E162-4A56-AB04-079B5860CFDD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BD08D348-FE7B-43BD-8858-AD4B379BF2F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4EE720C-19CB-437D-9643-ACA8218560CC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0355027A-D0D6-4D5D-80BC-CCCBA798EF6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999C068F-124D-4977-860C-5DE98E2F3266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5F6011D-2B2C-407B-A351-964F6910CEB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4E3521C-6E89-4C43-869C-B6857392786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6C8021D-8F68-4100-88C9-6DC02C99F46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838B4F1-B031-47F3-BC23-ED984AD58B84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9C86214-12B7-48BC-9F1F-FE9E92262BA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52BA3500-5A2B-42D3-BB49-3AFD4FEBB37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76BE5C6-21DD-4BCD-8015-340EC17CBCE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984AA8B-BA7E-4DBC-AA12-3347F916EB0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3655C09-DB75-4BC4-AF2E-178ECB7109E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623995A-DF2E-4992-AE1F-6AB8CFB7640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348DEE4-1731-4566-81DC-71206EC017C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F546B86-05F2-4582-AD72-3BA4786030F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5E4031B-7F6F-4D00-BE5B-DAFD70B8350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8B3D20A-40F3-4843-B19C-B0AD9A1CED5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A22DFCFE-A56C-46D5-9684-0968FE58BEE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469683A9-76F8-4D22-A353-E9D8D82DDE7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1FD7583-2A76-4FD6-88C7-4F605FF9978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E169B93-87F4-459A-9814-857058C4F37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6C32D6E0-55ED-40BC-B064-19C578D06E5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F3BF440-582B-44D3-8693-40A434421C0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8C71F02-C1D8-48E4-AF91-1B6D024EFC41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BF03F404-6129-451B-AE79-9643269623B5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4FD6EFA-607E-4A63-B7F9-B26FBF20E1F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48BB6B7-EC2B-40C6-9F83-C84E38A0F63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EA77AA2F-2CDD-4CE8-AE34-55EB0FE184BA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C5E85137-CA24-46CD-B523-51160321E74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959721E-369E-49C2-ABE5-97794958D8B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E466908-6B8B-4F33-A569-DAB2426AA6B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AC1BF68-00B9-4972-A427-5D603213CCF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74C1342-E579-45D3-964B-5E5325C5069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7D37047-DF03-4210-8F64-F4DE071E9832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57E3750-56C9-4274-91BD-52BFA4929095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685DF4DC-3594-444E-9D16-62910CB9EAB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7E79F4A-9210-487D-AD5D-6A80AC1F44A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1E7C86C-4E18-4CD7-8F4A-8BB23AA85C2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F35BAD4-27A8-414E-A04A-B89679FD1A6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1358A30-D5AC-4BAE-8A6A-0481E2CF500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3B2281A-3AE3-48A0-8523-8C390B94B41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ED6DF31-FD9E-4953-95F6-E95FF604F92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ED68DC2-DD2A-46A6-AAFC-EA5F962FD1A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FC49DCC-FCA9-425B-88EE-A2A86F2E5368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7A3C7F2-1503-4E17-9D19-882AB6103D29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D722706-3A34-4E4F-A483-C155094A123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654B9DA3-D590-47BB-9A30-745E267501C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7DEDD9E-3A27-46E8-9DA5-5A0C97B5C23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CBCA385D-34CA-4013-B91E-8CA77AC9601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6B666B9-C705-47F4-9743-0DB4F8C2B2A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10D3BF5-6D92-4BED-BFC6-8C5059863B23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9E13064-39D9-4031-9C81-8396306AD9F5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50665CC-4991-4D5F-A5DA-A7CE57D017D2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D4B5-8D4F-40DE-8B17-BA0472028A71}">
  <dimension ref="A1:AR267"/>
  <sheetViews>
    <sheetView rightToLeft="1" topLeftCell="Y23" zoomScale="70" zoomScaleNormal="70" workbookViewId="0">
      <selection activeCell="Z36" sqref="Z36:Z37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5" style="28" bestFit="1" customWidth="1"/>
    <col min="9" max="9" width="23.441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7.109375" style="24" bestFit="1" customWidth="1"/>
    <col min="29" max="29" width="15.77734375" style="31" bestFit="1" customWidth="1"/>
    <col min="30" max="30" width="13.6640625" style="32" bestFit="1" customWidth="1"/>
    <col min="31" max="31" width="90.5546875" style="24" bestFit="1" customWidth="1"/>
    <col min="32" max="32" width="28.33203125" style="24" bestFit="1" customWidth="1"/>
    <col min="33" max="33" width="13.5546875" style="24" bestFit="1" customWidth="1"/>
    <col min="34" max="34" width="118.77734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711</v>
      </c>
      <c r="I2" s="66" t="s">
        <v>1063</v>
      </c>
      <c r="J2" s="9" t="s">
        <v>75</v>
      </c>
      <c r="K2" s="11" t="str">
        <f t="shared" ref="K2:K65" ca="1" si="0">IF(C2, TODAY(), "" )</f>
        <v/>
      </c>
      <c r="L2" s="12" t="s">
        <v>712</v>
      </c>
      <c r="M2" s="12" t="s">
        <v>713</v>
      </c>
      <c r="N2" s="12" t="s">
        <v>714</v>
      </c>
      <c r="O2" s="9">
        <v>5511.2</v>
      </c>
      <c r="P2" s="9">
        <v>10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133500000</v>
      </c>
      <c r="Y2" s="17"/>
      <c r="Z2" s="14">
        <f t="shared" ref="Z2:Z65" si="4">X2-Y2</f>
        <v>133500000</v>
      </c>
      <c r="AA2" s="18" t="s">
        <v>79</v>
      </c>
      <c r="AB2" s="13" t="s">
        <v>70</v>
      </c>
      <c r="AC2" s="19" t="s">
        <v>715</v>
      </c>
      <c r="AD2" s="20"/>
      <c r="AE2" s="77" t="s">
        <v>1093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پرا - افشین امیری 09123060890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66">
        <v>2</v>
      </c>
      <c r="H3" s="67" t="s">
        <v>711</v>
      </c>
      <c r="I3" s="66" t="s">
        <v>1063</v>
      </c>
      <c r="J3" s="9" t="s">
        <v>75</v>
      </c>
      <c r="K3" s="11" t="str">
        <f t="shared" ca="1" si="0"/>
        <v/>
      </c>
      <c r="L3" s="12"/>
      <c r="M3" s="12" t="s">
        <v>84</v>
      </c>
      <c r="N3" s="12" t="s">
        <v>85</v>
      </c>
      <c r="O3" s="9">
        <v>5511.3</v>
      </c>
      <c r="P3" s="9">
        <v>7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7</v>
      </c>
      <c r="X3" s="14">
        <f t="shared" si="3"/>
        <v>487200000</v>
      </c>
      <c r="Y3" s="17"/>
      <c r="Z3" s="14">
        <f t="shared" si="4"/>
        <v>487200000</v>
      </c>
      <c r="AA3" s="18" t="s">
        <v>79</v>
      </c>
      <c r="AB3" s="13" t="s">
        <v>70</v>
      </c>
      <c r="AC3" s="19" t="s">
        <v>86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- کافه بیکری روستار سانا سنتر -  حجتی 09373955769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280564428506</v>
      </c>
      <c r="I4" s="25" t="s">
        <v>1063</v>
      </c>
      <c r="J4" s="9"/>
      <c r="K4" s="11" t="str">
        <f t="shared" ca="1" si="0"/>
        <v/>
      </c>
      <c r="L4" s="12" t="s">
        <v>1110</v>
      </c>
      <c r="M4" s="12" t="s">
        <v>1111</v>
      </c>
      <c r="N4" s="12"/>
      <c r="O4" s="9">
        <v>5501.1</v>
      </c>
      <c r="P4" s="9">
        <v>1</v>
      </c>
      <c r="Q4" s="13" t="str">
        <f>VLOOKUP(O4, '[1]لیست محصولات اردیبهشت ۱۴۰۳'!B:C,2,0)</f>
        <v>ورتکس | Vortex</v>
      </c>
      <c r="R4" s="9" t="s">
        <v>101</v>
      </c>
      <c r="S4" s="12">
        <f>VLOOKUP(O4, '[1]لیست محصولات اردیبهشت ۱۴۰۳'!B:F,5,0)</f>
        <v>150</v>
      </c>
      <c r="T4" s="14">
        <f>VLOOKUP(O4, '[1]لیست محصولات اردیبهشت ۱۴۰۳'!B:G,6,0)</f>
        <v>2100000</v>
      </c>
      <c r="U4" s="15"/>
      <c r="V4" s="16">
        <f t="shared" si="1"/>
        <v>0</v>
      </c>
      <c r="W4" s="12">
        <f t="shared" si="2"/>
        <v>1</v>
      </c>
      <c r="X4" s="14">
        <f t="shared" si="3"/>
        <v>2100000</v>
      </c>
      <c r="Y4" s="17"/>
      <c r="Z4" s="14">
        <f t="shared" si="4"/>
        <v>2100000</v>
      </c>
      <c r="AA4" s="18" t="s">
        <v>246</v>
      </c>
      <c r="AB4" s="13" t="s">
        <v>1112</v>
      </c>
      <c r="AC4" s="19" t="s">
        <v>1113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سنندج شهرک وحدت- کوچه شقایق ۲ پلاک ۲۶۹  - رامیار بخشیان 09188718847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280565112744</v>
      </c>
      <c r="I5" s="25" t="s">
        <v>1063</v>
      </c>
      <c r="J5" s="9"/>
      <c r="K5" s="11" t="str">
        <f t="shared" ca="1" si="0"/>
        <v/>
      </c>
      <c r="L5" s="12" t="s">
        <v>1114</v>
      </c>
      <c r="M5" s="12" t="s">
        <v>1115</v>
      </c>
      <c r="N5" s="12" t="s">
        <v>1116</v>
      </c>
      <c r="O5" s="9">
        <v>5501.3</v>
      </c>
      <c r="P5" s="9">
        <v>2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51200000</v>
      </c>
      <c r="U5" s="15"/>
      <c r="V5" s="16">
        <f t="shared" si="1"/>
        <v>0</v>
      </c>
      <c r="W5" s="12">
        <f t="shared" si="2"/>
        <v>2</v>
      </c>
      <c r="X5" s="14">
        <f t="shared" si="3"/>
        <v>102400000</v>
      </c>
      <c r="Y5" s="17"/>
      <c r="Z5" s="14">
        <f t="shared" si="4"/>
        <v>102400000</v>
      </c>
      <c r="AA5" s="18" t="s">
        <v>419</v>
      </c>
      <c r="AB5" s="13" t="s">
        <v>1117</v>
      </c>
      <c r="AC5" s="19" t="s">
        <v>1118</v>
      </c>
      <c r="AD5" s="20"/>
      <c r="AE5" s="19"/>
      <c r="AF5" s="21"/>
      <c r="AG5" s="22" t="str">
        <f t="shared" si="5"/>
        <v>TRUE</v>
      </c>
      <c r="AH5" s="23" t="str">
        <f t="shared" si="6"/>
        <v>تبریز میدان هتل مرمر ، ۳۰۰ متر به سمت میدان بسیج ، ساختمان ونیز، طبقه ۶ رستوران ملل کمپانی - رحمان اکبری 09144086631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5</v>
      </c>
      <c r="H6" s="10">
        <v>280565922535</v>
      </c>
      <c r="I6" s="25" t="s">
        <v>1063</v>
      </c>
      <c r="J6" s="9" t="s">
        <v>75</v>
      </c>
      <c r="K6" s="11" t="str">
        <f t="shared" ca="1" si="0"/>
        <v/>
      </c>
      <c r="L6" s="12" t="s">
        <v>1119</v>
      </c>
      <c r="M6" s="12" t="s">
        <v>638</v>
      </c>
      <c r="N6" s="12" t="s">
        <v>1120</v>
      </c>
      <c r="O6" s="9">
        <v>5501.2</v>
      </c>
      <c r="P6" s="9">
        <v>23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9900000</v>
      </c>
      <c r="U6" s="15"/>
      <c r="V6" s="16">
        <f t="shared" si="1"/>
        <v>0</v>
      </c>
      <c r="W6" s="12">
        <f t="shared" si="2"/>
        <v>23</v>
      </c>
      <c r="X6" s="14">
        <f t="shared" si="3"/>
        <v>227700000</v>
      </c>
      <c r="Y6" s="17"/>
      <c r="Z6" s="14">
        <f t="shared" si="4"/>
        <v>227700000</v>
      </c>
      <c r="AA6" s="18" t="s">
        <v>199</v>
      </c>
      <c r="AB6" s="13" t="s">
        <v>1121</v>
      </c>
      <c r="AC6" s="19" t="s">
        <v>1122</v>
      </c>
      <c r="AD6" s="20"/>
      <c r="AE6" s="19"/>
      <c r="AF6" s="21"/>
      <c r="AG6" s="22" t="str">
        <f t="shared" si="5"/>
        <v>TRUE</v>
      </c>
      <c r="AH6" s="23" t="str">
        <f t="shared" si="6"/>
        <v>شیراز بلوار‌نیایش ، بین کوچه ۶ و ۸ کافه گرن - طناز زارع 09055766390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9">
        <v>6</v>
      </c>
      <c r="H7" s="162">
        <v>280566875285</v>
      </c>
      <c r="I7" s="159" t="s">
        <v>1063</v>
      </c>
      <c r="J7" s="159"/>
      <c r="K7" s="11" t="str">
        <f t="shared" ca="1" si="0"/>
        <v/>
      </c>
      <c r="L7" s="138" t="s">
        <v>1073</v>
      </c>
      <c r="M7" s="138" t="s">
        <v>1123</v>
      </c>
      <c r="N7" s="138" t="s">
        <v>1124</v>
      </c>
      <c r="O7" s="9">
        <v>5511.2</v>
      </c>
      <c r="P7" s="9">
        <v>1</v>
      </c>
      <c r="Q7" s="13" t="str">
        <f>VLOOKUP(O7, '[1]لیست محصولات اردیبهشت ۱۴۰۳'!B:C,2,0)</f>
        <v>هامبلا | Hambella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13350000</v>
      </c>
      <c r="U7" s="26"/>
      <c r="V7" s="16">
        <f t="shared" si="1"/>
        <v>0</v>
      </c>
      <c r="W7" s="12">
        <f t="shared" si="2"/>
        <v>1</v>
      </c>
      <c r="X7" s="14">
        <f t="shared" si="3"/>
        <v>13350000</v>
      </c>
      <c r="Y7" s="17"/>
      <c r="Z7" s="14">
        <f t="shared" si="4"/>
        <v>13350000</v>
      </c>
      <c r="AA7" s="150" t="s">
        <v>1083</v>
      </c>
      <c r="AB7" s="147" t="s">
        <v>1125</v>
      </c>
      <c r="AC7" s="144" t="s">
        <v>1126</v>
      </c>
      <c r="AD7" s="141"/>
      <c r="AE7" s="19"/>
      <c r="AF7" s="21"/>
      <c r="AG7" s="22" t="str">
        <f t="shared" si="5"/>
        <v>TRUE</v>
      </c>
      <c r="AH7" s="23" t="str">
        <f t="shared" si="6"/>
        <v>همدان مجتمع مسکونی سعیدیه بخش اداری پشت بانک مسکن کافه قرار - میلاد نصری 09129376163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0"/>
      <c r="H8" s="164"/>
      <c r="I8" s="160"/>
      <c r="J8" s="160"/>
      <c r="K8" s="11" t="str">
        <f t="shared" ca="1" si="0"/>
        <v/>
      </c>
      <c r="L8" s="139"/>
      <c r="M8" s="139"/>
      <c r="N8" s="139"/>
      <c r="O8" s="9">
        <v>5501.2</v>
      </c>
      <c r="P8" s="9">
        <v>1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9900000</v>
      </c>
      <c r="U8" s="15"/>
      <c r="V8" s="16">
        <f t="shared" si="1"/>
        <v>0</v>
      </c>
      <c r="W8" s="12">
        <f t="shared" si="2"/>
        <v>1</v>
      </c>
      <c r="X8" s="14">
        <f t="shared" si="3"/>
        <v>9900000</v>
      </c>
      <c r="Y8" s="17"/>
      <c r="Z8" s="14">
        <f t="shared" si="4"/>
        <v>9900000</v>
      </c>
      <c r="AA8" s="151"/>
      <c r="AB8" s="148"/>
      <c r="AC8" s="145"/>
      <c r="AD8" s="142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1"/>
      <c r="H9" s="163"/>
      <c r="I9" s="161"/>
      <c r="J9" s="161"/>
      <c r="K9" s="11" t="str">
        <f t="shared" ca="1" si="0"/>
        <v/>
      </c>
      <c r="L9" s="140"/>
      <c r="M9" s="140"/>
      <c r="N9" s="140"/>
      <c r="O9" s="9">
        <v>3326.1</v>
      </c>
      <c r="P9" s="9">
        <v>1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3750000</v>
      </c>
      <c r="U9" s="15"/>
      <c r="V9" s="16">
        <f t="shared" si="1"/>
        <v>0</v>
      </c>
      <c r="W9" s="12">
        <f t="shared" si="2"/>
        <v>1</v>
      </c>
      <c r="X9" s="14">
        <f t="shared" si="3"/>
        <v>3750000</v>
      </c>
      <c r="Y9" s="17"/>
      <c r="Z9" s="14">
        <f t="shared" si="4"/>
        <v>3750000</v>
      </c>
      <c r="AA9" s="152"/>
      <c r="AB9" s="149"/>
      <c r="AC9" s="146"/>
      <c r="AD9" s="143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7</v>
      </c>
      <c r="H10" s="10">
        <v>129810</v>
      </c>
      <c r="I10" s="25" t="s">
        <v>1063</v>
      </c>
      <c r="J10" s="9"/>
      <c r="K10" s="11" t="str">
        <f t="shared" ca="1" si="0"/>
        <v/>
      </c>
      <c r="L10" s="27" t="s">
        <v>308</v>
      </c>
      <c r="M10" s="27" t="s">
        <v>1127</v>
      </c>
      <c r="N10" s="12"/>
      <c r="O10" s="9">
        <v>5511.1</v>
      </c>
      <c r="P10" s="9">
        <v>1</v>
      </c>
      <c r="Q10" s="13" t="str">
        <f>VLOOKUP(O10, '[1]لیست محصولات اردیبهشت ۱۴۰۳'!B:C,2,0)</f>
        <v>هامبلا | Hambella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2800000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2800000</v>
      </c>
      <c r="Y10" s="17"/>
      <c r="Z10" s="14">
        <f t="shared" si="4"/>
        <v>2800000</v>
      </c>
      <c r="AA10" s="18" t="s">
        <v>79</v>
      </c>
      <c r="AB10" s="13" t="s">
        <v>1128</v>
      </c>
      <c r="AC10" s="78" t="s">
        <v>1129</v>
      </c>
      <c r="AD10" s="20" t="s">
        <v>759</v>
      </c>
      <c r="AE10" s="77" t="s">
        <v>1130</v>
      </c>
      <c r="AF10" s="21"/>
      <c r="AG10" s="22" t="str">
        <f t="shared" si="5"/>
        <v>TRUE</v>
      </c>
      <c r="AH10" s="23" t="str">
        <f t="shared" si="6"/>
        <v>تهران خانی آباد نو ، خیابان شهید لطیفی ، کوچه بامداد ، پلاک ۹ ، زنگ ۴  - محمد قلعه نویی 09302943826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280581778729</v>
      </c>
      <c r="I11" s="9" t="s">
        <v>1063</v>
      </c>
      <c r="J11" s="9"/>
      <c r="K11" s="11" t="str">
        <f t="shared" ca="1" si="0"/>
        <v/>
      </c>
      <c r="L11" s="12" t="s">
        <v>105</v>
      </c>
      <c r="M11" s="12" t="s">
        <v>1131</v>
      </c>
      <c r="N11" s="12"/>
      <c r="O11" s="9">
        <v>5522.1</v>
      </c>
      <c r="P11" s="9">
        <v>1</v>
      </c>
      <c r="Q11" s="13" t="str">
        <f>VLOOKUP(O11, '[1]لیست محصولات اردیبهشت ۱۴۰۳'!B:C,2,0)</f>
        <v>تامارا | Tamara</v>
      </c>
      <c r="R11" s="9" t="s">
        <v>144</v>
      </c>
      <c r="S11" s="12">
        <f>VLOOKUP(O11, '[1]لیست محصولات اردیبهشت ۱۴۰۳'!B:F,5,0)</f>
        <v>150</v>
      </c>
      <c r="T11" s="14">
        <f>VLOOKUP(O11, '[1]لیست محصولات اردیبهشت ۱۴۰۳'!B:G,6,0)</f>
        <v>2600000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2600000</v>
      </c>
      <c r="Y11" s="17"/>
      <c r="Z11" s="14">
        <f t="shared" si="4"/>
        <v>2600000</v>
      </c>
      <c r="AA11" s="18" t="s">
        <v>139</v>
      </c>
      <c r="AB11" s="13" t="s">
        <v>1132</v>
      </c>
      <c r="AC11" s="19" t="s">
        <v>1133</v>
      </c>
      <c r="AD11" s="20"/>
      <c r="AE11" s="19"/>
      <c r="AF11" s="21"/>
      <c r="AG11" s="22" t="str">
        <f t="shared" si="5"/>
        <v>TRUE</v>
      </c>
      <c r="AH11" s="23" t="str">
        <f t="shared" si="6"/>
        <v>بندرعباس روبه‌روی سید مظفر، بلوار چمران، کوچه چمران۱، ساختمان نور، طبقه ۶، واحد۲۰  - امیرحسین میرجلیلی 09174672981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9</v>
      </c>
      <c r="H12" s="10">
        <v>280584266765</v>
      </c>
      <c r="I12" s="9" t="s">
        <v>1063</v>
      </c>
      <c r="J12" s="9"/>
      <c r="K12" s="11" t="str">
        <f t="shared" ca="1" si="0"/>
        <v/>
      </c>
      <c r="L12" s="12" t="s">
        <v>216</v>
      </c>
      <c r="M12" s="12" t="s">
        <v>217</v>
      </c>
      <c r="N12" s="12" t="s">
        <v>218</v>
      </c>
      <c r="O12" s="9">
        <v>5501.3</v>
      </c>
      <c r="P12" s="9">
        <v>2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4000</v>
      </c>
      <c r="T12" s="14">
        <f>VLOOKUP(O12, '[1]لیست محصولات اردیبهشت ۱۴۰۳'!B:G,6,0)</f>
        <v>51200000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102400000</v>
      </c>
      <c r="Y12" s="17"/>
      <c r="Z12" s="14">
        <f t="shared" si="4"/>
        <v>102400000</v>
      </c>
      <c r="AA12" s="18" t="s">
        <v>219</v>
      </c>
      <c r="AB12" s="13" t="s">
        <v>220</v>
      </c>
      <c r="AC12" s="19" t="s">
        <v>221</v>
      </c>
      <c r="AD12" s="20"/>
      <c r="AE12" s="19"/>
      <c r="AF12" s="21"/>
      <c r="AG12" s="22" t="str">
        <f t="shared" si="5"/>
        <v>TRUE</v>
      </c>
      <c r="AH12" s="23" t="str">
        <f t="shared" si="6"/>
        <v>ارومیه فدک، خیابان آب، طبقه همکف برج اوریاد کافه کانتینر - توماسین خانشان 09142056576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10</v>
      </c>
      <c r="H13" s="10">
        <v>280633945380</v>
      </c>
      <c r="I13" s="9" t="s">
        <v>1104</v>
      </c>
      <c r="J13" s="9"/>
      <c r="K13" s="11"/>
      <c r="L13" s="12" t="s">
        <v>1137</v>
      </c>
      <c r="M13" s="12" t="s">
        <v>1138</v>
      </c>
      <c r="N13" s="12" t="s">
        <v>1139</v>
      </c>
      <c r="O13" s="9">
        <v>5511.2</v>
      </c>
      <c r="P13" s="9">
        <v>2</v>
      </c>
      <c r="Q13" s="13" t="str">
        <f>VLOOKUP(O13, '[1]لیست محصولات اردیبهشت ۱۴۰۳'!B:C,2,0)</f>
        <v>هامبلا | Hambella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13350000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26700000</v>
      </c>
      <c r="Y13" s="17"/>
      <c r="Z13" s="14">
        <f t="shared" si="4"/>
        <v>26700000</v>
      </c>
      <c r="AA13" s="18" t="s">
        <v>436</v>
      </c>
      <c r="AB13" s="13" t="s">
        <v>1140</v>
      </c>
      <c r="AC13" s="19" t="s">
        <v>1141</v>
      </c>
      <c r="AD13" s="20"/>
      <c r="AE13" s="19"/>
      <c r="AF13" s="21"/>
      <c r="AG13" s="22" t="str">
        <f t="shared" si="5"/>
        <v>TRUE</v>
      </c>
      <c r="AH13" s="23" t="str">
        <f t="shared" si="6"/>
        <v>آذربایجان شرقی میانه - جاده ترانزیت نرسیده به پمپ بنزین صیامی رستوران بهار - سید مهدی افتخاری 09351297588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59">
        <v>11</v>
      </c>
      <c r="H14" s="162">
        <v>280634634421</v>
      </c>
      <c r="I14" s="159" t="s">
        <v>1104</v>
      </c>
      <c r="J14" s="159"/>
      <c r="K14" s="11" t="str">
        <f t="shared" ca="1" si="0"/>
        <v/>
      </c>
      <c r="L14" s="138" t="s">
        <v>1142</v>
      </c>
      <c r="M14" s="138" t="s">
        <v>1143</v>
      </c>
      <c r="N14" s="138"/>
      <c r="O14" s="9">
        <v>5522.1</v>
      </c>
      <c r="P14" s="9">
        <v>1</v>
      </c>
      <c r="Q14" s="13" t="str">
        <f>VLOOKUP(O14, '[1]لیست محصولات اردیبهشت ۱۴۰۳'!B:C,2,0)</f>
        <v>تامارا | Tamara</v>
      </c>
      <c r="R14" s="9" t="s">
        <v>90</v>
      </c>
      <c r="S14" s="12">
        <f>VLOOKUP(O14, '[1]لیست محصولات اردیبهشت ۱۴۰۳'!B:F,5,0)</f>
        <v>150</v>
      </c>
      <c r="T14" s="14">
        <f>VLOOKUP(O14, '[1]لیست محصولات اردیبهشت ۱۴۰۳'!B:G,6,0)</f>
        <v>2600000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2600000</v>
      </c>
      <c r="Y14" s="17"/>
      <c r="Z14" s="14">
        <f t="shared" si="4"/>
        <v>2600000</v>
      </c>
      <c r="AA14" s="150" t="s">
        <v>79</v>
      </c>
      <c r="AB14" s="147" t="s">
        <v>1144</v>
      </c>
      <c r="AC14" s="144" t="s">
        <v>1145</v>
      </c>
      <c r="AD14" s="141" t="s">
        <v>795</v>
      </c>
      <c r="AE14" s="19"/>
      <c r="AF14" s="21"/>
      <c r="AG14" s="22" t="str">
        <f t="shared" si="5"/>
        <v>TRUE</v>
      </c>
      <c r="AH14" s="23" t="str">
        <f t="shared" si="6"/>
        <v>تهران جردن بالاتر از عاطفی شرقی روبه روی بانک سامان پلاک۱۴۱  - المیرا فرخنده 09126837045</v>
      </c>
    </row>
    <row r="15" spans="1:34" ht="22.35" customHeight="1">
      <c r="A15" s="7"/>
      <c r="B15" s="7"/>
      <c r="C15" s="7"/>
      <c r="D15" s="7"/>
      <c r="E15" s="7"/>
      <c r="F15" s="8"/>
      <c r="G15" s="160"/>
      <c r="H15" s="164"/>
      <c r="I15" s="160"/>
      <c r="J15" s="160"/>
      <c r="K15" s="11" t="str">
        <f t="shared" ca="1" si="0"/>
        <v/>
      </c>
      <c r="L15" s="139"/>
      <c r="M15" s="139"/>
      <c r="N15" s="139"/>
      <c r="O15" s="9">
        <v>5522.1</v>
      </c>
      <c r="P15" s="9">
        <v>1</v>
      </c>
      <c r="Q15" s="13" t="str">
        <f>VLOOKUP(O15, '[1]لیست محصولات اردیبهشت ۱۴۰۳'!B:C,2,0)</f>
        <v>تامارا | Tamara</v>
      </c>
      <c r="R15" s="9" t="s">
        <v>144</v>
      </c>
      <c r="S15" s="12">
        <f>VLOOKUP(O15, '[1]لیست محصولات اردیبهشت ۱۴۰۳'!B:F,5,0)</f>
        <v>150</v>
      </c>
      <c r="T15" s="14">
        <f>VLOOKUP(O15, '[1]لیست محصولات اردیبهشت ۱۴۰۳'!B:G,6,0)</f>
        <v>2600000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2600000</v>
      </c>
      <c r="Y15" s="17"/>
      <c r="Z15" s="14">
        <f t="shared" si="4"/>
        <v>2600000</v>
      </c>
      <c r="AA15" s="151"/>
      <c r="AB15" s="148"/>
      <c r="AC15" s="145"/>
      <c r="AD15" s="142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163"/>
      <c r="I16" s="161"/>
      <c r="J16" s="161"/>
      <c r="K16" s="11" t="str">
        <f t="shared" ca="1" si="0"/>
        <v/>
      </c>
      <c r="L16" s="140"/>
      <c r="M16" s="140"/>
      <c r="N16" s="140"/>
      <c r="O16" s="9">
        <v>5522.1</v>
      </c>
      <c r="P16" s="9">
        <v>1</v>
      </c>
      <c r="Q16" s="13" t="str">
        <f>VLOOKUP(O16, '[1]لیست محصولات اردیبهشت ۱۴۰۳'!B:C,2,0)</f>
        <v>تامارا | Tamara</v>
      </c>
      <c r="R16" s="9" t="s">
        <v>335</v>
      </c>
      <c r="S16" s="12">
        <f>VLOOKUP(O16, '[1]لیست محصولات اردیبهشت ۱۴۰۳'!B:F,5,0)</f>
        <v>150</v>
      </c>
      <c r="T16" s="14">
        <f>VLOOKUP(O16, '[1]لیست محصولات اردیبهشت ۱۴۰۳'!B:G,6,0)</f>
        <v>2600000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2600000</v>
      </c>
      <c r="Y16" s="17"/>
      <c r="Z16" s="14">
        <f t="shared" si="4"/>
        <v>2600000</v>
      </c>
      <c r="AA16" s="152"/>
      <c r="AB16" s="149"/>
      <c r="AC16" s="146"/>
      <c r="AD16" s="14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59">
        <v>12</v>
      </c>
      <c r="H17" s="162">
        <v>280664509297</v>
      </c>
      <c r="I17" s="159" t="s">
        <v>1104</v>
      </c>
      <c r="J17" s="159"/>
      <c r="K17" s="11" t="str">
        <f t="shared" ca="1" si="0"/>
        <v/>
      </c>
      <c r="L17" s="138" t="s">
        <v>1026</v>
      </c>
      <c r="M17" s="138" t="s">
        <v>1146</v>
      </c>
      <c r="N17" s="138"/>
      <c r="O17" s="9">
        <v>5501.1</v>
      </c>
      <c r="P17" s="9">
        <v>1</v>
      </c>
      <c r="Q17" s="13" t="str">
        <f>VLOOKUP(O17, '[1]لیست محصولات اردیبهشت ۱۴۰۳'!B:C,2,0)</f>
        <v>ورتکس | Vortex</v>
      </c>
      <c r="R17" s="9" t="s">
        <v>601</v>
      </c>
      <c r="S17" s="12">
        <f>VLOOKUP(O17, '[1]لیست محصولات اردیبهشت ۱۴۰۳'!B:F,5,0)</f>
        <v>150</v>
      </c>
      <c r="T17" s="14">
        <f>VLOOKUP(O17, '[1]لیست محصولات اردیبهشت ۱۴۰۳'!B:G,6,0)</f>
        <v>2100000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2100000</v>
      </c>
      <c r="Y17" s="17"/>
      <c r="Z17" s="14">
        <f t="shared" si="4"/>
        <v>2100000</v>
      </c>
      <c r="AA17" s="150" t="s">
        <v>79</v>
      </c>
      <c r="AB17" s="147" t="s">
        <v>1147</v>
      </c>
      <c r="AC17" s="144" t="s">
        <v>1148</v>
      </c>
      <c r="AD17" s="141" t="s">
        <v>759</v>
      </c>
      <c r="AE17" s="77" t="s">
        <v>1149</v>
      </c>
      <c r="AF17" s="21"/>
      <c r="AG17" s="22" t="str">
        <f t="shared" si="5"/>
        <v>TRUE</v>
      </c>
      <c r="AH17" s="23" t="str">
        <f t="shared" si="6"/>
        <v>تهران بلوار فرحزادی؛ خیابان آسمان ها, آسمان سوم شرقی, پلاک ۴۳  - عرفان فرهمند 09912375278</v>
      </c>
    </row>
    <row r="18" spans="1:34" ht="22.35" customHeight="1">
      <c r="A18" s="7"/>
      <c r="B18" s="7"/>
      <c r="C18" s="7"/>
      <c r="D18" s="7"/>
      <c r="E18" s="7"/>
      <c r="F18" s="8"/>
      <c r="G18" s="160"/>
      <c r="H18" s="164"/>
      <c r="I18" s="160"/>
      <c r="J18" s="160"/>
      <c r="K18" s="11" t="str">
        <f t="shared" ca="1" si="0"/>
        <v/>
      </c>
      <c r="L18" s="139"/>
      <c r="M18" s="139"/>
      <c r="N18" s="139"/>
      <c r="O18" s="9">
        <v>5501.1</v>
      </c>
      <c r="P18" s="9">
        <v>1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2100000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2100000</v>
      </c>
      <c r="Y18" s="17"/>
      <c r="Z18" s="14">
        <f t="shared" si="4"/>
        <v>2100000</v>
      </c>
      <c r="AA18" s="151"/>
      <c r="AB18" s="148"/>
      <c r="AC18" s="145"/>
      <c r="AD18" s="142"/>
      <c r="AE18" s="183" t="s">
        <v>1150</v>
      </c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1"/>
      <c r="H19" s="163"/>
      <c r="I19" s="161"/>
      <c r="J19" s="161"/>
      <c r="K19" s="11" t="str">
        <f t="shared" ca="1" si="0"/>
        <v/>
      </c>
      <c r="L19" s="140"/>
      <c r="M19" s="140"/>
      <c r="N19" s="140"/>
      <c r="O19" s="9">
        <v>5522.1</v>
      </c>
      <c r="P19" s="9">
        <v>1</v>
      </c>
      <c r="Q19" s="13" t="str">
        <f>VLOOKUP(O19, '[1]لیست محصولات اردیبهشت ۱۴۰۳'!B:C,2,0)</f>
        <v>تامارا | Tamara</v>
      </c>
      <c r="R19" s="9" t="s">
        <v>144</v>
      </c>
      <c r="S19" s="12">
        <f>VLOOKUP(O19, '[1]لیست محصولات اردیبهشت ۱۴۰۳'!B:F,5,0)</f>
        <v>150</v>
      </c>
      <c r="T19" s="14">
        <f>VLOOKUP(O19, '[1]لیست محصولات اردیبهشت ۱۴۰۳'!B:G,6,0)</f>
        <v>2600000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2600000</v>
      </c>
      <c r="Y19" s="17"/>
      <c r="Z19" s="14">
        <f t="shared" si="4"/>
        <v>2600000</v>
      </c>
      <c r="AA19" s="152"/>
      <c r="AB19" s="149"/>
      <c r="AC19" s="146"/>
      <c r="AD19" s="143"/>
      <c r="AE19" s="184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13</v>
      </c>
      <c r="H20" s="10">
        <v>898827</v>
      </c>
      <c r="I20" s="9" t="s">
        <v>1104</v>
      </c>
      <c r="J20" s="9"/>
      <c r="K20" s="11" t="str">
        <f t="shared" ca="1" si="0"/>
        <v/>
      </c>
      <c r="L20" s="12" t="s">
        <v>447</v>
      </c>
      <c r="M20" s="12" t="s">
        <v>448</v>
      </c>
      <c r="N20" s="12" t="s">
        <v>1151</v>
      </c>
      <c r="O20" s="9">
        <v>3326.2</v>
      </c>
      <c r="P20" s="9">
        <v>1</v>
      </c>
      <c r="Q20" s="13" t="str">
        <f>VLOOKUP(O20, '[1]لیست محصولات اردیبهشت ۱۴۰۳'!B:C,2,0)</f>
        <v>میاگروس | Milagros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18150000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18150000</v>
      </c>
      <c r="Y20" s="17"/>
      <c r="Z20" s="14">
        <f t="shared" si="4"/>
        <v>18150000</v>
      </c>
      <c r="AA20" s="18" t="s">
        <v>79</v>
      </c>
      <c r="AB20" s="13" t="s">
        <v>449</v>
      </c>
      <c r="AC20" s="19" t="s">
        <v>450</v>
      </c>
      <c r="AD20" s="20" t="s">
        <v>759</v>
      </c>
      <c r="AE20" s="19"/>
      <c r="AF20" s="21"/>
      <c r="AG20" s="22" t="str">
        <f t="shared" si="5"/>
        <v>TRUE</v>
      </c>
      <c r="AH20" s="23" t="str">
        <f t="shared" si="6"/>
        <v>تهران قیطریه - بلوار کاوه - پور حیدری شرقی(روشنایی) - بلوار صفا - نبش کوچه شقایق - پلاک 6 مو‌چی‌کی (Mochiki) - کیانا بیانی 09124700718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59">
        <v>14</v>
      </c>
      <c r="H21" s="162">
        <v>920436</v>
      </c>
      <c r="I21" s="159" t="s">
        <v>1104</v>
      </c>
      <c r="J21" s="159"/>
      <c r="K21" s="11" t="str">
        <f t="shared" ca="1" si="0"/>
        <v/>
      </c>
      <c r="L21" s="138" t="s">
        <v>483</v>
      </c>
      <c r="M21" s="138" t="s">
        <v>1152</v>
      </c>
      <c r="N21" s="138" t="s">
        <v>1153</v>
      </c>
      <c r="O21" s="9">
        <v>5501.3</v>
      </c>
      <c r="P21" s="9">
        <v>1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4000</v>
      </c>
      <c r="T21" s="14">
        <f>VLOOKUP(O21, '[1]لیست محصولات اردیبهشت ۱۴۰۳'!B:G,6,0)</f>
        <v>51200000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51200000</v>
      </c>
      <c r="Y21" s="17"/>
      <c r="Z21" s="14">
        <f t="shared" si="4"/>
        <v>51200000</v>
      </c>
      <c r="AA21" s="150" t="s">
        <v>160</v>
      </c>
      <c r="AB21" s="147" t="s">
        <v>1154</v>
      </c>
      <c r="AC21" s="144" t="s">
        <v>1155</v>
      </c>
      <c r="AD21" s="141"/>
      <c r="AE21" s="183" t="s">
        <v>1156</v>
      </c>
      <c r="AF21" s="21"/>
      <c r="AG21" s="22" t="str">
        <f t="shared" si="5"/>
        <v>TRUE</v>
      </c>
      <c r="AH21" s="23" t="str">
        <f t="shared" si="6"/>
        <v>زنجان بلوار دانشجو _ روبروی آموزشگاه رانندگی فجر _ کانکس سفید کافه لامور - ریحانه پرچگانی 09190595396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1"/>
      <c r="H22" s="163"/>
      <c r="I22" s="161"/>
      <c r="J22" s="161"/>
      <c r="K22" s="11" t="str">
        <f t="shared" ca="1" si="0"/>
        <v/>
      </c>
      <c r="L22" s="140"/>
      <c r="M22" s="140"/>
      <c r="N22" s="140"/>
      <c r="O22" s="9">
        <v>3326.1</v>
      </c>
      <c r="P22" s="9">
        <v>1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3750000</v>
      </c>
      <c r="Y22" s="17"/>
      <c r="Z22" s="14">
        <f t="shared" si="4"/>
        <v>3750000</v>
      </c>
      <c r="AA22" s="152"/>
      <c r="AB22" s="149"/>
      <c r="AC22" s="146"/>
      <c r="AD22" s="143"/>
      <c r="AE22" s="184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15</v>
      </c>
      <c r="H23" s="10">
        <v>280691455314</v>
      </c>
      <c r="I23" s="9" t="s">
        <v>1104</v>
      </c>
      <c r="J23" s="9"/>
      <c r="K23" s="11" t="str">
        <f t="shared" ca="1" si="0"/>
        <v/>
      </c>
      <c r="L23" s="12" t="s">
        <v>1058</v>
      </c>
      <c r="M23" s="12" t="s">
        <v>357</v>
      </c>
      <c r="N23" s="12"/>
      <c r="O23" s="9">
        <v>5522.1</v>
      </c>
      <c r="P23" s="9">
        <v>1</v>
      </c>
      <c r="Q23" s="13" t="str">
        <f>VLOOKUP(O23, '[1]لیست محصولات اردیبهشت ۱۴۰۳'!B:C,2,0)</f>
        <v>تامارا | Tamara</v>
      </c>
      <c r="R23" s="9" t="s">
        <v>144</v>
      </c>
      <c r="S23" s="12">
        <f>VLOOKUP(O23, '[1]لیست محصولات اردیبهشت ۱۴۰۳'!B:F,5,0)</f>
        <v>150</v>
      </c>
      <c r="T23" s="14">
        <f>VLOOKUP(O23, '[1]لیست محصولات اردیبهشت ۱۴۰۳'!B:G,6,0)</f>
        <v>2600000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2600000</v>
      </c>
      <c r="Y23" s="17"/>
      <c r="Z23" s="14">
        <f t="shared" si="4"/>
        <v>2600000</v>
      </c>
      <c r="AA23" s="18" t="s">
        <v>96</v>
      </c>
      <c r="AB23" s="13" t="s">
        <v>1157</v>
      </c>
      <c r="AC23" s="19" t="s">
        <v>1158</v>
      </c>
      <c r="AD23" s="20"/>
      <c r="AE23" s="19"/>
      <c r="AF23" s="21"/>
      <c r="AG23" s="22" t="str">
        <f t="shared" si="5"/>
        <v>TRUE</v>
      </c>
      <c r="AH23" s="23" t="str">
        <f t="shared" si="6"/>
        <v>اصفهان خیابان ابونعیم جنوبی کوچه ۲۴ فرعی ۶ شرقی پلاک ۱۴ ساختمان مرادی واحد ۳  - پوریا شفیعی 09033240299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16</v>
      </c>
      <c r="H24" s="162">
        <v>280696566441</v>
      </c>
      <c r="I24" s="159" t="s">
        <v>1101</v>
      </c>
      <c r="J24" s="159"/>
      <c r="K24" s="11" t="str">
        <f t="shared" ca="1" si="0"/>
        <v/>
      </c>
      <c r="L24" s="138" t="s">
        <v>272</v>
      </c>
      <c r="M24" s="138" t="s">
        <v>1159</v>
      </c>
      <c r="N24" s="138"/>
      <c r="O24" s="9">
        <v>3326.1</v>
      </c>
      <c r="P24" s="9">
        <v>1</v>
      </c>
      <c r="Q24" s="13" t="str">
        <f>VLOOKUP(O24, '[1]لیست محصولات اردیبهشت ۱۴۰۳'!B:C,2,0)</f>
        <v>میاگروس | Milagros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3750000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3750000</v>
      </c>
      <c r="Y24" s="17"/>
      <c r="Z24" s="14">
        <f t="shared" si="4"/>
        <v>3750000</v>
      </c>
      <c r="AA24" s="150" t="s">
        <v>419</v>
      </c>
      <c r="AB24" s="147" t="s">
        <v>1160</v>
      </c>
      <c r="AC24" s="144" t="s">
        <v>1161</v>
      </c>
      <c r="AD24" s="141"/>
      <c r="AE24" s="19"/>
      <c r="AF24" s="21"/>
      <c r="AG24" s="22" t="str">
        <f t="shared" si="5"/>
        <v>TRUE</v>
      </c>
      <c r="AH24" s="23" t="str">
        <f t="shared" si="6"/>
        <v>تبریز منظریه بیست متری دوم رو‌به‌روی مدرسه شاهد پلاک۳۷ط۵  - محمدحسین جعفرپور 09020241012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0"/>
      <c r="H25" s="164"/>
      <c r="I25" s="160"/>
      <c r="J25" s="160"/>
      <c r="K25" s="11" t="str">
        <f t="shared" ca="1" si="0"/>
        <v/>
      </c>
      <c r="L25" s="139"/>
      <c r="M25" s="139"/>
      <c r="N25" s="139"/>
      <c r="O25" s="9">
        <v>5522.1</v>
      </c>
      <c r="P25" s="9">
        <v>1</v>
      </c>
      <c r="Q25" s="13" t="str">
        <f>VLOOKUP(O25, '[1]لیست محصولات اردیبهشت ۱۴۰۳'!B:C,2,0)</f>
        <v>تامارا | Tamara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2600000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2600000</v>
      </c>
      <c r="Y25" s="17"/>
      <c r="Z25" s="14">
        <f t="shared" si="4"/>
        <v>2600000</v>
      </c>
      <c r="AA25" s="151"/>
      <c r="AB25" s="148"/>
      <c r="AC25" s="145"/>
      <c r="AD25" s="142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61"/>
      <c r="H26" s="163"/>
      <c r="I26" s="161"/>
      <c r="J26" s="161"/>
      <c r="K26" s="11" t="str">
        <f t="shared" ca="1" si="0"/>
        <v/>
      </c>
      <c r="L26" s="140"/>
      <c r="M26" s="140"/>
      <c r="N26" s="140"/>
      <c r="O26" s="9">
        <v>5511.1</v>
      </c>
      <c r="P26" s="9">
        <v>1</v>
      </c>
      <c r="Q26" s="13" t="str">
        <f>VLOOKUP(O26, '[1]لیست محصولات اردیبهشت ۱۴۰۳'!B:C,2,0)</f>
        <v>هامبلا | Hambella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2800000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2800000</v>
      </c>
      <c r="Y26" s="17"/>
      <c r="Z26" s="14">
        <f t="shared" si="4"/>
        <v>2800000</v>
      </c>
      <c r="AA26" s="152"/>
      <c r="AB26" s="149"/>
      <c r="AC26" s="146"/>
      <c r="AD26" s="143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59">
        <v>17</v>
      </c>
      <c r="H27" s="162">
        <v>280697642563</v>
      </c>
      <c r="I27" s="159" t="s">
        <v>1101</v>
      </c>
      <c r="J27" s="159"/>
      <c r="K27" s="11" t="str">
        <f t="shared" ca="1" si="0"/>
        <v/>
      </c>
      <c r="L27" s="138" t="s">
        <v>134</v>
      </c>
      <c r="M27" s="138" t="s">
        <v>542</v>
      </c>
      <c r="N27" s="138"/>
      <c r="O27" s="9">
        <v>5501.2</v>
      </c>
      <c r="P27" s="9">
        <v>1</v>
      </c>
      <c r="Q27" s="13" t="str">
        <f>VLOOKUP(O27, '[1]لیست محصولات اردیبهشت ۱۴۰۳'!B:C,2,0)</f>
        <v>ورتکس | Vortex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9900000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9900000</v>
      </c>
      <c r="Y27" s="17"/>
      <c r="Z27" s="14">
        <f t="shared" si="4"/>
        <v>9900000</v>
      </c>
      <c r="AA27" s="150" t="s">
        <v>96</v>
      </c>
      <c r="AB27" s="147" t="s">
        <v>1162</v>
      </c>
      <c r="AC27" s="144" t="s">
        <v>1163</v>
      </c>
      <c r="AD27" s="141"/>
      <c r="AE27" s="19"/>
      <c r="AF27" s="21"/>
      <c r="AG27" s="22" t="str">
        <f t="shared" si="5"/>
        <v>TRUE</v>
      </c>
      <c r="AH27" s="23" t="str">
        <f t="shared" si="6"/>
        <v>اصفهان شهرضا - خیابان حکیم نصرالله فرعی ۲ پلاک ۲۷  - امین موسوی 09134147989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1"/>
      <c r="H28" s="163"/>
      <c r="I28" s="161"/>
      <c r="J28" s="161"/>
      <c r="K28" s="11" t="str">
        <f t="shared" ca="1" si="0"/>
        <v/>
      </c>
      <c r="L28" s="140"/>
      <c r="M28" s="140"/>
      <c r="N28" s="140"/>
      <c r="O28" s="9">
        <v>3326.1</v>
      </c>
      <c r="P28" s="9">
        <v>2</v>
      </c>
      <c r="Q28" s="13" t="str">
        <f>VLOOKUP(O28, '[1]لیست محصولات اردیبهشت ۱۴۰۳'!B:C,2,0)</f>
        <v>میاگروس | Milagros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3750000</v>
      </c>
      <c r="U28" s="15"/>
      <c r="V28" s="16">
        <f t="shared" si="1"/>
        <v>0</v>
      </c>
      <c r="W28" s="12">
        <f t="shared" si="2"/>
        <v>2</v>
      </c>
      <c r="X28" s="14">
        <f t="shared" si="3"/>
        <v>7500000</v>
      </c>
      <c r="Y28" s="17"/>
      <c r="Z28" s="14">
        <f t="shared" si="4"/>
        <v>7500000</v>
      </c>
      <c r="AA28" s="152"/>
      <c r="AB28" s="149"/>
      <c r="AC28" s="146"/>
      <c r="AD28" s="143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59">
        <v>18</v>
      </c>
      <c r="H29" s="162">
        <v>328255</v>
      </c>
      <c r="I29" s="159" t="s">
        <v>1101</v>
      </c>
      <c r="J29" s="159"/>
      <c r="K29" s="11" t="str">
        <f t="shared" ca="1" si="0"/>
        <v/>
      </c>
      <c r="L29" s="138" t="s">
        <v>1164</v>
      </c>
      <c r="M29" s="138" t="s">
        <v>1165</v>
      </c>
      <c r="N29" s="138"/>
      <c r="O29" s="9">
        <v>5511.1</v>
      </c>
      <c r="P29" s="9">
        <v>1</v>
      </c>
      <c r="Q29" s="13" t="str">
        <f>VLOOKUP(O29, '[1]لیست محصولات اردیبهشت ۱۴۰۳'!B:C,2,0)</f>
        <v>هامبلا | Hambella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2800000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2800000</v>
      </c>
      <c r="Y29" s="17"/>
      <c r="Z29" s="14">
        <f t="shared" si="4"/>
        <v>2800000</v>
      </c>
      <c r="AA29" s="150" t="s">
        <v>79</v>
      </c>
      <c r="AB29" s="147" t="s">
        <v>1166</v>
      </c>
      <c r="AC29" s="144" t="s">
        <v>1167</v>
      </c>
      <c r="AD29" s="141" t="s">
        <v>759</v>
      </c>
      <c r="AE29" s="19"/>
      <c r="AF29" s="21"/>
      <c r="AG29" s="22" t="str">
        <f t="shared" si="5"/>
        <v>TRUE</v>
      </c>
      <c r="AH29" s="23" t="str">
        <f t="shared" si="6"/>
        <v>تهران انتهای اتوبان خرازی، جاده وردیج، شهرک دانشگاه شریف، بلوک A1 , واحد ۱۰۵  - سامان خدری 09125337669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61"/>
      <c r="H30" s="163"/>
      <c r="I30" s="161"/>
      <c r="J30" s="161"/>
      <c r="K30" s="11" t="str">
        <f t="shared" ca="1" si="0"/>
        <v/>
      </c>
      <c r="L30" s="140"/>
      <c r="M30" s="140"/>
      <c r="N30" s="140"/>
      <c r="O30" s="9">
        <v>3326.2</v>
      </c>
      <c r="P30" s="9">
        <v>1</v>
      </c>
      <c r="Q30" s="13" t="str">
        <f>VLOOKUP(O30, '[1]لیست محصولات اردیبهشت ۱۴۰۳'!B:C,2,0)</f>
        <v>میاگروس | Milagros</v>
      </c>
      <c r="R30" s="9"/>
      <c r="S30" s="12">
        <f>VLOOKUP(O30, '[1]لیست محصولات اردیبهشت ۱۴۰۳'!B:F,5,0)</f>
        <v>750</v>
      </c>
      <c r="T30" s="14">
        <f>VLOOKUP(O30, '[1]لیست محصولات اردیبهشت ۱۴۰۳'!B:G,6,0)</f>
        <v>18150000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18150000</v>
      </c>
      <c r="Y30" s="17"/>
      <c r="Z30" s="14">
        <f t="shared" si="4"/>
        <v>18150000</v>
      </c>
      <c r="AA30" s="152"/>
      <c r="AB30" s="149"/>
      <c r="AC30" s="146"/>
      <c r="AD30" s="143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59">
        <v>19</v>
      </c>
      <c r="H31" s="162">
        <v>280710308276</v>
      </c>
      <c r="I31" s="159" t="s">
        <v>1101</v>
      </c>
      <c r="J31" s="159"/>
      <c r="K31" s="11" t="str">
        <f t="shared" ca="1" si="0"/>
        <v/>
      </c>
      <c r="L31" s="138" t="s">
        <v>157</v>
      </c>
      <c r="M31" s="138" t="s">
        <v>158</v>
      </c>
      <c r="N31" s="138" t="s">
        <v>159</v>
      </c>
      <c r="O31" s="9">
        <v>5511.3</v>
      </c>
      <c r="P31" s="9">
        <v>1</v>
      </c>
      <c r="Q31" s="13" t="str">
        <f>VLOOKUP(O31, '[1]لیست محصولات اردیبهشت ۱۴۰۳'!B:C,2,0)</f>
        <v>هامبلا | Hambella</v>
      </c>
      <c r="R31" s="9"/>
      <c r="S31" s="12">
        <f>VLOOKUP(O31, '[1]لیست محصولات اردیبهشت ۱۴۰۳'!B:F,5,0)</f>
        <v>4000</v>
      </c>
      <c r="T31" s="14">
        <f>VLOOKUP(O31, '[1]لیست محصولات اردیبهشت ۱۴۰۳'!B:G,6,0)</f>
        <v>69600000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69600000</v>
      </c>
      <c r="Y31" s="17"/>
      <c r="Z31" s="14">
        <f t="shared" si="4"/>
        <v>69600000</v>
      </c>
      <c r="AA31" s="150" t="s">
        <v>160</v>
      </c>
      <c r="AB31" s="147" t="s">
        <v>161</v>
      </c>
      <c r="AC31" s="144" t="s">
        <v>162</v>
      </c>
      <c r="AD31" s="141"/>
      <c r="AE31" s="19"/>
      <c r="AF31" s="21"/>
      <c r="AG31" s="22" t="str">
        <f t="shared" si="5"/>
        <v>TRUE</v>
      </c>
      <c r="AH31" s="23" t="str">
        <f t="shared" si="6"/>
        <v>زنجان چهارراه سعدی به سمت دروازه ارک کوچه شادمان قهوه آفریقا - محمدرضا جلدی 09195241245</v>
      </c>
    </row>
    <row r="32" spans="1:34" ht="22.35" customHeight="1">
      <c r="A32" s="7"/>
      <c r="B32" s="7"/>
      <c r="C32" s="7"/>
      <c r="D32" s="7"/>
      <c r="E32" s="7"/>
      <c r="F32" s="8"/>
      <c r="G32" s="160"/>
      <c r="H32" s="164"/>
      <c r="I32" s="160"/>
      <c r="J32" s="160"/>
      <c r="K32" s="11" t="str">
        <f t="shared" ca="1" si="0"/>
        <v/>
      </c>
      <c r="L32" s="139"/>
      <c r="M32" s="139"/>
      <c r="N32" s="139"/>
      <c r="O32" s="9">
        <v>5501.2</v>
      </c>
      <c r="P32" s="9">
        <v>1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750</v>
      </c>
      <c r="T32" s="14">
        <f>VLOOKUP(O32, '[1]لیست محصولات اردیبهشت ۱۴۰۳'!B:G,6,0)</f>
        <v>9900000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9900000</v>
      </c>
      <c r="Y32" s="17"/>
      <c r="Z32" s="14">
        <f t="shared" si="4"/>
        <v>9900000</v>
      </c>
      <c r="AA32" s="151"/>
      <c r="AB32" s="148"/>
      <c r="AC32" s="145"/>
      <c r="AD32" s="142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61"/>
      <c r="H33" s="163"/>
      <c r="I33" s="161"/>
      <c r="J33" s="161"/>
      <c r="K33" s="11" t="str">
        <f t="shared" ca="1" si="0"/>
        <v/>
      </c>
      <c r="L33" s="140"/>
      <c r="M33" s="140"/>
      <c r="N33" s="140"/>
      <c r="O33" s="9">
        <v>5522.2</v>
      </c>
      <c r="P33" s="9">
        <v>1</v>
      </c>
      <c r="Q33" s="13" t="str">
        <f>VLOOKUP(O33, '[1]لیست محصولات اردیبهشت ۱۴۰۳'!B:C,2,0)</f>
        <v>تامارا | Tamara</v>
      </c>
      <c r="R33" s="9"/>
      <c r="S33" s="12">
        <f>VLOOKUP(O33, '[1]لیست محصولات اردیبهشت ۱۴۰۳'!B:F,5,0)</f>
        <v>750</v>
      </c>
      <c r="T33" s="14">
        <f>VLOOKUP(O33, '[1]لیست محصولات اردیبهشت ۱۴۰۳'!B:G,6,0)</f>
        <v>12450000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12450000</v>
      </c>
      <c r="Y33" s="17"/>
      <c r="Z33" s="14">
        <f t="shared" si="4"/>
        <v>12450000</v>
      </c>
      <c r="AA33" s="152"/>
      <c r="AB33" s="149"/>
      <c r="AC33" s="146"/>
      <c r="AD33" s="143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159">
        <v>20</v>
      </c>
      <c r="H34" s="162">
        <v>280715041869</v>
      </c>
      <c r="I34" s="159" t="s">
        <v>1101</v>
      </c>
      <c r="J34" s="159"/>
      <c r="K34" s="11" t="str">
        <f t="shared" ca="1" si="0"/>
        <v/>
      </c>
      <c r="L34" s="138" t="s">
        <v>550</v>
      </c>
      <c r="M34" s="138" t="s">
        <v>551</v>
      </c>
      <c r="N34" s="138" t="s">
        <v>552</v>
      </c>
      <c r="O34" s="9">
        <v>5501.3</v>
      </c>
      <c r="P34" s="9">
        <v>1</v>
      </c>
      <c r="Q34" s="13" t="str">
        <f>VLOOKUP(O34, '[1]لیست محصولات اردیبهشت ۱۴۰۳'!B:C,2,0)</f>
        <v>ورتکس | Vortex</v>
      </c>
      <c r="R34" s="9"/>
      <c r="S34" s="12">
        <f>VLOOKUP(O34, '[1]لیست محصولات اردیبهشت ۱۴۰۳'!B:F,5,0)</f>
        <v>4000</v>
      </c>
      <c r="T34" s="14">
        <f>VLOOKUP(O34, '[1]لیست محصولات اردیبهشت ۱۴۰۳'!B:G,6,0)</f>
        <v>51200000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51200000</v>
      </c>
      <c r="Y34" s="17"/>
      <c r="Z34" s="14">
        <f t="shared" si="4"/>
        <v>51200000</v>
      </c>
      <c r="AA34" s="150" t="s">
        <v>296</v>
      </c>
      <c r="AB34" s="147" t="s">
        <v>553</v>
      </c>
      <c r="AC34" s="144" t="s">
        <v>554</v>
      </c>
      <c r="AD34" s="141"/>
      <c r="AE34" s="19"/>
      <c r="AF34" s="21"/>
      <c r="AG34" s="22" t="str">
        <f t="shared" si="5"/>
        <v>TRUE</v>
      </c>
      <c r="AH34" s="23" t="str">
        <f t="shared" si="6"/>
        <v>قم شهرک سالاریه بلوار شهید گلستانه جنب مدرسه شهید فلاحی پلاک 61 کافه رستوران لازارو - حمیدرضا تراب 09127501098</v>
      </c>
    </row>
    <row r="35" spans="1:34" ht="22.35" customHeight="1">
      <c r="A35" s="7"/>
      <c r="B35" s="7"/>
      <c r="C35" s="7"/>
      <c r="D35" s="7"/>
      <c r="E35" s="7"/>
      <c r="F35" s="8"/>
      <c r="G35" s="161"/>
      <c r="H35" s="163"/>
      <c r="I35" s="161"/>
      <c r="J35" s="161"/>
      <c r="K35" s="11" t="str">
        <f t="shared" ca="1" si="0"/>
        <v/>
      </c>
      <c r="L35" s="140"/>
      <c r="M35" s="140"/>
      <c r="N35" s="140"/>
      <c r="O35" s="9">
        <v>5501.2</v>
      </c>
      <c r="P35" s="9">
        <v>1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9900000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9900000</v>
      </c>
      <c r="Y35" s="17"/>
      <c r="Z35" s="14">
        <f t="shared" si="4"/>
        <v>9900000</v>
      </c>
      <c r="AA35" s="152"/>
      <c r="AB35" s="149"/>
      <c r="AC35" s="146"/>
      <c r="AD35" s="143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153">
        <v>21</v>
      </c>
      <c r="H36" s="156"/>
      <c r="I36" s="153" t="s">
        <v>1101</v>
      </c>
      <c r="J36" s="159" t="s">
        <v>75</v>
      </c>
      <c r="K36" s="11" t="str">
        <f t="shared" ca="1" si="0"/>
        <v/>
      </c>
      <c r="L36" s="138"/>
      <c r="M36" s="138" t="s">
        <v>534</v>
      </c>
      <c r="N36" s="138" t="s">
        <v>1168</v>
      </c>
      <c r="O36" s="9">
        <v>5501.3</v>
      </c>
      <c r="P36" s="9">
        <v>2</v>
      </c>
      <c r="Q36" s="13" t="str">
        <f>VLOOKUP(O36, '[1]لیست محصولات اردیبهشت ۱۴۰۳'!B:C,2,0)</f>
        <v>ورتکس | Vortex</v>
      </c>
      <c r="R36" s="9"/>
      <c r="S36" s="12">
        <f>VLOOKUP(O36, '[1]لیست محصولات اردیبهشت ۱۴۰۳'!B:F,5,0)</f>
        <v>4000</v>
      </c>
      <c r="T36" s="14">
        <f>VLOOKUP(O36, '[1]لیست محصولات اردیبهشت ۱۴۰۳'!B:G,6,0)</f>
        <v>51200000</v>
      </c>
      <c r="U36" s="15"/>
      <c r="V36" s="16">
        <f t="shared" si="1"/>
        <v>0</v>
      </c>
      <c r="W36" s="12">
        <f t="shared" si="2"/>
        <v>2</v>
      </c>
      <c r="X36" s="14">
        <f t="shared" si="3"/>
        <v>102400000</v>
      </c>
      <c r="Y36" s="17"/>
      <c r="Z36" s="14">
        <f t="shared" si="4"/>
        <v>102400000</v>
      </c>
      <c r="AA36" s="150" t="s">
        <v>79</v>
      </c>
      <c r="AB36" s="147" t="s">
        <v>70</v>
      </c>
      <c r="AC36" s="144" t="s">
        <v>536</v>
      </c>
      <c r="AD36" s="141"/>
      <c r="AE36" s="19"/>
      <c r="AF36" s="21"/>
      <c r="AG36" s="22" t="str">
        <f t="shared" si="5"/>
        <v>TRUE</v>
      </c>
      <c r="AH36" s="23" t="str">
        <f t="shared" si="6"/>
        <v>تهران - کافه بوتیک هتل حنا -  مالیان 09371071711</v>
      </c>
    </row>
    <row r="37" spans="1:34" ht="22.35" customHeight="1">
      <c r="A37" s="7"/>
      <c r="B37" s="7"/>
      <c r="C37" s="7"/>
      <c r="D37" s="7"/>
      <c r="E37" s="7"/>
      <c r="F37" s="8"/>
      <c r="G37" s="155"/>
      <c r="H37" s="158"/>
      <c r="I37" s="155"/>
      <c r="J37" s="161"/>
      <c r="K37" s="11" t="str">
        <f t="shared" ca="1" si="0"/>
        <v/>
      </c>
      <c r="L37" s="140"/>
      <c r="M37" s="140"/>
      <c r="N37" s="140"/>
      <c r="O37" s="9">
        <v>5511.1</v>
      </c>
      <c r="P37" s="9">
        <v>2</v>
      </c>
      <c r="Q37" s="13" t="str">
        <f>VLOOKUP(O37, '[1]لیست محصولات اردیبهشت ۱۴۰۳'!B:C,2,0)</f>
        <v>هامبلا | Hambella</v>
      </c>
      <c r="R37" s="9"/>
      <c r="S37" s="12">
        <f>VLOOKUP(O37, '[1]لیست محصولات اردیبهشت ۱۴۰۳'!B:F,5,0)</f>
        <v>150</v>
      </c>
      <c r="T37" s="14">
        <f>VLOOKUP(O37, '[1]لیست محصولات اردیبهشت ۱۴۰۳'!B:G,6,0)</f>
        <v>2800000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5600000</v>
      </c>
      <c r="Y37" s="17"/>
      <c r="Z37" s="14">
        <f t="shared" si="4"/>
        <v>5600000</v>
      </c>
      <c r="AA37" s="152"/>
      <c r="AB37" s="149"/>
      <c r="AC37" s="146"/>
      <c r="AD37" s="143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>
        <v>22</v>
      </c>
      <c r="H38" s="10">
        <v>280717016051</v>
      </c>
      <c r="I38" s="9" t="s">
        <v>1101</v>
      </c>
      <c r="J38" s="9" t="s">
        <v>75</v>
      </c>
      <c r="K38" s="11" t="str">
        <f t="shared" ca="1" si="0"/>
        <v/>
      </c>
      <c r="L38" s="12" t="s">
        <v>537</v>
      </c>
      <c r="M38" s="12" t="s">
        <v>791</v>
      </c>
      <c r="N38" s="12" t="s">
        <v>792</v>
      </c>
      <c r="O38" s="9">
        <v>5501.3</v>
      </c>
      <c r="P38" s="9">
        <v>1</v>
      </c>
      <c r="Q38" s="13" t="str">
        <f>VLOOKUP(O38, '[1]لیست محصولات اردیبهشت ۱۴۰۳'!B:C,2,0)</f>
        <v>ورتکس | Vortex</v>
      </c>
      <c r="R38" s="9"/>
      <c r="S38" s="12">
        <f>VLOOKUP(O38, '[1]لیست محصولات اردیبهشت ۱۴۰۳'!B:F,5,0)</f>
        <v>4000</v>
      </c>
      <c r="T38" s="14">
        <f>VLOOKUP(O38, '[1]لیست محصولات اردیبهشت ۱۴۰۳'!B:G,6,0)</f>
        <v>51200000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51200000</v>
      </c>
      <c r="Y38" s="17"/>
      <c r="Z38" s="14">
        <f t="shared" si="4"/>
        <v>51200000</v>
      </c>
      <c r="AA38" s="18" t="s">
        <v>79</v>
      </c>
      <c r="AB38" s="13" t="s">
        <v>1169</v>
      </c>
      <c r="AC38" s="19" t="s">
        <v>794</v>
      </c>
      <c r="AD38" s="20" t="s">
        <v>795</v>
      </c>
      <c r="AE38" s="19"/>
      <c r="AF38" s="21"/>
      <c r="AG38" s="22" t="str">
        <f t="shared" si="5"/>
        <v>TRUE</v>
      </c>
      <c r="AH38" s="23" t="str">
        <f t="shared" si="6"/>
        <v>تهران شهرک غرب خیابان دادمان خیابان محمدرضا شجریان نبش کوچه نوزدهم  کافه نامبرتن - علیرضا منصوریان 09125445524</v>
      </c>
    </row>
    <row r="39" spans="1:34" ht="22.35" customHeight="1">
      <c r="A39" s="7"/>
      <c r="B39" s="7"/>
      <c r="C39" s="7"/>
      <c r="D39" s="7"/>
      <c r="E39" s="7"/>
      <c r="F39" s="8"/>
      <c r="G39" s="159">
        <v>23</v>
      </c>
      <c r="H39" s="162">
        <v>280723617190</v>
      </c>
      <c r="I39" s="159" t="s">
        <v>1101</v>
      </c>
      <c r="J39" s="159"/>
      <c r="K39" s="11" t="str">
        <f t="shared" ca="1" si="0"/>
        <v/>
      </c>
      <c r="L39" s="138" t="s">
        <v>1170</v>
      </c>
      <c r="M39" s="138" t="s">
        <v>1171</v>
      </c>
      <c r="N39" s="138"/>
      <c r="O39" s="9">
        <v>3326.1</v>
      </c>
      <c r="P39" s="9">
        <v>1</v>
      </c>
      <c r="Q39" s="13" t="str">
        <f>VLOOKUP(O39, '[1]لیست محصولات اردیبهشت ۱۴۰۳'!B:C,2,0)</f>
        <v>میاگروس | Milagros</v>
      </c>
      <c r="R39" s="9" t="s">
        <v>144</v>
      </c>
      <c r="S39" s="12">
        <f>VLOOKUP(O39, '[1]لیست محصولات اردیبهشت ۱۴۰۳'!B:F,5,0)</f>
        <v>150</v>
      </c>
      <c r="T39" s="14">
        <f>VLOOKUP(O39, '[1]لیست محصولات اردیبهشت ۱۴۰۳'!B:G,6,0)</f>
        <v>3750000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3750000</v>
      </c>
      <c r="Y39" s="17"/>
      <c r="Z39" s="14">
        <f t="shared" si="4"/>
        <v>3750000</v>
      </c>
      <c r="AA39" s="150" t="s">
        <v>79</v>
      </c>
      <c r="AB39" s="147" t="s">
        <v>1172</v>
      </c>
      <c r="AC39" s="144" t="s">
        <v>1173</v>
      </c>
      <c r="AD39" s="141" t="s">
        <v>759</v>
      </c>
      <c r="AE39" s="19"/>
      <c r="AF39" s="21"/>
      <c r="AG39" s="22" t="str">
        <f t="shared" si="5"/>
        <v>TRUE</v>
      </c>
      <c r="AH39" s="23" t="str">
        <f t="shared" si="6"/>
        <v>تهران نیاوران سه راه یاسر خ صادقی قمی خ مرجان خ همایون خ سوری نبش کرمانشاهی پلاک ۱ واحد ۴۰۱ طبقه ۴  - محمد رضا فتح الهی 09121558788</v>
      </c>
    </row>
    <row r="40" spans="1:34" ht="22.35" customHeight="1">
      <c r="A40" s="7"/>
      <c r="B40" s="7"/>
      <c r="C40" s="7"/>
      <c r="D40" s="7"/>
      <c r="E40" s="7"/>
      <c r="F40" s="8"/>
      <c r="G40" s="161"/>
      <c r="H40" s="163"/>
      <c r="I40" s="161"/>
      <c r="J40" s="161"/>
      <c r="K40" s="11" t="str">
        <f t="shared" ca="1" si="0"/>
        <v/>
      </c>
      <c r="L40" s="140"/>
      <c r="M40" s="140"/>
      <c r="N40" s="140"/>
      <c r="O40" s="9">
        <v>5523.2</v>
      </c>
      <c r="P40" s="9">
        <v>1</v>
      </c>
      <c r="Q40" s="13" t="str">
        <f>VLOOKUP(O40, '[1]لیست محصولات اردیبهشت ۱۴۰۳'!B:C,2,0)</f>
        <v>کوتوا دانکن | Kotowa Duncan</v>
      </c>
      <c r="R40" s="9" t="s">
        <v>144</v>
      </c>
      <c r="S40" s="12">
        <f>VLOOKUP(O40, '[1]لیست محصولات اردیبهشت ۱۴۰۳'!B:F,5,0)</f>
        <v>750</v>
      </c>
      <c r="T40" s="14">
        <f>VLOOKUP(O40, '[1]لیست محصولات اردیبهشت ۱۴۰۳'!B:G,6,0)</f>
        <v>12150000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12150000</v>
      </c>
      <c r="Y40" s="17"/>
      <c r="Z40" s="14">
        <f t="shared" si="4"/>
        <v>12150000</v>
      </c>
      <c r="AA40" s="152"/>
      <c r="AB40" s="149"/>
      <c r="AC40" s="146"/>
      <c r="AD40" s="143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66">
        <v>24</v>
      </c>
      <c r="H41" s="67"/>
      <c r="I41" s="66" t="s">
        <v>1101</v>
      </c>
      <c r="J41" s="9" t="s">
        <v>75</v>
      </c>
      <c r="K41" s="11" t="str">
        <f t="shared" ca="1" si="0"/>
        <v/>
      </c>
      <c r="L41" s="12"/>
      <c r="M41" s="12" t="s">
        <v>84</v>
      </c>
      <c r="N41" s="12" t="s">
        <v>709</v>
      </c>
      <c r="O41" s="9">
        <v>5501.3</v>
      </c>
      <c r="P41" s="9">
        <v>2</v>
      </c>
      <c r="Q41" s="13" t="str">
        <f>VLOOKUP(O41, '[1]لیست محصولات اردیبهشت ۱۴۰۳'!B:C,2,0)</f>
        <v>ورتکس | Vortex</v>
      </c>
      <c r="R41" s="9"/>
      <c r="S41" s="12">
        <f>VLOOKUP(O41, '[1]لیست محصولات اردیبهشت ۱۴۰۳'!B:F,5,0)</f>
        <v>4000</v>
      </c>
      <c r="T41" s="14">
        <f>VLOOKUP(O41, '[1]لیست محصولات اردیبهشت ۱۴۰۳'!B:G,6,0)</f>
        <v>51200000</v>
      </c>
      <c r="U41" s="15"/>
      <c r="V41" s="16">
        <f t="shared" si="1"/>
        <v>0</v>
      </c>
      <c r="W41" s="12">
        <f t="shared" si="2"/>
        <v>2</v>
      </c>
      <c r="X41" s="14">
        <f t="shared" si="3"/>
        <v>102400000</v>
      </c>
      <c r="Y41" s="17"/>
      <c r="Z41" s="14">
        <f t="shared" si="4"/>
        <v>102400000</v>
      </c>
      <c r="AA41" s="18" t="s">
        <v>79</v>
      </c>
      <c r="AB41" s="13" t="s">
        <v>70</v>
      </c>
      <c r="AC41" s="19" t="s">
        <v>86</v>
      </c>
      <c r="AD41" s="20"/>
      <c r="AE41" s="19"/>
      <c r="AF41" s="21"/>
      <c r="AG41" s="22" t="str">
        <f t="shared" si="5"/>
        <v>TRUE</v>
      </c>
      <c r="AH41" s="23" t="str">
        <f t="shared" si="6"/>
        <v>تهران - کافه بیکری کروسان مژده -  حجتی 09373955769</v>
      </c>
    </row>
    <row r="42" spans="1:34" ht="22.35" customHeight="1">
      <c r="A42" s="7"/>
      <c r="B42" s="7"/>
      <c r="C42" s="7"/>
      <c r="D42" s="7"/>
      <c r="E42" s="7"/>
      <c r="F42" s="8"/>
      <c r="G42" s="159">
        <v>25</v>
      </c>
      <c r="H42" s="162">
        <v>280723330585</v>
      </c>
      <c r="I42" s="159" t="s">
        <v>1101</v>
      </c>
      <c r="J42" s="159"/>
      <c r="K42" s="11" t="str">
        <f t="shared" ca="1" si="0"/>
        <v/>
      </c>
      <c r="L42" s="138" t="s">
        <v>537</v>
      </c>
      <c r="M42" s="138" t="s">
        <v>1174</v>
      </c>
      <c r="N42" s="138" t="s">
        <v>348</v>
      </c>
      <c r="O42" s="9">
        <v>5511.2</v>
      </c>
      <c r="P42" s="9">
        <v>4</v>
      </c>
      <c r="Q42" s="13" t="str">
        <f>VLOOKUP(O42, '[1]لیست محصولات اردیبهشت ۱۴۰۳'!B:C,2,0)</f>
        <v>هامبلا | Hambella</v>
      </c>
      <c r="R42" s="9"/>
      <c r="S42" s="12">
        <f>VLOOKUP(O42, '[1]لیست محصولات اردیبهشت ۱۴۰۳'!B:F,5,0)</f>
        <v>750</v>
      </c>
      <c r="T42" s="14">
        <f>VLOOKUP(O42, '[1]لیست محصولات اردیبهشت ۱۴۰۳'!B:G,6,0)</f>
        <v>13350000</v>
      </c>
      <c r="U42" s="15"/>
      <c r="V42" s="16">
        <f t="shared" si="1"/>
        <v>0</v>
      </c>
      <c r="W42" s="12">
        <f t="shared" si="2"/>
        <v>4</v>
      </c>
      <c r="X42" s="14">
        <f t="shared" si="3"/>
        <v>53400000</v>
      </c>
      <c r="Y42" s="17"/>
      <c r="Z42" s="14">
        <f t="shared" si="4"/>
        <v>53400000</v>
      </c>
      <c r="AA42" s="150" t="s">
        <v>639</v>
      </c>
      <c r="AB42" s="147" t="s">
        <v>1175</v>
      </c>
      <c r="AC42" s="144" t="s">
        <v>1176</v>
      </c>
      <c r="AD42" s="141"/>
      <c r="AE42" s="19"/>
      <c r="AF42" s="21"/>
      <c r="AG42" s="22" t="str">
        <f t="shared" si="5"/>
        <v>TRUE</v>
      </c>
      <c r="AH42" s="23" t="str">
        <f t="shared" si="6"/>
        <v>کاشان خیابان جانبازان نرسیده به میدان ۱۲ فروردین کافه ریبار - علیرضا امانتی 09386353223</v>
      </c>
    </row>
    <row r="43" spans="1:34" ht="22.35" customHeight="1">
      <c r="A43" s="7"/>
      <c r="B43" s="7"/>
      <c r="C43" s="7"/>
      <c r="D43" s="7"/>
      <c r="E43" s="7"/>
      <c r="F43" s="8"/>
      <c r="G43" s="161"/>
      <c r="H43" s="163"/>
      <c r="I43" s="161"/>
      <c r="J43" s="161"/>
      <c r="K43" s="11" t="str">
        <f t="shared" ca="1" si="0"/>
        <v/>
      </c>
      <c r="L43" s="140"/>
      <c r="M43" s="140"/>
      <c r="N43" s="140"/>
      <c r="O43" s="9">
        <v>5523.2</v>
      </c>
      <c r="P43" s="9">
        <v>1</v>
      </c>
      <c r="Q43" s="13" t="str">
        <f>VLOOKUP(O43, '[1]لیست محصولات اردیبهشت ۱۴۰۳'!B:C,2,0)</f>
        <v>کوتوا دانکن | Kotowa Duncan</v>
      </c>
      <c r="R43" s="9"/>
      <c r="S43" s="12">
        <f>VLOOKUP(O43, '[1]لیست محصولات اردیبهشت ۱۴۰۳'!B:F,5,0)</f>
        <v>750</v>
      </c>
      <c r="T43" s="14">
        <f>VLOOKUP(O43, '[1]لیست محصولات اردیبهشت ۱۴۰۳'!B:G,6,0)</f>
        <v>12150000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12150000</v>
      </c>
      <c r="Y43" s="17"/>
      <c r="Z43" s="14">
        <f t="shared" si="4"/>
        <v>12150000</v>
      </c>
      <c r="AA43" s="152"/>
      <c r="AB43" s="149"/>
      <c r="AC43" s="146"/>
      <c r="AD43" s="143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s="32" customFormat="1" ht="22.35" customHeight="1">
      <c r="A44" s="102"/>
      <c r="B44" s="102"/>
      <c r="C44" s="102"/>
      <c r="D44" s="102"/>
      <c r="E44" s="102"/>
      <c r="F44" s="102"/>
      <c r="G44" s="20">
        <v>26</v>
      </c>
      <c r="H44" s="103" t="s">
        <v>1177</v>
      </c>
      <c r="I44" s="20" t="s">
        <v>1101</v>
      </c>
      <c r="J44" s="20"/>
      <c r="K44" s="104" t="str">
        <f t="shared" ca="1" si="0"/>
        <v/>
      </c>
      <c r="L44" s="105" t="s">
        <v>731</v>
      </c>
      <c r="M44" s="105" t="s">
        <v>1178</v>
      </c>
      <c r="N44" s="105" t="s">
        <v>1179</v>
      </c>
      <c r="O44" s="20">
        <v>5501.2</v>
      </c>
      <c r="P44" s="20">
        <v>1</v>
      </c>
      <c r="Q44" s="106" t="str">
        <f>VLOOKUP(O44, '[1]لیست محصولات اردیبهشت ۱۴۰۳'!B:C,2,0)</f>
        <v>ورتکس | Vortex</v>
      </c>
      <c r="R44" s="20"/>
      <c r="S44" s="105">
        <f>VLOOKUP(O44, '[1]لیست محصولات اردیبهشت ۱۴۰۳'!B:F,5,0)</f>
        <v>750</v>
      </c>
      <c r="T44" s="107">
        <f>VLOOKUP(O44, '[1]لیست محصولات اردیبهشت ۱۴۰۳'!B:G,6,0)</f>
        <v>9900000</v>
      </c>
      <c r="U44" s="108"/>
      <c r="V44" s="109">
        <f t="shared" si="1"/>
        <v>0</v>
      </c>
      <c r="W44" s="105">
        <f t="shared" si="2"/>
        <v>1</v>
      </c>
      <c r="X44" s="107">
        <f t="shared" si="3"/>
        <v>9900000</v>
      </c>
      <c r="Y44" s="110"/>
      <c r="Z44" s="107">
        <f t="shared" si="4"/>
        <v>9900000</v>
      </c>
      <c r="AA44" s="111" t="s">
        <v>108</v>
      </c>
      <c r="AB44" s="106" t="s">
        <v>1180</v>
      </c>
      <c r="AC44" s="112" t="s">
        <v>1181</v>
      </c>
      <c r="AD44" s="20"/>
      <c r="AE44" s="115" t="s">
        <v>1182</v>
      </c>
      <c r="AF44" s="113"/>
      <c r="AG44" s="32" t="str">
        <f t="shared" si="5"/>
        <v>TRUE</v>
      </c>
      <c r="AH44" s="114" t="str">
        <f t="shared" si="6"/>
        <v>کرج فاز 3 مهرشهر خیابان مسیح پاکدل شرقی پ 32 کافه رستوران لیالانژ - ساسان ملک 09121778543</v>
      </c>
    </row>
    <row r="45" spans="1:34" ht="22.35" customHeight="1">
      <c r="A45" s="7"/>
      <c r="B45" s="7"/>
      <c r="C45" s="7"/>
      <c r="D45" s="7"/>
      <c r="E45" s="7"/>
      <c r="F45" s="8"/>
      <c r="G45" s="9">
        <v>27</v>
      </c>
      <c r="H45" s="10">
        <v>280727565817</v>
      </c>
      <c r="I45" s="9" t="s">
        <v>1101</v>
      </c>
      <c r="J45" s="9"/>
      <c r="K45" s="11" t="str">
        <f t="shared" ca="1" si="0"/>
        <v/>
      </c>
      <c r="L45" s="12" t="s">
        <v>1183</v>
      </c>
      <c r="M45" s="12" t="s">
        <v>1184</v>
      </c>
      <c r="N45" s="12" t="s">
        <v>1185</v>
      </c>
      <c r="O45" s="9">
        <v>5501.3</v>
      </c>
      <c r="P45" s="9">
        <v>1</v>
      </c>
      <c r="Q45" s="13" t="str">
        <f>VLOOKUP(O45, '[1]لیست محصولات اردیبهشت ۱۴۰۳'!B:C,2,0)</f>
        <v>ورتکس | Vortex</v>
      </c>
      <c r="R45" s="9"/>
      <c r="S45" s="12">
        <f>VLOOKUP(O45, '[1]لیست محصولات اردیبهشت ۱۴۰۳'!B:F,5,0)</f>
        <v>4000</v>
      </c>
      <c r="T45" s="14">
        <f>VLOOKUP(O45, '[1]لیست محصولات اردیبهشت ۱۴۰۳'!B:G,6,0)</f>
        <v>51200000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51200000</v>
      </c>
      <c r="Y45" s="17"/>
      <c r="Z45" s="14">
        <f t="shared" si="4"/>
        <v>51200000</v>
      </c>
      <c r="AA45" s="18" t="s">
        <v>1186</v>
      </c>
      <c r="AB45" s="13" t="s">
        <v>1187</v>
      </c>
      <c r="AC45" s="19" t="s">
        <v>1188</v>
      </c>
      <c r="AD45" s="20"/>
      <c r="AE45" s="19"/>
      <c r="AF45" s="21"/>
      <c r="AG45" s="22" t="str">
        <f t="shared" si="5"/>
        <v>TRUE</v>
      </c>
      <c r="AH45" s="23" t="str">
        <f t="shared" si="6"/>
        <v>بابلسر دریاکنار خیابان ششم سر کوچه یکم  کافه زین - زینب دولتی 09123513718</v>
      </c>
    </row>
    <row r="46" spans="1:34" ht="22.35" customHeight="1">
      <c r="A46" s="7"/>
      <c r="B46" s="7"/>
      <c r="C46" s="7"/>
      <c r="D46" s="7"/>
      <c r="E46" s="7"/>
      <c r="F46" s="8"/>
      <c r="G46" s="9">
        <v>28</v>
      </c>
      <c r="H46" s="10">
        <v>280737821166</v>
      </c>
      <c r="I46" s="9" t="s">
        <v>1101</v>
      </c>
      <c r="J46" s="9"/>
      <c r="K46" s="11" t="str">
        <f t="shared" ca="1" si="0"/>
        <v/>
      </c>
      <c r="L46" s="12" t="s">
        <v>134</v>
      </c>
      <c r="M46" s="12" t="s">
        <v>600</v>
      </c>
      <c r="N46" s="12"/>
      <c r="O46" s="9">
        <v>3326.1</v>
      </c>
      <c r="P46" s="9">
        <v>2</v>
      </c>
      <c r="Q46" s="13" t="str">
        <f>VLOOKUP(O46, '[1]لیست محصولات اردیبهشت ۱۴۰۳'!B:C,2,0)</f>
        <v>میاگروس | Milagros</v>
      </c>
      <c r="R46" s="9" t="s">
        <v>601</v>
      </c>
      <c r="S46" s="12">
        <f>VLOOKUP(O46, '[1]لیست محصولات اردیبهشت ۱۴۰۳'!B:F,5,0)</f>
        <v>150</v>
      </c>
      <c r="T46" s="14">
        <f>VLOOKUP(O46, '[1]لیست محصولات اردیبهشت ۱۴۰۳'!B:G,6,0)</f>
        <v>3750000</v>
      </c>
      <c r="U46" s="26"/>
      <c r="V46" s="16">
        <f t="shared" si="1"/>
        <v>0</v>
      </c>
      <c r="W46" s="12">
        <f t="shared" si="2"/>
        <v>2</v>
      </c>
      <c r="X46" s="14">
        <f t="shared" si="3"/>
        <v>7500000</v>
      </c>
      <c r="Y46" s="17"/>
      <c r="Z46" s="14">
        <f t="shared" si="4"/>
        <v>7500000</v>
      </c>
      <c r="AA46" s="18" t="s">
        <v>79</v>
      </c>
      <c r="AB46" s="13" t="s">
        <v>602</v>
      </c>
      <c r="AC46" s="19" t="s">
        <v>603</v>
      </c>
      <c r="AD46" s="20" t="s">
        <v>759</v>
      </c>
      <c r="AE46" s="19"/>
      <c r="AF46" s="21"/>
      <c r="AG46" s="22" t="str">
        <f t="shared" si="5"/>
        <v>TRUE</v>
      </c>
      <c r="AH46" s="23" t="str">
        <f t="shared" si="6"/>
        <v>تهران ونک - خ عطار - نرسیده به میدان عطار - ساختمان پروین اعتصامی (پلاک26 - همراه اول)  - امین یعقوبی ثانی 09936007969</v>
      </c>
    </row>
    <row r="47" spans="1:34" ht="22.35" customHeight="1">
      <c r="A47" s="7"/>
      <c r="B47" s="7"/>
      <c r="C47" s="7"/>
      <c r="D47" s="7"/>
      <c r="E47" s="7"/>
      <c r="F47" s="8"/>
      <c r="G47" s="159">
        <v>29</v>
      </c>
      <c r="H47" s="162">
        <v>280729507046</v>
      </c>
      <c r="I47" s="159" t="s">
        <v>1101</v>
      </c>
      <c r="J47" s="159"/>
      <c r="K47" s="11" t="str">
        <f t="shared" ca="1" si="0"/>
        <v/>
      </c>
      <c r="L47" s="138" t="s">
        <v>236</v>
      </c>
      <c r="M47" s="138" t="s">
        <v>971</v>
      </c>
      <c r="N47" s="138" t="s">
        <v>972</v>
      </c>
      <c r="O47" s="9">
        <v>5501.3</v>
      </c>
      <c r="P47" s="9">
        <v>1</v>
      </c>
      <c r="Q47" s="13" t="str">
        <f>VLOOKUP(O47, '[1]لیست محصولات اردیبهشت ۱۴۰۳'!B:C,2,0)</f>
        <v>ورتکس | Vortex</v>
      </c>
      <c r="R47" s="9"/>
      <c r="S47" s="12">
        <f>VLOOKUP(O47, '[1]لیست محصولات اردیبهشت ۱۴۰۳'!B:F,5,0)</f>
        <v>4000</v>
      </c>
      <c r="T47" s="14">
        <f>VLOOKUP(O47, '[1]لیست محصولات اردیبهشت ۱۴۰۳'!B:G,6,0)</f>
        <v>51200000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51200000</v>
      </c>
      <c r="Y47" s="17"/>
      <c r="Z47" s="14">
        <f t="shared" si="4"/>
        <v>51200000</v>
      </c>
      <c r="AA47" s="150" t="s">
        <v>193</v>
      </c>
      <c r="AB47" s="147" t="s">
        <v>1189</v>
      </c>
      <c r="AC47" s="144" t="s">
        <v>975</v>
      </c>
      <c r="AD47" s="141"/>
      <c r="AE47" s="19"/>
      <c r="AF47" s="21"/>
      <c r="AG47" s="22" t="str">
        <f t="shared" si="5"/>
        <v>TRUE</v>
      </c>
      <c r="AH47" s="23" t="str">
        <f t="shared" si="6"/>
        <v>لاهیجان روستای سوستان بالا خیابان مسجد آقا سید مظفر کوچه مهر پنج خانه روستایی است و پلاک ندارد کافه اُپِل - نیما نظری 09393741144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61"/>
      <c r="H48" s="163"/>
      <c r="I48" s="161"/>
      <c r="J48" s="161"/>
      <c r="K48" s="11" t="str">
        <f t="shared" ca="1" si="0"/>
        <v/>
      </c>
      <c r="L48" s="140"/>
      <c r="M48" s="140"/>
      <c r="N48" s="140"/>
      <c r="O48" s="9">
        <v>5511.2</v>
      </c>
      <c r="P48" s="9">
        <v>1</v>
      </c>
      <c r="Q48" s="13" t="str">
        <f>VLOOKUP(O48, '[1]لیست محصولات اردیبهشت ۱۴۰۳'!B:C,2,0)</f>
        <v>هامبلا | Hambella</v>
      </c>
      <c r="R48" s="9"/>
      <c r="S48" s="12">
        <f>VLOOKUP(O48, '[1]لیست محصولات اردیبهشت ۱۴۰۳'!B:F,5,0)</f>
        <v>750</v>
      </c>
      <c r="T48" s="14">
        <f>VLOOKUP(O48, '[1]لیست محصولات اردیبهشت ۱۴۰۳'!B:G,6,0)</f>
        <v>13350000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13350000</v>
      </c>
      <c r="Y48" s="17"/>
      <c r="Z48" s="14">
        <f t="shared" si="4"/>
        <v>13350000</v>
      </c>
      <c r="AA48" s="152"/>
      <c r="AB48" s="149"/>
      <c r="AC48" s="146"/>
      <c r="AD48" s="143"/>
      <c r="AE48" s="19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59">
        <v>30</v>
      </c>
      <c r="H49" s="162">
        <v>280733120715</v>
      </c>
      <c r="I49" s="159" t="s">
        <v>1101</v>
      </c>
      <c r="J49" s="159"/>
      <c r="K49" s="11" t="str">
        <f t="shared" ca="1" si="0"/>
        <v/>
      </c>
      <c r="L49" s="138" t="s">
        <v>1190</v>
      </c>
      <c r="M49" s="138" t="s">
        <v>1191</v>
      </c>
      <c r="N49" s="138" t="s">
        <v>1192</v>
      </c>
      <c r="O49" s="9">
        <v>5501.1</v>
      </c>
      <c r="P49" s="9">
        <v>5</v>
      </c>
      <c r="Q49" s="13" t="str">
        <f>VLOOKUP(O49, '[1]لیست محصولات اردیبهشت ۱۴۰۳'!B:C,2,0)</f>
        <v>ورتکس | Vortex</v>
      </c>
      <c r="R49" s="9"/>
      <c r="S49" s="12">
        <f>VLOOKUP(O49, '[1]لیست محصولات اردیبهشت ۱۴۰۳'!B:F,5,0)</f>
        <v>150</v>
      </c>
      <c r="T49" s="14">
        <f>VLOOKUP(O49, '[1]لیست محصولات اردیبهشت ۱۴۰۳'!B:G,6,0)</f>
        <v>2100000</v>
      </c>
      <c r="U49" s="15"/>
      <c r="V49" s="16">
        <f t="shared" si="1"/>
        <v>0</v>
      </c>
      <c r="W49" s="12">
        <f t="shared" si="2"/>
        <v>5</v>
      </c>
      <c r="X49" s="14">
        <f t="shared" si="3"/>
        <v>10500000</v>
      </c>
      <c r="Y49" s="17"/>
      <c r="Z49" s="14">
        <f t="shared" si="4"/>
        <v>10500000</v>
      </c>
      <c r="AA49" s="150" t="s">
        <v>401</v>
      </c>
      <c r="AB49" s="147" t="s">
        <v>1193</v>
      </c>
      <c r="AC49" s="144" t="s">
        <v>1194</v>
      </c>
      <c r="AD49" s="141"/>
      <c r="AE49" s="183" t="s">
        <v>1195</v>
      </c>
      <c r="AF49" s="21"/>
      <c r="AG49" s="22" t="str">
        <f t="shared" si="5"/>
        <v>TRUE</v>
      </c>
      <c r="AH49" s="23" t="str">
        <f t="shared" si="6"/>
        <v>مازندران سلمانشهر (متلقو) - انتهای خیابان ۱۰دریاگوشه کافه پرند - حمید پرند 09020130819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61"/>
      <c r="H50" s="163"/>
      <c r="I50" s="161"/>
      <c r="J50" s="161"/>
      <c r="K50" s="11" t="str">
        <f t="shared" ca="1" si="0"/>
        <v/>
      </c>
      <c r="L50" s="140"/>
      <c r="M50" s="140"/>
      <c r="N50" s="140"/>
      <c r="O50" s="9">
        <v>3326.1</v>
      </c>
      <c r="P50" s="9">
        <v>1</v>
      </c>
      <c r="Q50" s="13" t="str">
        <f>VLOOKUP(O50, '[1]لیست محصولات اردیبهشت ۱۴۰۳'!B:C,2,0)</f>
        <v>میاگروس | Milagros</v>
      </c>
      <c r="R50" s="9"/>
      <c r="S50" s="12">
        <f>VLOOKUP(O50, '[1]لیست محصولات اردیبهشت ۱۴۰۳'!B:F,5,0)</f>
        <v>150</v>
      </c>
      <c r="T50" s="14">
        <f>VLOOKUP(O50, '[1]لیست محصولات اردیبهشت ۱۴۰۳'!B:G,6,0)</f>
        <v>3750000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3750000</v>
      </c>
      <c r="Y50" s="17"/>
      <c r="Z50" s="14">
        <f t="shared" si="4"/>
        <v>3750000</v>
      </c>
      <c r="AA50" s="152"/>
      <c r="AB50" s="149"/>
      <c r="AC50" s="146"/>
      <c r="AD50" s="143"/>
      <c r="AE50" s="184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8</v>
      </c>
      <c r="AI240" s="56">
        <f t="shared" si="19"/>
        <v>0</v>
      </c>
      <c r="AJ240" s="57">
        <f>AH240-AI240</f>
        <v>8</v>
      </c>
      <c r="AK240" s="58">
        <f t="shared" si="23"/>
        <v>1.2</v>
      </c>
      <c r="AL240" s="59">
        <f>AO240+AQ240-[2]Sheet1!$AH241</f>
        <v>0</v>
      </c>
      <c r="AM240" s="59">
        <f t="shared" si="25"/>
        <v>-8</v>
      </c>
      <c r="AN240" s="58">
        <f t="shared" si="21"/>
        <v>0</v>
      </c>
      <c r="AO240" s="59"/>
      <c r="AP240" s="58">
        <f t="shared" si="22"/>
        <v>-1.2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28</v>
      </c>
      <c r="AI241" s="56">
        <f t="shared" si="19"/>
        <v>0</v>
      </c>
      <c r="AJ241" s="57">
        <f t="shared" ref="AJ241:AJ264" si="27">AH241-AI241</f>
        <v>28</v>
      </c>
      <c r="AK241" s="58">
        <f>AH241*AG241/1000</f>
        <v>21</v>
      </c>
      <c r="AL241" s="59">
        <f>AO241+AQ241-[2]Sheet1!$AH242</f>
        <v>0</v>
      </c>
      <c r="AM241" s="59">
        <f t="shared" si="25"/>
        <v>-28</v>
      </c>
      <c r="AN241" s="58">
        <f t="shared" si="21"/>
        <v>0</v>
      </c>
      <c r="AO241" s="59"/>
      <c r="AP241" s="58">
        <f t="shared" si="22"/>
        <v>-21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13</v>
      </c>
      <c r="AI242" s="56">
        <f t="shared" si="19"/>
        <v>0</v>
      </c>
      <c r="AJ242" s="57">
        <f t="shared" si="27"/>
        <v>13</v>
      </c>
      <c r="AK242" s="58">
        <f t="shared" ref="AK242:AK267" si="28">AH242*AG242/1000</f>
        <v>52</v>
      </c>
      <c r="AL242" s="59">
        <f>AO242+AQ242-[2]Sheet1!$AH243</f>
        <v>0</v>
      </c>
      <c r="AM242" s="59">
        <f t="shared" si="25"/>
        <v>-13</v>
      </c>
      <c r="AN242" s="58">
        <f t="shared" si="21"/>
        <v>0</v>
      </c>
      <c r="AO242" s="59"/>
      <c r="AP242" s="58">
        <f t="shared" si="22"/>
        <v>-52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5</v>
      </c>
      <c r="AI251" s="56">
        <f t="shared" si="19"/>
        <v>0</v>
      </c>
      <c r="AJ251" s="57">
        <f t="shared" si="27"/>
        <v>5</v>
      </c>
      <c r="AK251" s="58">
        <f t="shared" si="28"/>
        <v>0.75</v>
      </c>
      <c r="AL251" s="59">
        <f>AO251+AQ251-[2]Sheet1!$AH252</f>
        <v>0</v>
      </c>
      <c r="AM251" s="59">
        <f t="shared" si="25"/>
        <v>-5</v>
      </c>
      <c r="AN251" s="58">
        <f t="shared" si="21"/>
        <v>0</v>
      </c>
      <c r="AO251" s="59"/>
      <c r="AP251" s="58">
        <f t="shared" si="22"/>
        <v>-0.75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18</v>
      </c>
      <c r="AI252" s="56">
        <f t="shared" si="19"/>
        <v>0</v>
      </c>
      <c r="AJ252" s="57">
        <f t="shared" si="27"/>
        <v>18</v>
      </c>
      <c r="AK252" s="58">
        <f t="shared" si="28"/>
        <v>13.5</v>
      </c>
      <c r="AL252" s="59">
        <f>AO252+AQ252-[2]Sheet1!$AH253</f>
        <v>0</v>
      </c>
      <c r="AM252" s="59">
        <f t="shared" si="25"/>
        <v>-18</v>
      </c>
      <c r="AN252" s="58">
        <f t="shared" si="21"/>
        <v>0</v>
      </c>
      <c r="AO252" s="59"/>
      <c r="AP252" s="58">
        <f t="shared" si="22"/>
        <v>-13.5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61">
    <mergeCell ref="A1:B1"/>
    <mergeCell ref="C1:D1"/>
    <mergeCell ref="E1:F1"/>
    <mergeCell ref="U1:V1"/>
    <mergeCell ref="AD7:AD9"/>
    <mergeCell ref="AC7:AC9"/>
    <mergeCell ref="AB7:AB9"/>
    <mergeCell ref="AA7:AA9"/>
    <mergeCell ref="G7:G9"/>
    <mergeCell ref="H7:H9"/>
    <mergeCell ref="I7:I9"/>
    <mergeCell ref="J7:J9"/>
    <mergeCell ref="L7:L9"/>
    <mergeCell ref="M7:M9"/>
    <mergeCell ref="N7:N9"/>
    <mergeCell ref="AD14:AD16"/>
    <mergeCell ref="AC14:AC16"/>
    <mergeCell ref="AB14:AB16"/>
    <mergeCell ref="AA14:AA16"/>
    <mergeCell ref="G14:G16"/>
    <mergeCell ref="H14:H16"/>
    <mergeCell ref="I14:I16"/>
    <mergeCell ref="J14:J16"/>
    <mergeCell ref="L14:L16"/>
    <mergeCell ref="M14:M16"/>
    <mergeCell ref="N14:N16"/>
    <mergeCell ref="I21:I22"/>
    <mergeCell ref="H21:H22"/>
    <mergeCell ref="G21:G22"/>
    <mergeCell ref="AD21:AD22"/>
    <mergeCell ref="AC21:AC22"/>
    <mergeCell ref="AB21:AB22"/>
    <mergeCell ref="AA21:AA22"/>
    <mergeCell ref="AE18:AE19"/>
    <mergeCell ref="N21:N22"/>
    <mergeCell ref="M21:M22"/>
    <mergeCell ref="L21:L22"/>
    <mergeCell ref="J21:J22"/>
    <mergeCell ref="AE21:AE22"/>
    <mergeCell ref="H17:H19"/>
    <mergeCell ref="G17:G19"/>
    <mergeCell ref="AD17:AD19"/>
    <mergeCell ref="AC17:AC19"/>
    <mergeCell ref="AB17:AB19"/>
    <mergeCell ref="AA17:AA19"/>
    <mergeCell ref="N17:N19"/>
    <mergeCell ref="M17:M19"/>
    <mergeCell ref="L17:L19"/>
    <mergeCell ref="J17:J19"/>
    <mergeCell ref="I17:I19"/>
    <mergeCell ref="M24:M26"/>
    <mergeCell ref="N24:N26"/>
    <mergeCell ref="AD24:AD26"/>
    <mergeCell ref="AC24:AC26"/>
    <mergeCell ref="AB24:AB26"/>
    <mergeCell ref="AA24:AA26"/>
    <mergeCell ref="G24:G26"/>
    <mergeCell ref="H24:H26"/>
    <mergeCell ref="I24:I26"/>
    <mergeCell ref="J24:J26"/>
    <mergeCell ref="L24:L26"/>
    <mergeCell ref="H27:H28"/>
    <mergeCell ref="G27:G28"/>
    <mergeCell ref="AC27:AC28"/>
    <mergeCell ref="AD27:AD28"/>
    <mergeCell ref="AB27:AB28"/>
    <mergeCell ref="AA27:AA28"/>
    <mergeCell ref="N27:N28"/>
    <mergeCell ref="M27:M28"/>
    <mergeCell ref="L27:L28"/>
    <mergeCell ref="J27:J28"/>
    <mergeCell ref="I27:I28"/>
    <mergeCell ref="AD29:AD30"/>
    <mergeCell ref="G31:G33"/>
    <mergeCell ref="H31:H33"/>
    <mergeCell ref="I31:I33"/>
    <mergeCell ref="J31:J33"/>
    <mergeCell ref="L31:L33"/>
    <mergeCell ref="M31:M33"/>
    <mergeCell ref="N31:N33"/>
    <mergeCell ref="AA31:AA33"/>
    <mergeCell ref="AB31:AB33"/>
    <mergeCell ref="AC31:AC33"/>
    <mergeCell ref="AD31:AD33"/>
    <mergeCell ref="H29:H30"/>
    <mergeCell ref="G29:G30"/>
    <mergeCell ref="AA29:AA30"/>
    <mergeCell ref="AB29:AB30"/>
    <mergeCell ref="AC29:AC30"/>
    <mergeCell ref="N29:N30"/>
    <mergeCell ref="M29:M30"/>
    <mergeCell ref="L29:L30"/>
    <mergeCell ref="J29:J30"/>
    <mergeCell ref="I29:I30"/>
    <mergeCell ref="H34:H35"/>
    <mergeCell ref="G34:G35"/>
    <mergeCell ref="AD34:AD35"/>
    <mergeCell ref="AC34:AC35"/>
    <mergeCell ref="AB34:AB35"/>
    <mergeCell ref="AA34:AA35"/>
    <mergeCell ref="N34:N35"/>
    <mergeCell ref="M34:M35"/>
    <mergeCell ref="L34:L35"/>
    <mergeCell ref="J34:J35"/>
    <mergeCell ref="I34:I35"/>
    <mergeCell ref="H36:H37"/>
    <mergeCell ref="G36:G37"/>
    <mergeCell ref="AD36:AD37"/>
    <mergeCell ref="AC36:AC37"/>
    <mergeCell ref="AB36:AB37"/>
    <mergeCell ref="AA36:AA37"/>
    <mergeCell ref="N36:N37"/>
    <mergeCell ref="M36:M37"/>
    <mergeCell ref="L36:L37"/>
    <mergeCell ref="J36:J37"/>
    <mergeCell ref="I36:I37"/>
    <mergeCell ref="H39:H40"/>
    <mergeCell ref="G39:G40"/>
    <mergeCell ref="AD39:AD40"/>
    <mergeCell ref="AC39:AC40"/>
    <mergeCell ref="AB39:AB40"/>
    <mergeCell ref="AA39:AA40"/>
    <mergeCell ref="N39:N40"/>
    <mergeCell ref="M39:M40"/>
    <mergeCell ref="L39:L40"/>
    <mergeCell ref="J39:J40"/>
    <mergeCell ref="I39:I40"/>
    <mergeCell ref="H42:H43"/>
    <mergeCell ref="G42:G43"/>
    <mergeCell ref="AD42:AD43"/>
    <mergeCell ref="AC42:AC43"/>
    <mergeCell ref="AB42:AB43"/>
    <mergeCell ref="AA42:AA43"/>
    <mergeCell ref="N42:N43"/>
    <mergeCell ref="M42:M43"/>
    <mergeCell ref="L42:L43"/>
    <mergeCell ref="J42:J43"/>
    <mergeCell ref="I42:I43"/>
    <mergeCell ref="H47:H48"/>
    <mergeCell ref="G47:G48"/>
    <mergeCell ref="AD47:AD48"/>
    <mergeCell ref="AC47:AC48"/>
    <mergeCell ref="AB47:AB48"/>
    <mergeCell ref="AA47:AA48"/>
    <mergeCell ref="N47:N48"/>
    <mergeCell ref="M47:M48"/>
    <mergeCell ref="L47:L48"/>
    <mergeCell ref="J47:J48"/>
    <mergeCell ref="I47:I48"/>
    <mergeCell ref="H49:H50"/>
    <mergeCell ref="G49:G50"/>
    <mergeCell ref="AC49:AC50"/>
    <mergeCell ref="AD49:AD50"/>
    <mergeCell ref="AE49:AE50"/>
    <mergeCell ref="AB49:AB50"/>
    <mergeCell ref="AA49:AA50"/>
    <mergeCell ref="N49:N50"/>
    <mergeCell ref="M49:M50"/>
    <mergeCell ref="L49:L50"/>
    <mergeCell ref="J49:J50"/>
    <mergeCell ref="I49:I50"/>
  </mergeCells>
  <conditionalFormatting sqref="G2:J3 AD2:AD7 Z2:Z200 J4:J7 J10:J14 AD10:AD14 G11:I14 G17:J17 AD17 G20:J21 AD20:AD21 G23:J24 AD23:AD24 G27:J27 AD27 G29:J29 AD29 G31:J31 AD31 G34:J34 AD34 G36:J36 AD36 G38:J39 AD38:AD39 G41:J42 AD41:AD42 G44:J47 AD44:AD47 G49:J49 AD49 G51:J200 AD51:AD200">
    <cfRule type="expression" dxfId="78" priority="63">
      <formula>$A2</formula>
    </cfRule>
    <cfRule type="expression" dxfId="77" priority="65">
      <formula>$E2</formula>
    </cfRule>
  </conditionalFormatting>
  <conditionalFormatting sqref="K2:Z2 G2:J3 AA2:AF7 Q3:Z200 J4:J7 J10:J14 AA10:AF14 G11:I14 G17:P17 AA17:AF17 G20:P21 AA20:AF21 G23:P24 AA23:AF24 G27:P27 AA27:AF27 G29:P29 AA29:AF29 G31:P31 AA31:AF31 G34:P34 AA34:AF34 G36:P36 AA36:AF36 G38:P39 AA38:AF39 G41:P42 AA41:AF42 G44:P47 AA44:AF47 G49:P49 AA49:AF49 G51:P200 AA51:AF200 K3:P3 H4:H7 K4:K10 O4:P10 AE8:AF9 H10 K11:P14 K15:K16 O15:P16 AE15:AF16 AE18:AF18 K18:K19 O18:P19 AF19 K22 O22:P22 AF22 K25:K26 O25:P26 AE25:AF26 K28 O28:P28 AE28:AF28 K30 O30:P30 AE30:AF30 K32:K33 O32:P33 AE32:AF33 K35 O35:P35 AE35:AF35 K37 O37:P37 AE37:AF37 K40 O40:P40 AE40:AF40 K43 O43:P43 AE43:AF43 K48 O48:P48 AE48:AF48 K50 O50:P50 AF50">
    <cfRule type="expression" dxfId="76" priority="64">
      <formula>$C2</formula>
    </cfRule>
  </conditionalFormatting>
  <conditionalFormatting sqref="W2:W200">
    <cfRule type="expression" dxfId="75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{C9B2FD0B-ECE2-4F2B-90F9-87A72D287AAD}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{2428CEDF-EAFF-42FA-A5E0-9562E05E1072}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{ECA4DEBD-E446-45D6-8093-979845BFAB73}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{BABF76ED-4218-4CF3-803D-088DA53DC3E5}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{7445A9D6-220B-4A12-AF50-5F919C8D18AC}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{06348114-73F4-44CA-AC7B-7B30B695F167}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{D50D8331-1C86-4766-84A2-2ACFAD4CCE07}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{4655B85E-E23D-40B0-BE6A-C38DEEA5ED78}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{F713CE09-B8F6-4976-855B-C8A5C60F80BB}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{C49220D6-F4BE-4388-8FFE-8C9AA0D1C41C}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{591B29A6-7451-4BC3-BC31-F128C6A1E355}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{0F9B7DF6-FC76-4E79-909B-9FAABB7BD715}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{143B4F80-38DE-484D-8558-67654878FD08}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{DAB7B47D-1C1A-4243-98E5-2AE79FE7CDC2}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{BF8C868E-278C-410B-8591-CA184E2D28CA}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{A64A4674-987C-44E4-9F19-7C4E9119CC0B}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{C2DE79C7-91A7-4E01-9E67-4406F7A02D50}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{5AD68913-B958-4976-B488-792FD6D6B59C}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{ACC92143-E9C2-43E6-99AC-A5C5C94F81CE}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{88FFC3F2-EC4A-42B9-AFFD-A913E8CEC8AB}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{337AD49F-1317-4A85-96CF-31D419831251}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{4B8F1250-04CF-4F61-BC03-F4A82B41ED63}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{4FF240F9-47BB-46DC-A455-6CEA2C4C20A5}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{FC44A515-A404-436A-911E-CB4B6AD96E43}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{355E6D64-9D5E-435F-A096-D0ACBA697614}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{E85E4A8A-6510-4464-A3C9-5A065A2797EF}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{62F99521-F240-44A5-B0D8-C4532E4DCC8C}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{93065892-2108-49DC-919E-B1DD0C580B26}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{894048F0-2CDC-4808-81BE-EB29A83147B5}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{1A279BB0-BEC0-4C4A-89FA-27A5AF72ACBB}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{CB31C582-8A18-4217-A96D-89511AF315D3}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{5B6C4120-3363-4B28-9D43-FCCDA1CB35B6}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{F9DE5F8C-CF59-4BBE-A956-C32795A19A9B}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{0FD45E75-CC06-46D5-ABA0-13B41CD328E3}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{3B5F3B8D-57AE-4FF5-850D-C53D07FD675F}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{43AA8255-BF96-4E41-AD71-9CF926E6D54A}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{6936EF08-8308-47D9-8E64-70B0873D37D3}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{D26C62B9-62F2-4F44-8287-34BCD9A61C2D}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{00192C1C-E351-4202-BABA-5E8BDE98157A}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{997A275C-6EC7-44E6-BF26-6FEDC026B7F3}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{316815B3-7A71-42BC-96C5-931E1D4E67A9}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{307881CC-6AFC-48BE-94F6-4201E22DD026}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{BE671873-F7AD-4E77-8495-0A7178C114ED}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{2007F2E3-0744-42E0-AF07-9F5667CB016E}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{C124779C-E39A-4ACE-8349-CA83C4FF6217}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{F95D3941-3EAC-4FCD-8666-19F927A2FA8C}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{DDA85FC2-D657-47DB-A0B5-5FD7CB5C6E7C}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{0B5F4EFD-0818-4EA9-B071-B27EB50608C8}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{B119CB25-51CC-420F-A392-EB84C20614DC}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{7C28D002-98DF-4C71-9C49-85A5A6D93D35}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{FE08A89B-B267-4973-8A93-B6B8D9173ABC}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{1378F84D-37BB-485B-9CDA-94417193911F}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{39CA61C9-02EB-449C-B5F3-DF529644CA86}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{4097EA52-45A0-46A8-8944-3F9A594B2B82}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{BBEF26D3-587D-4A36-8A4F-C82466916166}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{8A3E2C7F-3671-44FA-879D-4D2E75652289}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{ED90323B-56A4-4A72-B328-1A00A5332E93}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{79092931-73E1-4CB5-A85E-41C83C6A71E3}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{5AA19C40-23C3-4E07-A36B-B5A0F1DD9626}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{6BBD25B0-BEBB-45FE-90F6-AC1D04C7F7B8}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{956EE483-ADB8-44BA-9521-878EF62A410D}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B2FD0B-ECE2-4F2B-90F9-87A72D287AA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428CEDF-EAFF-42FA-A5E0-9562E05E107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CA4DEBD-E446-45D6-8093-979845BFAB7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BABF76ED-4218-4CF3-803D-088DA53DC3E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7445A9D6-220B-4A12-AF50-5F919C8D18AC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6348114-73F4-44CA-AC7B-7B30B695F16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D50D8331-1C86-4766-84A2-2ACFAD4CCE0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4655B85E-E23D-40B0-BE6A-C38DEEA5ED78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713CE09-B8F6-4976-855B-C8A5C60F80B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C49220D6-F4BE-4388-8FFE-8C9AA0D1C41C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91B29A6-7451-4BC3-BC31-F128C6A1E355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F9B7DF6-FC76-4E79-909B-9FAABB7BD715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43B4F80-38DE-484D-8558-67654878FD0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DAB7B47D-1C1A-4243-98E5-2AE79FE7CDC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F8C868E-278C-410B-8591-CA184E2D28CA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A64A4674-987C-44E4-9F19-7C4E9119CC0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2DE79C7-91A7-4E01-9E67-4406F7A02D5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5AD68913-B958-4976-B488-792FD6D6B59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CC92143-E9C2-43E6-99AC-A5C5C94F81C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8FFC3F2-EC4A-42B9-AFFD-A913E8CEC8A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37AD49F-1317-4A85-96CF-31D419831251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B8F1250-04CF-4F61-BC03-F4A82B41ED6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FF240F9-47BB-46DC-A455-6CEA2C4C20A5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C44A515-A404-436A-911E-CB4B6AD96E4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55E6D64-9D5E-435F-A096-D0ACBA69761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85E4A8A-6510-4464-A3C9-5A065A2797EF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62F99521-F240-44A5-B0D8-C4532E4DCC8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3065892-2108-49DC-919E-B1DD0C580B26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894048F0-2CDC-4808-81BE-EB29A83147B5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1A279BB0-BEC0-4C4A-89FA-27A5AF72ACB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B31C582-8A18-4217-A96D-89511AF315D3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B6C4120-3363-4B28-9D43-FCCDA1CB35B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9DE5F8C-CF59-4BBE-A956-C32795A19A9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FD45E75-CC06-46D5-ABA0-13B41CD328E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3B5F3B8D-57AE-4FF5-850D-C53D07FD675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3AA8255-BF96-4E41-AD71-9CF926E6D54A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936EF08-8308-47D9-8E64-70B0873D37D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26C62B9-62F2-4F44-8287-34BCD9A61C2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0192C1C-E351-4202-BABA-5E8BDE98157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97A275C-6EC7-44E6-BF26-6FEDC026B7F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16815B3-7A71-42BC-96C5-931E1D4E67A9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07881CC-6AFC-48BE-94F6-4201E22DD02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BE671873-F7AD-4E77-8495-0A7178C114E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2007F2E3-0744-42E0-AF07-9F5667CB016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124779C-E39A-4ACE-8349-CA83C4FF621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F95D3941-3EAC-4FCD-8666-19F927A2FA8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DA85FC2-D657-47DB-A0B5-5FD7CB5C6E7C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B5F4EFD-0818-4EA9-B071-B27EB50608C8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119CB25-51CC-420F-A392-EB84C20614DC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7C28D002-98DF-4C71-9C49-85A5A6D93D3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FE08A89B-B267-4973-8A93-B6B8D9173ABC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378F84D-37BB-485B-9CDA-94417193911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9CA61C9-02EB-449C-B5F3-DF529644CA86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097EA52-45A0-46A8-8944-3F9A594B2B8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BBEF26D3-587D-4A36-8A4F-C8246691616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A3E2C7F-3671-44FA-879D-4D2E7565228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D90323B-56A4-4A72-B328-1A00A5332E9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79092931-73E1-4CB5-A85E-41C83C6A71E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AA19C40-23C3-4E07-A36B-B5A0F1DD962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BBD25B0-BEBB-45FE-90F6-AC1D04C7F7B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956EE483-ADB8-44BA-9521-878EF62A410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AD5B-A898-40AD-8E90-38CB0A2275B7}">
  <dimension ref="A1:AR267"/>
  <sheetViews>
    <sheetView rightToLeft="1" topLeftCell="G21" zoomScale="70" zoomScaleNormal="70" workbookViewId="0">
      <selection activeCell="J22" sqref="J22:J2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2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2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88.6640625" style="24" customWidth="1"/>
    <col min="29" max="29" width="15.77734375" style="31" bestFit="1" customWidth="1"/>
    <col min="30" max="30" width="13.44140625" style="32" bestFit="1" customWidth="1"/>
    <col min="31" max="31" width="75.6640625" style="24" bestFit="1" customWidth="1"/>
    <col min="32" max="32" width="28.33203125" style="24" bestFit="1" customWidth="1"/>
    <col min="33" max="33" width="13.5546875" style="24" bestFit="1" customWidth="1"/>
    <col min="34" max="34" width="114.5546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/>
      <c r="I2" s="66" t="s">
        <v>1101</v>
      </c>
      <c r="J2" s="9" t="s">
        <v>75</v>
      </c>
      <c r="K2" s="11" t="str">
        <f t="shared" ref="K2:K65" ca="1" si="0">IF(C2, TODAY(), "" )</f>
        <v/>
      </c>
      <c r="L2" s="12" t="s">
        <v>417</v>
      </c>
      <c r="M2" s="12" t="s">
        <v>418</v>
      </c>
      <c r="N2" s="12" t="s">
        <v>1198</v>
      </c>
      <c r="O2" s="9">
        <v>5523.2</v>
      </c>
      <c r="P2" s="9">
        <v>6</v>
      </c>
      <c r="Q2" s="13" t="str">
        <f>VLOOKUP(O2, '[1]لیست محصولات اردیبهشت ۱۴۰۳'!B:C,2,0)</f>
        <v>کوتوا دانکن | Kotowa Duncan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12150000</v>
      </c>
      <c r="U2" s="15"/>
      <c r="V2" s="16">
        <f t="shared" ref="V2:V65" si="1">IF(C2, P2, U2 )</f>
        <v>0</v>
      </c>
      <c r="W2" s="12">
        <f t="shared" ref="W2:W65" si="2">P2-V2</f>
        <v>6</v>
      </c>
      <c r="X2" s="14">
        <f t="shared" ref="X2:X65" si="3">P2*T2</f>
        <v>72900000</v>
      </c>
      <c r="Y2" s="17"/>
      <c r="Z2" s="14">
        <f t="shared" ref="Z2:Z65" si="4">X2-Y2</f>
        <v>72900000</v>
      </c>
      <c r="AA2" s="18" t="s">
        <v>419</v>
      </c>
      <c r="AB2" s="12" t="s">
        <v>1196</v>
      </c>
      <c r="AC2" s="19" t="s">
        <v>421</v>
      </c>
      <c r="AD2" s="20"/>
      <c r="AE2" s="77" t="s">
        <v>1197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تبریز خيابان امام، آبرسان، فلكه دانشگاه، روبروي برج بلور، جنب پاساژ نسيم، طبقه منفي 1 بانك كتاب
  کافه نان ماچا - رضا غفاری 09302235213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19202</v>
      </c>
      <c r="I3" s="9" t="s">
        <v>1101</v>
      </c>
      <c r="J3" s="9"/>
      <c r="K3" s="11" t="str">
        <f t="shared" ca="1" si="0"/>
        <v/>
      </c>
      <c r="L3" s="12" t="s">
        <v>330</v>
      </c>
      <c r="M3" s="12" t="s">
        <v>1202</v>
      </c>
      <c r="N3" s="12"/>
      <c r="O3" s="9">
        <v>5523.2</v>
      </c>
      <c r="P3" s="9">
        <v>1</v>
      </c>
      <c r="Q3" s="13" t="str">
        <f>VLOOKUP(O3, '[1]لیست محصولات اردیبهشت ۱۴۰۳'!B:C,2,0)</f>
        <v>کوتوا دانکن | Kotowa Duncan</v>
      </c>
      <c r="R3" s="9" t="s">
        <v>144</v>
      </c>
      <c r="S3" s="12">
        <f>VLOOKUP(O3, '[1]لیست محصولات اردیبهشت ۱۴۰۳'!B:F,5,0)</f>
        <v>750</v>
      </c>
      <c r="T3" s="14">
        <f>VLOOKUP(O3, '[1]لیست محصولات اردیبهشت ۱۴۰۳'!B:G,6,0)</f>
        <v>12150000</v>
      </c>
      <c r="U3" s="15"/>
      <c r="V3" s="16">
        <f t="shared" si="1"/>
        <v>0</v>
      </c>
      <c r="W3" s="12">
        <f t="shared" si="2"/>
        <v>1</v>
      </c>
      <c r="X3" s="14">
        <f t="shared" si="3"/>
        <v>12150000</v>
      </c>
      <c r="Y3" s="17"/>
      <c r="Z3" s="14">
        <f t="shared" si="4"/>
        <v>12150000</v>
      </c>
      <c r="AA3" s="18" t="s">
        <v>79</v>
      </c>
      <c r="AB3" s="12" t="s">
        <v>1203</v>
      </c>
      <c r="AC3" s="19" t="s">
        <v>1204</v>
      </c>
      <c r="AD3" s="20" t="s">
        <v>759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دزاشیب خ کریمی ک کاوه علوی پ9  - سعید نوید 09125155954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280748181973</v>
      </c>
      <c r="I4" s="25" t="s">
        <v>1101</v>
      </c>
      <c r="J4" s="9"/>
      <c r="K4" s="11" t="str">
        <f t="shared" ca="1" si="0"/>
        <v/>
      </c>
      <c r="L4" s="12" t="s">
        <v>721</v>
      </c>
      <c r="M4" s="12" t="s">
        <v>1205</v>
      </c>
      <c r="N4" s="12"/>
      <c r="O4" s="9">
        <v>5511.2</v>
      </c>
      <c r="P4" s="9">
        <v>1</v>
      </c>
      <c r="Q4" s="13" t="str">
        <f>VLOOKUP(O4, '[1]لیست محصولات اردیبهشت ۱۴۰۳'!B:C,2,0)</f>
        <v>هامبلا | Hambella</v>
      </c>
      <c r="R4" s="9" t="s">
        <v>144</v>
      </c>
      <c r="S4" s="12">
        <f>VLOOKUP(O4, '[1]لیست محصولات اردیبهشت ۱۴۰۳'!B:F,5,0)</f>
        <v>750</v>
      </c>
      <c r="T4" s="14">
        <f>VLOOKUP(O4, '[1]لیست محصولات اردیبهشت ۱۴۰۳'!B:G,6,0)</f>
        <v>13350000</v>
      </c>
      <c r="U4" s="15"/>
      <c r="V4" s="16">
        <f t="shared" si="1"/>
        <v>0</v>
      </c>
      <c r="W4" s="12">
        <f t="shared" si="2"/>
        <v>1</v>
      </c>
      <c r="X4" s="14">
        <f t="shared" si="3"/>
        <v>13350000</v>
      </c>
      <c r="Y4" s="17"/>
      <c r="Z4" s="14">
        <f t="shared" si="4"/>
        <v>13350000</v>
      </c>
      <c r="AA4" s="18" t="s">
        <v>79</v>
      </c>
      <c r="AB4" s="12" t="s">
        <v>1206</v>
      </c>
      <c r="AC4" s="19" t="s">
        <v>1207</v>
      </c>
      <c r="AD4" s="20" t="s">
        <v>759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اتوبان شهید حقانی (شرق به غرب) - خ دیدار شمالی بن بست کیش پلاک 37  - سینا ترابی 09124918097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280759688341</v>
      </c>
      <c r="I5" s="25" t="s">
        <v>1101</v>
      </c>
      <c r="J5" s="9"/>
      <c r="K5" s="11" t="str">
        <f t="shared" ca="1" si="0"/>
        <v/>
      </c>
      <c r="L5" s="12" t="s">
        <v>105</v>
      </c>
      <c r="M5" s="12" t="s">
        <v>1208</v>
      </c>
      <c r="N5" s="12"/>
      <c r="O5" s="9">
        <v>5501.2</v>
      </c>
      <c r="P5" s="9">
        <v>3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9900000</v>
      </c>
      <c r="U5" s="15"/>
      <c r="V5" s="16">
        <f t="shared" si="1"/>
        <v>0</v>
      </c>
      <c r="W5" s="12">
        <f t="shared" si="2"/>
        <v>3</v>
      </c>
      <c r="X5" s="14">
        <f t="shared" si="3"/>
        <v>29700000</v>
      </c>
      <c r="Y5" s="17"/>
      <c r="Z5" s="14">
        <f t="shared" si="4"/>
        <v>29700000</v>
      </c>
      <c r="AA5" s="18" t="s">
        <v>108</v>
      </c>
      <c r="AB5" s="12" t="s">
        <v>1209</v>
      </c>
      <c r="AC5" s="19" t="s">
        <v>1210</v>
      </c>
      <c r="AD5" s="20"/>
      <c r="AE5" s="19"/>
      <c r="AF5" s="21"/>
      <c r="AG5" s="22" t="str">
        <f t="shared" si="5"/>
        <v>TRUE</v>
      </c>
      <c r="AH5" s="23" t="str">
        <f t="shared" si="6"/>
        <v>کرج جهانشهر- خیابان استانداری- کوچه ششم غربی- پلاک 20-واحد6  - امیرحسین دوست حسینی 09125649425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5</v>
      </c>
      <c r="H6" s="10">
        <v>224169</v>
      </c>
      <c r="I6" s="25" t="s">
        <v>1101</v>
      </c>
      <c r="J6" s="9"/>
      <c r="K6" s="11" t="str">
        <f t="shared" ca="1" si="0"/>
        <v/>
      </c>
      <c r="L6" s="12" t="s">
        <v>1058</v>
      </c>
      <c r="M6" s="12" t="s">
        <v>1211</v>
      </c>
      <c r="N6" s="12" t="s">
        <v>1214</v>
      </c>
      <c r="O6" s="9">
        <v>5501.2</v>
      </c>
      <c r="P6" s="9">
        <v>2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9900000</v>
      </c>
      <c r="U6" s="15"/>
      <c r="V6" s="16">
        <f t="shared" si="1"/>
        <v>0</v>
      </c>
      <c r="W6" s="12">
        <f t="shared" si="2"/>
        <v>2</v>
      </c>
      <c r="X6" s="14">
        <f t="shared" si="3"/>
        <v>19800000</v>
      </c>
      <c r="Y6" s="17"/>
      <c r="Z6" s="14">
        <f t="shared" si="4"/>
        <v>19800000</v>
      </c>
      <c r="AA6" s="18" t="s">
        <v>877</v>
      </c>
      <c r="AB6" s="12" t="s">
        <v>1212</v>
      </c>
      <c r="AC6" s="19" t="s">
        <v>1213</v>
      </c>
      <c r="AD6" s="20"/>
      <c r="AE6" s="19"/>
      <c r="AF6" s="21"/>
      <c r="AG6" s="22" t="str">
        <f t="shared" si="5"/>
        <v>TRUE</v>
      </c>
      <c r="AH6" s="23" t="str">
        <f t="shared" si="6"/>
        <v>زاهدان خیایان دانشگاه/ دانشگاه ۲۵ بعد از میلاد یک سمت چپ کافه کاغذ - پوریا مرعشی 09369872317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6</v>
      </c>
      <c r="H7" s="10">
        <v>440850</v>
      </c>
      <c r="I7" s="9" t="s">
        <v>1101</v>
      </c>
      <c r="J7" s="9"/>
      <c r="K7" s="11" t="str">
        <f t="shared" ca="1" si="0"/>
        <v/>
      </c>
      <c r="L7" s="12" t="s">
        <v>1215</v>
      </c>
      <c r="M7" s="12" t="s">
        <v>1216</v>
      </c>
      <c r="N7" s="12"/>
      <c r="O7" s="9">
        <v>5511.1</v>
      </c>
      <c r="P7" s="9">
        <v>1</v>
      </c>
      <c r="Q7" s="13" t="str">
        <f>VLOOKUP(O7, '[1]لیست محصولات اردیبهشت ۱۴۰۳'!B:C,2,0)</f>
        <v>هامبلا | Hambella</v>
      </c>
      <c r="R7" s="9" t="s">
        <v>101</v>
      </c>
      <c r="S7" s="12">
        <f>VLOOKUP(O7, '[1]لیست محصولات اردیبهشت ۱۴۰۳'!B:F,5,0)</f>
        <v>150</v>
      </c>
      <c r="T7" s="14">
        <f>VLOOKUP(O7, '[1]لیست محصولات اردیبهشت ۱۴۰۳'!B:G,6,0)</f>
        <v>2800000</v>
      </c>
      <c r="U7" s="26"/>
      <c r="V7" s="16">
        <f t="shared" si="1"/>
        <v>0</v>
      </c>
      <c r="W7" s="12">
        <f t="shared" si="2"/>
        <v>1</v>
      </c>
      <c r="X7" s="14">
        <f t="shared" si="3"/>
        <v>2800000</v>
      </c>
      <c r="Y7" s="17"/>
      <c r="Z7" s="14">
        <f t="shared" si="4"/>
        <v>2800000</v>
      </c>
      <c r="AA7" s="18" t="s">
        <v>79</v>
      </c>
      <c r="AB7" s="12" t="s">
        <v>1217</v>
      </c>
      <c r="AC7" s="19" t="s">
        <v>1218</v>
      </c>
      <c r="AD7" s="20" t="s">
        <v>759</v>
      </c>
      <c r="AE7" s="19"/>
      <c r="AF7" s="21"/>
      <c r="AG7" s="22" t="str">
        <f t="shared" si="5"/>
        <v>TRUE</v>
      </c>
      <c r="AH7" s="23" t="str">
        <f t="shared" si="6"/>
        <v>تهران سعادت اباد خیابان بخشایش ک زندوکیلی شرقی پ ۵۵ ط۴  - ساناز شریفی 09366841647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59">
        <v>7</v>
      </c>
      <c r="H8" s="162">
        <v>280784302087</v>
      </c>
      <c r="I8" s="159" t="s">
        <v>1101</v>
      </c>
      <c r="J8" s="159"/>
      <c r="K8" s="11" t="str">
        <f t="shared" ca="1" si="0"/>
        <v/>
      </c>
      <c r="L8" s="138" t="s">
        <v>454</v>
      </c>
      <c r="M8" s="138" t="s">
        <v>741</v>
      </c>
      <c r="N8" s="138"/>
      <c r="O8" s="9">
        <v>5501.2</v>
      </c>
      <c r="P8" s="9">
        <v>5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9900000</v>
      </c>
      <c r="U8" s="15"/>
      <c r="V8" s="16">
        <f t="shared" si="1"/>
        <v>0</v>
      </c>
      <c r="W8" s="12">
        <f t="shared" si="2"/>
        <v>5</v>
      </c>
      <c r="X8" s="14">
        <f t="shared" si="3"/>
        <v>49500000</v>
      </c>
      <c r="Y8" s="17"/>
      <c r="Z8" s="14">
        <f t="shared" si="4"/>
        <v>49500000</v>
      </c>
      <c r="AA8" s="150" t="s">
        <v>742</v>
      </c>
      <c r="AB8" s="138" t="s">
        <v>1219</v>
      </c>
      <c r="AC8" s="144" t="s">
        <v>744</v>
      </c>
      <c r="AD8" s="141"/>
      <c r="AE8" s="19"/>
      <c r="AF8" s="21"/>
      <c r="AG8" s="22" t="str">
        <f t="shared" si="5"/>
        <v>TRUE</v>
      </c>
      <c r="AH8" s="23" t="str">
        <f t="shared" si="6"/>
        <v>یزد صفاییه-بلوار دانشگاه-مجتمع بهاران جدید - کارگاه نور  - امیرعلی نوری ماجلان 09100871757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0"/>
      <c r="H9" s="164"/>
      <c r="I9" s="160"/>
      <c r="J9" s="160"/>
      <c r="K9" s="11" t="str">
        <f t="shared" ca="1" si="0"/>
        <v/>
      </c>
      <c r="L9" s="139"/>
      <c r="M9" s="139"/>
      <c r="N9" s="139"/>
      <c r="O9" s="9">
        <v>5511.1</v>
      </c>
      <c r="P9" s="9">
        <v>2</v>
      </c>
      <c r="Q9" s="13" t="str">
        <f>VLOOKUP(O9, '[1]لیست محصولات اردیبهشت ۱۴۰۳'!B:C,2,0)</f>
        <v>هامبلا | Hambella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2800000</v>
      </c>
      <c r="U9" s="15"/>
      <c r="V9" s="16">
        <f t="shared" si="1"/>
        <v>0</v>
      </c>
      <c r="W9" s="12">
        <f t="shared" si="2"/>
        <v>2</v>
      </c>
      <c r="X9" s="14">
        <f t="shared" si="3"/>
        <v>5600000</v>
      </c>
      <c r="Y9" s="17"/>
      <c r="Z9" s="14">
        <f t="shared" si="4"/>
        <v>5600000</v>
      </c>
      <c r="AA9" s="151"/>
      <c r="AB9" s="139"/>
      <c r="AC9" s="145"/>
      <c r="AD9" s="142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163"/>
      <c r="I10" s="161"/>
      <c r="J10" s="161"/>
      <c r="K10" s="11" t="str">
        <f t="shared" ca="1" si="0"/>
        <v/>
      </c>
      <c r="L10" s="140"/>
      <c r="M10" s="140"/>
      <c r="N10" s="140"/>
      <c r="O10" s="9">
        <v>3326.1</v>
      </c>
      <c r="P10" s="9">
        <v>1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3750000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3750000</v>
      </c>
      <c r="Y10" s="17"/>
      <c r="Z10" s="14">
        <f t="shared" si="4"/>
        <v>3750000</v>
      </c>
      <c r="AA10" s="152"/>
      <c r="AB10" s="140"/>
      <c r="AC10" s="146"/>
      <c r="AD10" s="14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280795393723</v>
      </c>
      <c r="I11" s="9" t="s">
        <v>1220</v>
      </c>
      <c r="J11" s="9"/>
      <c r="K11" s="11" t="str">
        <f t="shared" ca="1" si="0"/>
        <v/>
      </c>
      <c r="L11" s="12" t="s">
        <v>391</v>
      </c>
      <c r="M11" s="12" t="s">
        <v>1221</v>
      </c>
      <c r="N11" s="12"/>
      <c r="O11" s="9">
        <v>3326.1</v>
      </c>
      <c r="P11" s="9">
        <v>2</v>
      </c>
      <c r="Q11" s="13" t="str">
        <f>VLOOKUP(O11, '[1]لیست محصولات اردیبهشت ۱۴۰۳'!B:C,2,0)</f>
        <v>میاگروس | Milagros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3750000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7500000</v>
      </c>
      <c r="Y11" s="17"/>
      <c r="Z11" s="14">
        <f t="shared" si="4"/>
        <v>7500000</v>
      </c>
      <c r="AA11" s="18" t="s">
        <v>96</v>
      </c>
      <c r="AB11" s="12" t="s">
        <v>1222</v>
      </c>
      <c r="AC11" s="19" t="s">
        <v>1223</v>
      </c>
      <c r="AD11" s="20"/>
      <c r="AE11" s="19"/>
      <c r="AF11" s="21"/>
      <c r="AG11" s="22" t="str">
        <f t="shared" si="5"/>
        <v>TRUE</v>
      </c>
      <c r="AH11" s="23" t="str">
        <f t="shared" si="6"/>
        <v>اصفهان خ شیخ صدوق شمالی ، خ کاخ سعادت آباد شرقی ، نبش کوچه ترکان ، پلاک ۹۶  - پرهام طالبی 09335601918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66">
        <v>9</v>
      </c>
      <c r="H12" s="67"/>
      <c r="I12" s="66" t="s">
        <v>1220</v>
      </c>
      <c r="J12" s="9" t="s">
        <v>75</v>
      </c>
      <c r="K12" s="11" t="str">
        <f t="shared" ca="1" si="0"/>
        <v/>
      </c>
      <c r="L12" s="12"/>
      <c r="M12" s="12" t="s">
        <v>256</v>
      </c>
      <c r="N12" s="12" t="s">
        <v>255</v>
      </c>
      <c r="O12" s="9">
        <v>5501.2</v>
      </c>
      <c r="P12" s="9">
        <v>6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9900000</v>
      </c>
      <c r="U12" s="15"/>
      <c r="V12" s="16">
        <f t="shared" si="1"/>
        <v>0</v>
      </c>
      <c r="W12" s="12">
        <f t="shared" si="2"/>
        <v>6</v>
      </c>
      <c r="X12" s="14">
        <f t="shared" si="3"/>
        <v>59400000</v>
      </c>
      <c r="Y12" s="17"/>
      <c r="Z12" s="14">
        <f t="shared" si="4"/>
        <v>59400000</v>
      </c>
      <c r="AA12" s="18" t="s">
        <v>79</v>
      </c>
      <c r="AB12" s="12" t="s">
        <v>70</v>
      </c>
      <c r="AC12" s="19" t="s">
        <v>257</v>
      </c>
      <c r="AD12" s="20"/>
      <c r="AE12" s="77" t="s">
        <v>1224</v>
      </c>
      <c r="AF12" s="21"/>
      <c r="AG12" s="22" t="str">
        <f t="shared" si="5"/>
        <v>TRUE</v>
      </c>
      <c r="AH12" s="23" t="str">
        <f t="shared" si="6"/>
        <v>تهران - شرکت سامسونگ گلف الکترونیکس -  قفل گری 09123504435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9">
        <v>10</v>
      </c>
      <c r="H13" s="162">
        <v>280798150508</v>
      </c>
      <c r="I13" s="159" t="s">
        <v>1220</v>
      </c>
      <c r="J13" s="159"/>
      <c r="K13" s="11" t="str">
        <f t="shared" ca="1" si="0"/>
        <v/>
      </c>
      <c r="L13" s="138" t="s">
        <v>1225</v>
      </c>
      <c r="M13" s="138" t="s">
        <v>1226</v>
      </c>
      <c r="N13" s="138"/>
      <c r="O13" s="9">
        <v>5511.1</v>
      </c>
      <c r="P13" s="9">
        <v>1</v>
      </c>
      <c r="Q13" s="13" t="str">
        <f>VLOOKUP(O13, '[1]لیست محصولات اردیبهشت ۱۴۰۳'!B:C,2,0)</f>
        <v>هامبلا | Hambella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2800000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2800000</v>
      </c>
      <c r="Y13" s="17"/>
      <c r="Z13" s="14">
        <f t="shared" si="4"/>
        <v>2800000</v>
      </c>
      <c r="AA13" s="150" t="s">
        <v>79</v>
      </c>
      <c r="AB13" s="138" t="s">
        <v>1227</v>
      </c>
      <c r="AC13" s="144" t="s">
        <v>1228</v>
      </c>
      <c r="AD13" s="141" t="s">
        <v>759</v>
      </c>
      <c r="AE13" s="19"/>
      <c r="AF13" s="21"/>
      <c r="AG13" s="22" t="str">
        <f t="shared" si="5"/>
        <v>TRUE</v>
      </c>
      <c r="AH13" s="23" t="str">
        <f t="shared" si="6"/>
        <v>تهران پونک-اشرفی اصفهانی شمال - بعد از پل نیایش فرعی هفتم- میلاد-پلاک۱۲-برج باران-واحد ۹۱۰  - محمدعلی قاسمی نژاد 09215509845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1"/>
      <c r="H14" s="163"/>
      <c r="I14" s="161"/>
      <c r="J14" s="161"/>
      <c r="K14" s="11" t="str">
        <f t="shared" ca="1" si="0"/>
        <v/>
      </c>
      <c r="L14" s="140"/>
      <c r="M14" s="140"/>
      <c r="N14" s="140"/>
      <c r="O14" s="9">
        <v>3326.1</v>
      </c>
      <c r="P14" s="9">
        <v>1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3750000</v>
      </c>
      <c r="Y14" s="17"/>
      <c r="Z14" s="14">
        <f t="shared" si="4"/>
        <v>3750000</v>
      </c>
      <c r="AA14" s="152"/>
      <c r="AB14" s="140"/>
      <c r="AC14" s="146"/>
      <c r="AD14" s="143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11</v>
      </c>
      <c r="H15" s="10">
        <v>280806479701</v>
      </c>
      <c r="I15" s="9" t="s">
        <v>1220</v>
      </c>
      <c r="J15" s="9"/>
      <c r="K15" s="11" t="str">
        <f t="shared" ca="1" si="0"/>
        <v/>
      </c>
      <c r="L15" s="12" t="s">
        <v>537</v>
      </c>
      <c r="M15" s="12" t="s">
        <v>1229</v>
      </c>
      <c r="N15" s="12"/>
      <c r="O15" s="9">
        <v>3326.2</v>
      </c>
      <c r="P15" s="9">
        <v>1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18150000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18150000</v>
      </c>
      <c r="Y15" s="17"/>
      <c r="Z15" s="14">
        <f t="shared" si="4"/>
        <v>18150000</v>
      </c>
      <c r="AA15" s="18" t="s">
        <v>296</v>
      </c>
      <c r="AB15" s="12" t="s">
        <v>1230</v>
      </c>
      <c r="AC15" s="19" t="s">
        <v>1231</v>
      </c>
      <c r="AD15" s="20"/>
      <c r="AE15" s="19"/>
      <c r="AF15" s="21"/>
      <c r="AG15" s="22" t="str">
        <f t="shared" si="5"/>
        <v>TRUE</v>
      </c>
      <c r="AH15" s="23" t="str">
        <f t="shared" si="6"/>
        <v>قم ابتداي سالاريه ، بلوار گلزاري ، خيابان نواب صفوي ، پلاك ٢٩٠  - علیرضا وحیدی منفرد 09127177325</v>
      </c>
    </row>
    <row r="16" spans="1:34" ht="22.35" customHeight="1">
      <c r="A16" s="7"/>
      <c r="B16" s="7"/>
      <c r="C16" s="7"/>
      <c r="D16" s="7"/>
      <c r="E16" s="7"/>
      <c r="F16" s="8"/>
      <c r="G16" s="66">
        <v>12</v>
      </c>
      <c r="H16" s="67"/>
      <c r="I16" s="66" t="s">
        <v>1220</v>
      </c>
      <c r="J16" s="9" t="s">
        <v>75</v>
      </c>
      <c r="K16" s="11" t="str">
        <f t="shared" ca="1" si="0"/>
        <v/>
      </c>
      <c r="L16" s="12" t="s">
        <v>782</v>
      </c>
      <c r="M16" s="12" t="s">
        <v>942</v>
      </c>
      <c r="N16" s="12" t="s">
        <v>943</v>
      </c>
      <c r="O16" s="9">
        <v>5501.3</v>
      </c>
      <c r="P16" s="9">
        <v>2</v>
      </c>
      <c r="Q16" s="13" t="str">
        <f>VLOOKUP(O16, '[1]لیست محصولات اردیبهشت ۱۴۰۳'!B:C,2,0)</f>
        <v>ورتکس | Vortex</v>
      </c>
      <c r="R16" s="9"/>
      <c r="S16" s="12">
        <f>VLOOKUP(O16, '[1]لیست محصولات اردیبهشت ۱۴۰۳'!B:F,5,0)</f>
        <v>4000</v>
      </c>
      <c r="T16" s="14">
        <f>VLOOKUP(O16, '[1]لیست محصولات اردیبهشت ۱۴۰۳'!B:G,6,0)</f>
        <v>51200000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102400000</v>
      </c>
      <c r="Y16" s="17"/>
      <c r="Z16" s="14">
        <f t="shared" si="4"/>
        <v>102400000</v>
      </c>
      <c r="AA16" s="18" t="s">
        <v>79</v>
      </c>
      <c r="AB16" s="12" t="s">
        <v>70</v>
      </c>
      <c r="AC16" s="19" t="s">
        <v>945</v>
      </c>
      <c r="AD16" s="20"/>
      <c r="AE16" s="19"/>
      <c r="AF16" s="21"/>
      <c r="AG16" s="22" t="str">
        <f t="shared" si="5"/>
        <v>TRUE</v>
      </c>
      <c r="AH16" s="23" t="str">
        <f t="shared" si="6"/>
        <v>تهران - کافه بیکری لاویدا - محسن نقی زاده 09352181907</v>
      </c>
    </row>
    <row r="17" spans="1:34" ht="22.35" customHeight="1">
      <c r="A17" s="7"/>
      <c r="B17" s="7"/>
      <c r="C17" s="7"/>
      <c r="D17" s="7"/>
      <c r="E17" s="7"/>
      <c r="F17" s="8"/>
      <c r="G17" s="9">
        <v>13</v>
      </c>
      <c r="H17" s="10">
        <v>280813983508</v>
      </c>
      <c r="I17" s="9" t="s">
        <v>1220</v>
      </c>
      <c r="J17" s="9"/>
      <c r="K17" s="11" t="str">
        <f t="shared" ca="1" si="0"/>
        <v/>
      </c>
      <c r="L17" s="12" t="s">
        <v>434</v>
      </c>
      <c r="M17" s="12" t="s">
        <v>186</v>
      </c>
      <c r="N17" s="12" t="s">
        <v>187</v>
      </c>
      <c r="O17" s="9">
        <v>5501.3</v>
      </c>
      <c r="P17" s="9">
        <v>3</v>
      </c>
      <c r="Q17" s="13" t="str">
        <f>VLOOKUP(O17, '[1]لیست محصولات اردیبهشت ۱۴۰۳'!B:C,2,0)</f>
        <v>ورتکس | Vortex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51200000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153600000</v>
      </c>
      <c r="Y17" s="17"/>
      <c r="Z17" s="14">
        <f t="shared" si="4"/>
        <v>153600000</v>
      </c>
      <c r="AA17" s="18" t="s">
        <v>547</v>
      </c>
      <c r="AB17" s="12" t="s">
        <v>188</v>
      </c>
      <c r="AC17" s="19" t="s">
        <v>189</v>
      </c>
      <c r="AD17" s="20"/>
      <c r="AE17" s="19"/>
      <c r="AF17" s="21"/>
      <c r="AG17" s="22" t="str">
        <f t="shared" si="5"/>
        <v>TRUE</v>
      </c>
      <c r="AH17" s="23" t="str">
        <f t="shared" si="6"/>
        <v>کرمان بلوار جمهوری بعد از خیابان رضوان داخل کندرو بعد از خیابان صادقیه مجتمع میلاد کافه اُرسی - امیر جهانپوری 09376940883</v>
      </c>
    </row>
    <row r="18" spans="1:34" ht="22.35" customHeight="1">
      <c r="A18" s="7"/>
      <c r="B18" s="7"/>
      <c r="C18" s="7"/>
      <c r="D18" s="7"/>
      <c r="E18" s="7"/>
      <c r="F18" s="8"/>
      <c r="G18" s="159">
        <v>14</v>
      </c>
      <c r="H18" s="162">
        <v>280818670869</v>
      </c>
      <c r="I18" s="159" t="s">
        <v>1220</v>
      </c>
      <c r="J18" s="159"/>
      <c r="K18" s="11" t="str">
        <f t="shared" ca="1" si="0"/>
        <v/>
      </c>
      <c r="L18" s="138" t="s">
        <v>157</v>
      </c>
      <c r="M18" s="138" t="s">
        <v>479</v>
      </c>
      <c r="N18" s="138" t="s">
        <v>480</v>
      </c>
      <c r="O18" s="9">
        <v>3326.2</v>
      </c>
      <c r="P18" s="9">
        <v>2</v>
      </c>
      <c r="Q18" s="13" t="str">
        <f>VLOOKUP(O18, '[1]لیست محصولات اردیبهشت ۱۴۰۳'!B:C,2,0)</f>
        <v>میاگروس | Milagros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18150000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36300000</v>
      </c>
      <c r="Y18" s="17"/>
      <c r="Z18" s="14">
        <f t="shared" si="4"/>
        <v>36300000</v>
      </c>
      <c r="AA18" s="150" t="s">
        <v>349</v>
      </c>
      <c r="AB18" s="138" t="s">
        <v>1232</v>
      </c>
      <c r="AC18" s="144" t="s">
        <v>482</v>
      </c>
      <c r="AD18" s="141"/>
      <c r="AE18" s="19"/>
      <c r="AF18" s="21"/>
      <c r="AG18" s="22" t="str">
        <f t="shared" si="5"/>
        <v>TRUE</v>
      </c>
      <c r="AH18" s="23" t="str">
        <f t="shared" si="6"/>
        <v>ساری میدان امام بلوار آزادی خیابان بعثت بین بعثت ۲ و ۴ کافه قهومون - محمدرضا غلامی شه بندی 09376143341</v>
      </c>
    </row>
    <row r="19" spans="1:34" ht="22.35" customHeight="1">
      <c r="A19" s="7"/>
      <c r="B19" s="7"/>
      <c r="C19" s="7"/>
      <c r="D19" s="7"/>
      <c r="E19" s="7"/>
      <c r="F19" s="8"/>
      <c r="G19" s="160"/>
      <c r="H19" s="164"/>
      <c r="I19" s="160"/>
      <c r="J19" s="160"/>
      <c r="K19" s="11" t="str">
        <f t="shared" ca="1" si="0"/>
        <v/>
      </c>
      <c r="L19" s="139"/>
      <c r="M19" s="139"/>
      <c r="N19" s="139"/>
      <c r="O19" s="9">
        <v>5523.2</v>
      </c>
      <c r="P19" s="9">
        <v>1</v>
      </c>
      <c r="Q19" s="13" t="str">
        <f>VLOOKUP(O19, '[1]لیست محصولات اردیبهشت ۱۴۰۳'!B:C,2,0)</f>
        <v>کوتوا دانکن | Kotowa Duncan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12150000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12150000</v>
      </c>
      <c r="Y19" s="17"/>
      <c r="Z19" s="14">
        <f t="shared" si="4"/>
        <v>12150000</v>
      </c>
      <c r="AA19" s="151"/>
      <c r="AB19" s="139"/>
      <c r="AC19" s="145"/>
      <c r="AD19" s="142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0"/>
      <c r="H20" s="164"/>
      <c r="I20" s="160"/>
      <c r="J20" s="160"/>
      <c r="K20" s="11" t="str">
        <f t="shared" ca="1" si="0"/>
        <v/>
      </c>
      <c r="L20" s="139"/>
      <c r="M20" s="139"/>
      <c r="N20" s="139"/>
      <c r="O20" s="9">
        <v>5522.2</v>
      </c>
      <c r="P20" s="9">
        <v>1</v>
      </c>
      <c r="Q20" s="13" t="str">
        <f>VLOOKUP(O20, '[1]لیست محصولات اردیبهشت ۱۴۰۳'!B:C,2,0)</f>
        <v>تامارا | Tamara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12450000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12450000</v>
      </c>
      <c r="Y20" s="17"/>
      <c r="Z20" s="14">
        <f t="shared" si="4"/>
        <v>12450000</v>
      </c>
      <c r="AA20" s="151"/>
      <c r="AB20" s="139"/>
      <c r="AC20" s="145"/>
      <c r="AD20" s="142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1"/>
      <c r="H21" s="163"/>
      <c r="I21" s="161"/>
      <c r="J21" s="161"/>
      <c r="K21" s="11" t="str">
        <f t="shared" ca="1" si="0"/>
        <v/>
      </c>
      <c r="L21" s="140"/>
      <c r="M21" s="140"/>
      <c r="N21" s="140"/>
      <c r="O21" s="9">
        <v>5511.3</v>
      </c>
      <c r="P21" s="9">
        <v>1</v>
      </c>
      <c r="Q21" s="13" t="str">
        <f>VLOOKUP(O21, '[1]لیست محصولات اردیبهشت ۱۴۰۳'!B:C,2,0)</f>
        <v>هامبلا | Hambella</v>
      </c>
      <c r="R21" s="9"/>
      <c r="S21" s="12">
        <f>VLOOKUP(O21, '[1]لیست محصولات اردیبهشت ۱۴۰۳'!B:F,5,0)</f>
        <v>4000</v>
      </c>
      <c r="T21" s="14">
        <f>VLOOKUP(O21, '[1]لیست محصولات اردیبهشت ۱۴۰۳'!B:G,6,0)</f>
        <v>69600000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69600000</v>
      </c>
      <c r="Y21" s="17"/>
      <c r="Z21" s="14">
        <f t="shared" si="4"/>
        <v>69600000</v>
      </c>
      <c r="AA21" s="152"/>
      <c r="AB21" s="140"/>
      <c r="AC21" s="146"/>
      <c r="AD21" s="143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3">
        <v>15</v>
      </c>
      <c r="H22" s="156" t="s">
        <v>190</v>
      </c>
      <c r="I22" s="153" t="s">
        <v>1220</v>
      </c>
      <c r="J22" s="159" t="s">
        <v>75</v>
      </c>
      <c r="K22" s="11" t="str">
        <f t="shared" ca="1" si="0"/>
        <v/>
      </c>
      <c r="L22" s="138" t="s">
        <v>492</v>
      </c>
      <c r="M22" s="138"/>
      <c r="N22" s="138" t="s">
        <v>1233</v>
      </c>
      <c r="O22" s="9">
        <v>5511.2</v>
      </c>
      <c r="P22" s="9">
        <v>2</v>
      </c>
      <c r="Q22" s="13" t="str">
        <f>VLOOKUP(O22, '[1]لیست محصولات اردیبهشت ۱۴۰۳'!B:C,2,0)</f>
        <v>هامبلا | Hambella</v>
      </c>
      <c r="R22" s="9"/>
      <c r="S22" s="12">
        <f>VLOOKUP(O22, '[1]لیست محصولات اردیبهشت ۱۴۰۳'!B:F,5,0)</f>
        <v>750</v>
      </c>
      <c r="T22" s="14">
        <f>VLOOKUP(O22, '[1]لیست محصولات اردیبهشت ۱۴۰۳'!B:G,6,0)</f>
        <v>13350000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26700000</v>
      </c>
      <c r="Y22" s="17"/>
      <c r="Z22" s="14">
        <f t="shared" si="4"/>
        <v>26700000</v>
      </c>
      <c r="AA22" s="150" t="s">
        <v>79</v>
      </c>
      <c r="AB22" s="138" t="s">
        <v>70</v>
      </c>
      <c r="AC22" s="144" t="s">
        <v>494</v>
      </c>
      <c r="AD22" s="141"/>
      <c r="AE22" s="19"/>
      <c r="AF22" s="21"/>
      <c r="AG22" s="22" t="str">
        <f t="shared" si="5"/>
        <v>TRUE</v>
      </c>
      <c r="AH22" s="23" t="str">
        <f t="shared" si="6"/>
        <v>تهران - کافه وست پلتفرم - واهه  09124753526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55"/>
      <c r="H23" s="158"/>
      <c r="I23" s="155"/>
      <c r="J23" s="161"/>
      <c r="K23" s="11" t="str">
        <f t="shared" ca="1" si="0"/>
        <v/>
      </c>
      <c r="L23" s="140"/>
      <c r="M23" s="140"/>
      <c r="N23" s="140"/>
      <c r="O23" s="9">
        <v>5501.3</v>
      </c>
      <c r="P23" s="9">
        <v>4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4000</v>
      </c>
      <c r="T23" s="14">
        <f>VLOOKUP(O23, '[1]لیست محصولات اردیبهشت ۱۴۰۳'!B:G,6,0)</f>
        <v>51200000</v>
      </c>
      <c r="U23" s="15"/>
      <c r="V23" s="16">
        <f t="shared" si="1"/>
        <v>0</v>
      </c>
      <c r="W23" s="12">
        <f t="shared" si="2"/>
        <v>4</v>
      </c>
      <c r="X23" s="14">
        <f t="shared" si="3"/>
        <v>204800000</v>
      </c>
      <c r="Y23" s="17"/>
      <c r="Z23" s="14">
        <f t="shared" si="4"/>
        <v>204800000</v>
      </c>
      <c r="AA23" s="152"/>
      <c r="AB23" s="140"/>
      <c r="AC23" s="146"/>
      <c r="AD23" s="143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3">
        <v>16</v>
      </c>
      <c r="H24" s="156"/>
      <c r="I24" s="153" t="s">
        <v>1220</v>
      </c>
      <c r="J24" s="159" t="s">
        <v>75</v>
      </c>
      <c r="K24" s="11" t="str">
        <f t="shared" ca="1" si="0"/>
        <v/>
      </c>
      <c r="L24" s="138" t="s">
        <v>152</v>
      </c>
      <c r="M24" s="138" t="s">
        <v>183</v>
      </c>
      <c r="N24" s="138" t="s">
        <v>717</v>
      </c>
      <c r="O24" s="9">
        <v>5501.3</v>
      </c>
      <c r="P24" s="9">
        <v>1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4000</v>
      </c>
      <c r="T24" s="14">
        <f>VLOOKUP(O24, '[1]لیست محصولات اردیبهشت ۱۴۰۳'!B:G,6,0)</f>
        <v>51200000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51200000</v>
      </c>
      <c r="Y24" s="17"/>
      <c r="Z24" s="14">
        <f t="shared" si="4"/>
        <v>51200000</v>
      </c>
      <c r="AA24" s="150" t="s">
        <v>79</v>
      </c>
      <c r="AB24" s="138" t="s">
        <v>70</v>
      </c>
      <c r="AC24" s="144" t="s">
        <v>185</v>
      </c>
      <c r="AD24" s="141"/>
      <c r="AE24" s="19"/>
      <c r="AF24" s="21"/>
      <c r="AG24" s="22" t="str">
        <f t="shared" si="5"/>
        <v>TRUE</v>
      </c>
      <c r="AH24" s="23" t="str">
        <f t="shared" si="6"/>
        <v>تهران - ویوولانژ - مهدی مولایی 09197844409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55"/>
      <c r="H25" s="158"/>
      <c r="I25" s="155"/>
      <c r="J25" s="161"/>
      <c r="K25" s="11" t="str">
        <f t="shared" ca="1" si="0"/>
        <v/>
      </c>
      <c r="L25" s="140"/>
      <c r="M25" s="140"/>
      <c r="N25" s="140"/>
      <c r="O25" s="9">
        <v>5511.3</v>
      </c>
      <c r="P25" s="9">
        <v>1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4000</v>
      </c>
      <c r="T25" s="14">
        <f>VLOOKUP(O25, '[1]لیست محصولات اردیبهشت ۱۴۰۳'!B:G,6,0)</f>
        <v>69600000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69600000</v>
      </c>
      <c r="Y25" s="17"/>
      <c r="Z25" s="14">
        <f t="shared" si="4"/>
        <v>69600000</v>
      </c>
      <c r="AA25" s="152"/>
      <c r="AB25" s="140"/>
      <c r="AC25" s="146"/>
      <c r="AD25" s="143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66">
        <v>17</v>
      </c>
      <c r="H26" s="67"/>
      <c r="I26" s="66" t="s">
        <v>1220</v>
      </c>
      <c r="J26" s="9" t="s">
        <v>75</v>
      </c>
      <c r="K26" s="11" t="str">
        <f t="shared" ca="1" si="0"/>
        <v/>
      </c>
      <c r="L26" s="12"/>
      <c r="M26" s="12"/>
      <c r="N26" s="12" t="s">
        <v>1234</v>
      </c>
      <c r="O26" s="9">
        <v>5511.2</v>
      </c>
      <c r="P26" s="9">
        <v>3</v>
      </c>
      <c r="Q26" s="13" t="str">
        <f>VLOOKUP(O26, '[1]لیست محصولات اردیبهشت ۱۴۰۳'!B:C,2,0)</f>
        <v>هامبلا | Hambella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13350000</v>
      </c>
      <c r="U26" s="15"/>
      <c r="V26" s="16">
        <f t="shared" si="1"/>
        <v>0</v>
      </c>
      <c r="W26" s="12">
        <f t="shared" si="2"/>
        <v>3</v>
      </c>
      <c r="X26" s="14">
        <f t="shared" si="3"/>
        <v>40050000</v>
      </c>
      <c r="Y26" s="17"/>
      <c r="Z26" s="14">
        <f t="shared" si="4"/>
        <v>40050000</v>
      </c>
      <c r="AA26" s="150" t="s">
        <v>79</v>
      </c>
      <c r="AB26" s="138" t="s">
        <v>1238</v>
      </c>
      <c r="AC26" s="144" t="s">
        <v>1239</v>
      </c>
      <c r="AD26" s="141"/>
      <c r="AE26" s="230" t="s">
        <v>1240</v>
      </c>
      <c r="AF26" s="21"/>
      <c r="AG26" s="22" t="str">
        <f t="shared" si="5"/>
        <v>TRUE</v>
      </c>
      <c r="AH26" s="23" t="str">
        <f t="shared" si="6"/>
        <v>تهران به آدرس سفارت نروژ / تحویل آقای فرجی داده شود. سفارت نروژ -   09123581972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66">
        <v>18</v>
      </c>
      <c r="H27" s="67"/>
      <c r="I27" s="66" t="s">
        <v>1220</v>
      </c>
      <c r="J27" s="9" t="s">
        <v>75</v>
      </c>
      <c r="K27" s="11" t="str">
        <f t="shared" ca="1" si="0"/>
        <v/>
      </c>
      <c r="L27" s="12" t="s">
        <v>1235</v>
      </c>
      <c r="M27" s="12"/>
      <c r="N27" s="12"/>
      <c r="O27" s="9">
        <v>5511.2</v>
      </c>
      <c r="P27" s="9">
        <v>2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13350000</v>
      </c>
      <c r="U27" s="15"/>
      <c r="V27" s="16">
        <f t="shared" si="1"/>
        <v>0</v>
      </c>
      <c r="W27" s="12">
        <f t="shared" si="2"/>
        <v>2</v>
      </c>
      <c r="X27" s="14">
        <f t="shared" si="3"/>
        <v>26700000</v>
      </c>
      <c r="Y27" s="17"/>
      <c r="Z27" s="14">
        <f t="shared" si="4"/>
        <v>26700000</v>
      </c>
      <c r="AA27" s="151"/>
      <c r="AB27" s="139"/>
      <c r="AC27" s="145"/>
      <c r="AD27" s="142"/>
      <c r="AE27" s="231"/>
      <c r="AF27" s="21"/>
      <c r="AG27" s="22" t="str">
        <f t="shared" si="5"/>
        <v>TRUE</v>
      </c>
      <c r="AH27" s="23" t="str">
        <f t="shared" si="6"/>
        <v xml:space="preserve">   - اسوره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66">
        <v>19</v>
      </c>
      <c r="H28" s="67"/>
      <c r="I28" s="66" t="s">
        <v>1220</v>
      </c>
      <c r="J28" s="9" t="s">
        <v>75</v>
      </c>
      <c r="K28" s="11" t="str">
        <f t="shared" ca="1" si="0"/>
        <v/>
      </c>
      <c r="L28" s="12" t="s">
        <v>1236</v>
      </c>
      <c r="M28" s="12" t="s">
        <v>1237</v>
      </c>
      <c r="N28" s="12"/>
      <c r="O28" s="9">
        <v>5511.2</v>
      </c>
      <c r="P28" s="9">
        <v>2</v>
      </c>
      <c r="Q28" s="13" t="str">
        <f>VLOOKUP(O28, '[1]لیست محصولات اردیبهشت ۱۴۰۳'!B:C,2,0)</f>
        <v>هامبلا | Hambella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13350000</v>
      </c>
      <c r="U28" s="15"/>
      <c r="V28" s="16">
        <f t="shared" si="1"/>
        <v>0</v>
      </c>
      <c r="W28" s="12">
        <f t="shared" si="2"/>
        <v>2</v>
      </c>
      <c r="X28" s="14">
        <f t="shared" si="3"/>
        <v>26700000</v>
      </c>
      <c r="Y28" s="17"/>
      <c r="Z28" s="14">
        <f t="shared" si="4"/>
        <v>26700000</v>
      </c>
      <c r="AA28" s="152"/>
      <c r="AB28" s="140"/>
      <c r="AC28" s="146"/>
      <c r="AD28" s="143"/>
      <c r="AE28" s="232"/>
      <c r="AF28" s="21"/>
      <c r="AG28" s="22" t="str">
        <f t="shared" si="5"/>
        <v>TRUE</v>
      </c>
      <c r="AH28" s="23" t="str">
        <f t="shared" si="6"/>
        <v xml:space="preserve">   - هنریک رفتشو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20</v>
      </c>
      <c r="H29" s="10">
        <v>280830622396</v>
      </c>
      <c r="I29" s="9" t="s">
        <v>1220</v>
      </c>
      <c r="J29" s="9"/>
      <c r="K29" s="11" t="str">
        <f t="shared" ca="1" si="0"/>
        <v/>
      </c>
      <c r="L29" s="12" t="s">
        <v>1244</v>
      </c>
      <c r="M29" s="12" t="s">
        <v>1241</v>
      </c>
      <c r="N29" s="12"/>
      <c r="O29" s="9">
        <v>3326.1</v>
      </c>
      <c r="P29" s="9">
        <v>1</v>
      </c>
      <c r="Q29" s="13" t="str">
        <f>VLOOKUP(O29, '[1]لیست محصولات اردیبهشت ۱۴۰۳'!B:C,2,0)</f>
        <v>میاگروس | Milagros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3750000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3750000</v>
      </c>
      <c r="Y29" s="17"/>
      <c r="Z29" s="14">
        <f t="shared" si="4"/>
        <v>3750000</v>
      </c>
      <c r="AA29" s="18" t="s">
        <v>79</v>
      </c>
      <c r="AB29" s="12" t="s">
        <v>1242</v>
      </c>
      <c r="AC29" s="19" t="s">
        <v>1243</v>
      </c>
      <c r="AD29" s="20" t="s">
        <v>759</v>
      </c>
      <c r="AE29" s="19"/>
      <c r="AF29" s="21"/>
      <c r="AG29" s="22" t="str">
        <f t="shared" si="5"/>
        <v>TRUE</v>
      </c>
      <c r="AH29" s="23" t="str">
        <f t="shared" si="6"/>
        <v>تهران خیابان سی تیر - بالاتر از تقاطع سرهنگ سخایی - نرسیده به موزه آبگینه پلاک ۳ واحد ۹۱  - آرتین هارطونیان 09126544857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9">
        <v>21</v>
      </c>
      <c r="H30" s="162">
        <v>280832024210</v>
      </c>
      <c r="I30" s="159" t="s">
        <v>1220</v>
      </c>
      <c r="J30" s="159"/>
      <c r="K30" s="11" t="str">
        <f t="shared" ca="1" si="0"/>
        <v/>
      </c>
      <c r="L30" s="138" t="s">
        <v>1245</v>
      </c>
      <c r="M30" s="138" t="s">
        <v>1246</v>
      </c>
      <c r="N30" s="138" t="s">
        <v>1247</v>
      </c>
      <c r="O30" s="9">
        <v>5522.1</v>
      </c>
      <c r="P30" s="9">
        <v>1</v>
      </c>
      <c r="Q30" s="13" t="str">
        <f>VLOOKUP(O30, '[1]لیست محصولات اردیبهشت ۱۴۰۳'!B:C,2,0)</f>
        <v>تامارا | Tamara</v>
      </c>
      <c r="R30" s="9"/>
      <c r="S30" s="12">
        <f>VLOOKUP(O30, '[1]لیست محصولات اردیبهشت ۱۴۰۳'!B:F,5,0)</f>
        <v>150</v>
      </c>
      <c r="T30" s="14">
        <f>VLOOKUP(O30, '[1]لیست محصولات اردیبهشت ۱۴۰۳'!B:G,6,0)</f>
        <v>2600000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2600000</v>
      </c>
      <c r="Y30" s="17"/>
      <c r="Z30" s="14">
        <f t="shared" si="4"/>
        <v>2600000</v>
      </c>
      <c r="AA30" s="150" t="s">
        <v>79</v>
      </c>
      <c r="AB30" s="138" t="s">
        <v>1248</v>
      </c>
      <c r="AC30" s="144" t="s">
        <v>1249</v>
      </c>
      <c r="AD30" s="141" t="s">
        <v>759</v>
      </c>
      <c r="AE30" s="19"/>
      <c r="AF30" s="21"/>
      <c r="AG30" s="22" t="str">
        <f t="shared" si="5"/>
        <v>TRUE</v>
      </c>
      <c r="AH30" s="23" t="str">
        <f t="shared" si="6"/>
        <v>تهران سعادت آباد تقاطع بلوار بهزاد و باغستان یکم پلاک ۲ طبقه ۴ شرکت دیوار - سروش صادقیان 09180055910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1"/>
      <c r="H31" s="163"/>
      <c r="I31" s="161"/>
      <c r="J31" s="161"/>
      <c r="K31" s="11" t="str">
        <f t="shared" ca="1" si="0"/>
        <v/>
      </c>
      <c r="L31" s="140"/>
      <c r="M31" s="140"/>
      <c r="N31" s="140"/>
      <c r="O31" s="9">
        <v>3326.1</v>
      </c>
      <c r="P31" s="9">
        <v>1</v>
      </c>
      <c r="Q31" s="13" t="str">
        <f>VLOOKUP(O31, '[1]لیست محصولات اردیبهشت ۱۴۰۳'!B:C,2,0)</f>
        <v>میاگروس | Milagros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3750000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3750000</v>
      </c>
      <c r="Y31" s="17"/>
      <c r="Z31" s="14">
        <f t="shared" si="4"/>
        <v>3750000</v>
      </c>
      <c r="AA31" s="152"/>
      <c r="AB31" s="140"/>
      <c r="AC31" s="146"/>
      <c r="AD31" s="143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59">
        <v>22</v>
      </c>
      <c r="H32" s="162">
        <v>280835013402</v>
      </c>
      <c r="I32" s="159" t="s">
        <v>1220</v>
      </c>
      <c r="J32" s="159"/>
      <c r="K32" s="11" t="str">
        <f t="shared" ca="1" si="0"/>
        <v/>
      </c>
      <c r="L32" s="138" t="s">
        <v>1250</v>
      </c>
      <c r="M32" s="138" t="s">
        <v>1251</v>
      </c>
      <c r="N32" s="138" t="s">
        <v>1252</v>
      </c>
      <c r="O32" s="9">
        <v>5501.2</v>
      </c>
      <c r="P32" s="9">
        <v>4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750</v>
      </c>
      <c r="T32" s="14">
        <f>VLOOKUP(O32, '[1]لیست محصولات اردیبهشت ۱۴۰۳'!B:G,6,0)</f>
        <v>9900000</v>
      </c>
      <c r="U32" s="15"/>
      <c r="V32" s="16">
        <f t="shared" si="1"/>
        <v>0</v>
      </c>
      <c r="W32" s="12">
        <f t="shared" si="2"/>
        <v>4</v>
      </c>
      <c r="X32" s="14">
        <f t="shared" si="3"/>
        <v>39600000</v>
      </c>
      <c r="Y32" s="17"/>
      <c r="Z32" s="14">
        <f t="shared" si="4"/>
        <v>39600000</v>
      </c>
      <c r="AA32" s="150" t="s">
        <v>224</v>
      </c>
      <c r="AB32" s="138" t="s">
        <v>1253</v>
      </c>
      <c r="AC32" s="144" t="s">
        <v>1254</v>
      </c>
      <c r="AD32" s="141"/>
      <c r="AE32" s="19"/>
      <c r="AF32" s="21"/>
      <c r="AG32" s="22" t="str">
        <f t="shared" si="5"/>
        <v>TRUE</v>
      </c>
      <c r="AH32" s="23" t="str">
        <f t="shared" si="6"/>
        <v>بابل خیابان جانبازان_بین توحید 50 و 48 کافه درخت - فربد سعیدی 09113151484</v>
      </c>
    </row>
    <row r="33" spans="1:34" ht="22.35" customHeight="1">
      <c r="A33" s="7"/>
      <c r="B33" s="7"/>
      <c r="C33" s="7"/>
      <c r="D33" s="7"/>
      <c r="E33" s="7"/>
      <c r="F33" s="8"/>
      <c r="G33" s="161"/>
      <c r="H33" s="163"/>
      <c r="I33" s="161"/>
      <c r="J33" s="161"/>
      <c r="K33" s="11" t="str">
        <f t="shared" ca="1" si="0"/>
        <v/>
      </c>
      <c r="L33" s="140"/>
      <c r="M33" s="140"/>
      <c r="N33" s="140"/>
      <c r="O33" s="9">
        <v>5523.2</v>
      </c>
      <c r="P33" s="9">
        <v>1</v>
      </c>
      <c r="Q33" s="13" t="str">
        <f>VLOOKUP(O33, '[1]لیست محصولات اردیبهشت ۱۴۰۳'!B:C,2,0)</f>
        <v>کوتوا دانکن | Kotowa Duncan</v>
      </c>
      <c r="R33" s="9"/>
      <c r="S33" s="12">
        <f>VLOOKUP(O33, '[1]لیست محصولات اردیبهشت ۱۴۰۳'!B:F,5,0)</f>
        <v>750</v>
      </c>
      <c r="T33" s="14">
        <f>VLOOKUP(O33, '[1]لیست محصولات اردیبهشت ۱۴۰۳'!B:G,6,0)</f>
        <v>12150000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12150000</v>
      </c>
      <c r="Y33" s="17"/>
      <c r="Z33" s="14">
        <f t="shared" si="4"/>
        <v>12150000</v>
      </c>
      <c r="AA33" s="152"/>
      <c r="AB33" s="140"/>
      <c r="AC33" s="146"/>
      <c r="AD33" s="143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>
        <v>23</v>
      </c>
      <c r="H34" s="10">
        <v>280835752639</v>
      </c>
      <c r="I34" s="9" t="s">
        <v>1220</v>
      </c>
      <c r="J34" s="9"/>
      <c r="K34" s="11" t="str">
        <f t="shared" ca="1" si="0"/>
        <v/>
      </c>
      <c r="L34" s="12" t="s">
        <v>134</v>
      </c>
      <c r="M34" s="12" t="s">
        <v>1255</v>
      </c>
      <c r="N34" s="12"/>
      <c r="O34" s="9">
        <v>5511.2</v>
      </c>
      <c r="P34" s="9">
        <v>1</v>
      </c>
      <c r="Q34" s="13" t="str">
        <f>VLOOKUP(O34, '[1]لیست محصولات اردیبهشت ۱۴۰۳'!B:C,2,0)</f>
        <v>هامبلا | Hambella</v>
      </c>
      <c r="R34" s="9"/>
      <c r="S34" s="12">
        <f>VLOOKUP(O34, '[1]لیست محصولات اردیبهشت ۱۴۰۳'!B:F,5,0)</f>
        <v>750</v>
      </c>
      <c r="T34" s="14">
        <f>VLOOKUP(O34, '[1]لیست محصولات اردیبهشت ۱۴۰۳'!B:G,6,0)</f>
        <v>13350000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13350000</v>
      </c>
      <c r="Y34" s="17"/>
      <c r="Z34" s="14">
        <f t="shared" si="4"/>
        <v>13350000</v>
      </c>
      <c r="AA34" s="18" t="s">
        <v>639</v>
      </c>
      <c r="AB34" s="12" t="s">
        <v>1256</v>
      </c>
      <c r="AC34" s="19" t="s">
        <v>1257</v>
      </c>
      <c r="AD34" s="20"/>
      <c r="AE34" s="19"/>
      <c r="AF34" s="21"/>
      <c r="AG34" s="22" t="str">
        <f t="shared" si="5"/>
        <v>TRUE</v>
      </c>
      <c r="AH34" s="23" t="str">
        <f t="shared" si="6"/>
        <v>کاشان خیابان ایت‌الله کاشانی-انتهای کوچه صاحبقدم-کوچه فروردین ۹-پلاک ۸۸  - امین حسنی 09331614004</v>
      </c>
    </row>
    <row r="35" spans="1:34" ht="22.35" customHeight="1">
      <c r="A35" s="7"/>
      <c r="B35" s="7"/>
      <c r="C35" s="7"/>
      <c r="D35" s="7"/>
      <c r="E35" s="7"/>
      <c r="F35" s="8"/>
      <c r="G35" s="153">
        <v>24</v>
      </c>
      <c r="H35" s="156"/>
      <c r="I35" s="153" t="s">
        <v>1220</v>
      </c>
      <c r="J35" s="159" t="s">
        <v>75</v>
      </c>
      <c r="K35" s="11" t="str">
        <f t="shared" ca="1" si="0"/>
        <v/>
      </c>
      <c r="L35" s="138" t="s">
        <v>1258</v>
      </c>
      <c r="M35" s="138" t="s">
        <v>732</v>
      </c>
      <c r="N35" s="138" t="s">
        <v>1259</v>
      </c>
      <c r="O35" s="9">
        <v>5523.2</v>
      </c>
      <c r="P35" s="9">
        <v>2</v>
      </c>
      <c r="Q35" s="13" t="str">
        <f>VLOOKUP(O35, '[1]لیست محصولات اردیبهشت ۱۴۰۳'!B:C,2,0)</f>
        <v>کوتوا دانکن | Kotowa Duncan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12150000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24300000</v>
      </c>
      <c r="Y35" s="17"/>
      <c r="Z35" s="14">
        <f t="shared" si="4"/>
        <v>24300000</v>
      </c>
      <c r="AA35" s="150" t="s">
        <v>79</v>
      </c>
      <c r="AB35" s="138" t="s">
        <v>1260</v>
      </c>
      <c r="AC35" s="144" t="s">
        <v>1261</v>
      </c>
      <c r="AD35" s="141"/>
      <c r="AE35" s="19"/>
      <c r="AF35" s="21"/>
      <c r="AG35" s="22" t="str">
        <f t="shared" si="5"/>
        <v>TRUE</v>
      </c>
      <c r="AH35" s="23" t="str">
        <f t="shared" si="6"/>
        <v>تهران گاندی جنوبی، خ یکم ،پلاک 13 ،واحد 1 شیرینی پراگ - زانین حامدی 0993903817</v>
      </c>
    </row>
    <row r="36" spans="1:34" ht="22.35" customHeight="1">
      <c r="A36" s="7"/>
      <c r="B36" s="7"/>
      <c r="C36" s="7"/>
      <c r="D36" s="7"/>
      <c r="E36" s="7"/>
      <c r="F36" s="8"/>
      <c r="G36" s="154"/>
      <c r="H36" s="157"/>
      <c r="I36" s="154"/>
      <c r="J36" s="160"/>
      <c r="K36" s="11" t="str">
        <f t="shared" ca="1" si="0"/>
        <v/>
      </c>
      <c r="L36" s="139"/>
      <c r="M36" s="139"/>
      <c r="N36" s="139"/>
      <c r="O36" s="9">
        <v>3326.2</v>
      </c>
      <c r="P36" s="9">
        <v>2</v>
      </c>
      <c r="Q36" s="13" t="str">
        <f>VLOOKUP(O36, '[1]لیست محصولات اردیبهشت ۱۴۰۳'!B:C,2,0)</f>
        <v>میاگروس | Milagros</v>
      </c>
      <c r="R36" s="9"/>
      <c r="S36" s="12">
        <f>VLOOKUP(O36, '[1]لیست محصولات اردیبهشت ۱۴۰۳'!B:F,5,0)</f>
        <v>750</v>
      </c>
      <c r="T36" s="14">
        <f>VLOOKUP(O36, '[1]لیست محصولات اردیبهشت ۱۴۰۳'!B:G,6,0)</f>
        <v>18150000</v>
      </c>
      <c r="U36" s="15"/>
      <c r="V36" s="16">
        <f t="shared" si="1"/>
        <v>0</v>
      </c>
      <c r="W36" s="12">
        <f t="shared" si="2"/>
        <v>2</v>
      </c>
      <c r="X36" s="14">
        <f t="shared" si="3"/>
        <v>36300000</v>
      </c>
      <c r="Y36" s="17"/>
      <c r="Z36" s="14">
        <f t="shared" si="4"/>
        <v>36300000</v>
      </c>
      <c r="AA36" s="151"/>
      <c r="AB36" s="139"/>
      <c r="AC36" s="145"/>
      <c r="AD36" s="142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54"/>
      <c r="H37" s="157"/>
      <c r="I37" s="154"/>
      <c r="J37" s="160"/>
      <c r="K37" s="11" t="str">
        <f t="shared" ca="1" si="0"/>
        <v/>
      </c>
      <c r="L37" s="139"/>
      <c r="M37" s="139"/>
      <c r="N37" s="139"/>
      <c r="O37" s="9">
        <v>5511.2</v>
      </c>
      <c r="P37" s="9">
        <v>2</v>
      </c>
      <c r="Q37" s="13" t="str">
        <f>VLOOKUP(O37, '[1]لیست محصولات اردیبهشت ۱۴۰۳'!B:C,2,0)</f>
        <v>هامبلا | Hambella</v>
      </c>
      <c r="R37" s="9"/>
      <c r="S37" s="12">
        <f>VLOOKUP(O37, '[1]لیست محصولات اردیبهشت ۱۴۰۳'!B:F,5,0)</f>
        <v>750</v>
      </c>
      <c r="T37" s="14">
        <f>VLOOKUP(O37, '[1]لیست محصولات اردیبهشت ۱۴۰۳'!B:G,6,0)</f>
        <v>13350000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26700000</v>
      </c>
      <c r="Y37" s="17"/>
      <c r="Z37" s="14">
        <f t="shared" si="4"/>
        <v>26700000</v>
      </c>
      <c r="AA37" s="151"/>
      <c r="AB37" s="139"/>
      <c r="AC37" s="145"/>
      <c r="AD37" s="142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55"/>
      <c r="H38" s="158"/>
      <c r="I38" s="155"/>
      <c r="J38" s="161"/>
      <c r="K38" s="11" t="str">
        <f t="shared" ca="1" si="0"/>
        <v/>
      </c>
      <c r="L38" s="140"/>
      <c r="M38" s="140"/>
      <c r="N38" s="140"/>
      <c r="O38" s="9">
        <v>5522.2</v>
      </c>
      <c r="P38" s="9">
        <v>2</v>
      </c>
      <c r="Q38" s="13" t="str">
        <f>VLOOKUP(O38, '[1]لیست محصولات اردیبهشت ۱۴۰۳'!B:C,2,0)</f>
        <v>تامارا | Tamara</v>
      </c>
      <c r="R38" s="9"/>
      <c r="S38" s="12">
        <f>VLOOKUP(O38, '[1]لیست محصولات اردیبهشت ۱۴۰۳'!B:F,5,0)</f>
        <v>750</v>
      </c>
      <c r="T38" s="14">
        <f>VLOOKUP(O38, '[1]لیست محصولات اردیبهشت ۱۴۰۳'!B:G,6,0)</f>
        <v>12450000</v>
      </c>
      <c r="U38" s="15"/>
      <c r="V38" s="16">
        <f t="shared" si="1"/>
        <v>0</v>
      </c>
      <c r="W38" s="12">
        <f t="shared" si="2"/>
        <v>2</v>
      </c>
      <c r="X38" s="14">
        <f t="shared" si="3"/>
        <v>24900000</v>
      </c>
      <c r="Y38" s="17"/>
      <c r="Z38" s="14">
        <f t="shared" si="4"/>
        <v>24900000</v>
      </c>
      <c r="AA38" s="152"/>
      <c r="AB38" s="140"/>
      <c r="AC38" s="146"/>
      <c r="AD38" s="143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66">
        <v>25</v>
      </c>
      <c r="H39" s="67" t="s">
        <v>190</v>
      </c>
      <c r="I39" s="66" t="s">
        <v>1220</v>
      </c>
      <c r="J39" s="9" t="s">
        <v>75</v>
      </c>
      <c r="K39" s="11" t="str">
        <f t="shared" ca="1" si="0"/>
        <v/>
      </c>
      <c r="L39" s="12" t="s">
        <v>1262</v>
      </c>
      <c r="M39" s="12" t="s">
        <v>1263</v>
      </c>
      <c r="N39" s="12" t="s">
        <v>578</v>
      </c>
      <c r="O39" s="9">
        <v>5511.3</v>
      </c>
      <c r="P39" s="9">
        <v>4</v>
      </c>
      <c r="Q39" s="13" t="str">
        <f>VLOOKUP(O39, '[1]لیست محصولات اردیبهشت ۱۴۰۳'!B:C,2,0)</f>
        <v>هامبلا | Hambella</v>
      </c>
      <c r="R39" s="9"/>
      <c r="S39" s="12">
        <f>VLOOKUP(O39, '[1]لیست محصولات اردیبهشت ۱۴۰۳'!B:F,5,0)</f>
        <v>4000</v>
      </c>
      <c r="T39" s="14">
        <f>VLOOKUP(O39, '[1]لیست محصولات اردیبهشت ۱۴۰۳'!B:G,6,0)</f>
        <v>69600000</v>
      </c>
      <c r="U39" s="15"/>
      <c r="V39" s="16">
        <f t="shared" si="1"/>
        <v>0</v>
      </c>
      <c r="W39" s="12">
        <f t="shared" si="2"/>
        <v>4</v>
      </c>
      <c r="X39" s="14">
        <f t="shared" si="3"/>
        <v>278400000</v>
      </c>
      <c r="Y39" s="17"/>
      <c r="Z39" s="14">
        <f t="shared" si="4"/>
        <v>278400000</v>
      </c>
      <c r="AA39" s="18" t="s">
        <v>79</v>
      </c>
      <c r="AB39" s="12" t="s">
        <v>70</v>
      </c>
      <c r="AC39" s="19" t="s">
        <v>1264</v>
      </c>
      <c r="AD39" s="20"/>
      <c r="AE39" s="19"/>
      <c r="AF39" s="21"/>
      <c r="AG39" s="22" t="str">
        <f t="shared" si="5"/>
        <v>TRUE</v>
      </c>
      <c r="AH39" s="23" t="str">
        <f t="shared" si="6"/>
        <v>تهران - کافه رستوران هلوشف - کیانوش رحیم پور 09351692344</v>
      </c>
    </row>
    <row r="40" spans="1:34" ht="22.35" customHeight="1">
      <c r="A40" s="7"/>
      <c r="B40" s="7"/>
      <c r="C40" s="7"/>
      <c r="D40" s="7"/>
      <c r="E40" s="7"/>
      <c r="F40" s="8"/>
      <c r="G40" s="9">
        <v>26</v>
      </c>
      <c r="H40" s="10">
        <v>624251</v>
      </c>
      <c r="I40" s="9" t="s">
        <v>1289</v>
      </c>
      <c r="J40" s="9"/>
      <c r="K40" s="11" t="str">
        <f t="shared" ca="1" si="0"/>
        <v/>
      </c>
      <c r="L40" s="12" t="s">
        <v>1326</v>
      </c>
      <c r="M40" s="12" t="s">
        <v>1327</v>
      </c>
      <c r="N40" s="12"/>
      <c r="O40" s="9">
        <v>3326.1</v>
      </c>
      <c r="P40" s="9">
        <v>2</v>
      </c>
      <c r="Q40" s="13" t="str">
        <f>VLOOKUP(O40, '[1]لیست محصولات اردیبهشت ۱۴۰۳'!B:C,2,0)</f>
        <v>میاگروس | Milagros</v>
      </c>
      <c r="R40" s="9"/>
      <c r="S40" s="12">
        <f>VLOOKUP(O40, '[1]لیست محصولات اردیبهشت ۱۴۰۳'!B:F,5,0)</f>
        <v>150</v>
      </c>
      <c r="T40" s="14">
        <f>VLOOKUP(O40, '[1]لیست محصولات اردیبهشت ۱۴۰۳'!B:G,6,0)</f>
        <v>3750000</v>
      </c>
      <c r="U40" s="15"/>
      <c r="V40" s="16">
        <f t="shared" si="1"/>
        <v>0</v>
      </c>
      <c r="W40" s="12">
        <f t="shared" si="2"/>
        <v>2</v>
      </c>
      <c r="X40" s="14">
        <f t="shared" si="3"/>
        <v>7500000</v>
      </c>
      <c r="Y40" s="17"/>
      <c r="Z40" s="14">
        <f t="shared" si="4"/>
        <v>7500000</v>
      </c>
      <c r="AA40" s="18" t="s">
        <v>108</v>
      </c>
      <c r="AB40" s="12" t="s">
        <v>1328</v>
      </c>
      <c r="AC40" s="19" t="s">
        <v>1329</v>
      </c>
      <c r="AD40" s="20"/>
      <c r="AE40" s="77" t="s">
        <v>1330</v>
      </c>
      <c r="AF40" s="21"/>
      <c r="AG40" s="22" t="str">
        <f t="shared" si="5"/>
        <v>TRUE</v>
      </c>
      <c r="AH40" s="23" t="str">
        <f t="shared" si="6"/>
        <v>کرج مهرشهر  - فائزه هاتفی 09335381856</v>
      </c>
    </row>
    <row r="41" spans="1:34" ht="22.35" customHeight="1">
      <c r="A41" s="7"/>
      <c r="B41" s="7"/>
      <c r="C41" s="7"/>
      <c r="D41" s="7"/>
      <c r="E41" s="7"/>
      <c r="F41" s="8"/>
      <c r="G41" s="9">
        <v>27</v>
      </c>
      <c r="H41" s="10">
        <v>280955148916</v>
      </c>
      <c r="I41" s="9" t="s">
        <v>1289</v>
      </c>
      <c r="J41" s="9"/>
      <c r="K41" s="11" t="str">
        <f t="shared" ca="1" si="0"/>
        <v/>
      </c>
      <c r="L41" s="12" t="s">
        <v>87</v>
      </c>
      <c r="M41" s="12" t="s">
        <v>1331</v>
      </c>
      <c r="N41" s="12" t="s">
        <v>1332</v>
      </c>
      <c r="O41" s="9">
        <v>3326.1</v>
      </c>
      <c r="P41" s="9">
        <v>1</v>
      </c>
      <c r="Q41" s="13" t="str">
        <f>VLOOKUP(O41, '[1]لیست محصولات اردیبهشت ۱۴۰۳'!B:C,2,0)</f>
        <v>میاگروس | Milagros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3750000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3750000</v>
      </c>
      <c r="Y41" s="17"/>
      <c r="Z41" s="14">
        <f t="shared" si="4"/>
        <v>3750000</v>
      </c>
      <c r="AA41" s="18" t="s">
        <v>1333</v>
      </c>
      <c r="AB41" s="12" t="s">
        <v>1334</v>
      </c>
      <c r="AC41" s="19" t="s">
        <v>1335</v>
      </c>
      <c r="AD41" s="20"/>
      <c r="AE41" s="77" t="s">
        <v>1330</v>
      </c>
      <c r="AF41" s="21"/>
      <c r="AG41" s="22" t="str">
        <f t="shared" si="5"/>
        <v>TRUE</v>
      </c>
      <c r="AH41" s="23" t="str">
        <f t="shared" si="6"/>
        <v>تنکابن خیابان جمهوری قبل از انتقال خون روبروی بانک مسکن خانه قهوه و برشته کاری بوم - علی بهزادی 09330474717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2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2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2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2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2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2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2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2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2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2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2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2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2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2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2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2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2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2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2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2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2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2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2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2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2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2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2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2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2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2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2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2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2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2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2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2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2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2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2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2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2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2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2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2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2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2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2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2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2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2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2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2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2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2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2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2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2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2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2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2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2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2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2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2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2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2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2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2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2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2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2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2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2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2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2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2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2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2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2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2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2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2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2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2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2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2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2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2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2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2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2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2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2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2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2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2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2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2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2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2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2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2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2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2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2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2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2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2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2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2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2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2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2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2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2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2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2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2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2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2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2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2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2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2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2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2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2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2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2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2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2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2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2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2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2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2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2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2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2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2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2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2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2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2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2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2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2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2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2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2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2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2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2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2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2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2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2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2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2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AO240+AQ240-[2]Sheet1!$AH241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20</v>
      </c>
      <c r="AI241" s="56">
        <f t="shared" si="19"/>
        <v>0</v>
      </c>
      <c r="AJ241" s="57">
        <f t="shared" ref="AJ241:AJ264" si="27">AH241-AI241</f>
        <v>20</v>
      </c>
      <c r="AK241" s="58">
        <f>AH241*AG241/1000</f>
        <v>15</v>
      </c>
      <c r="AL241" s="59">
        <f>AO241+AQ241-[2]Sheet1!$AH242</f>
        <v>0</v>
      </c>
      <c r="AM241" s="59">
        <f t="shared" si="25"/>
        <v>-20</v>
      </c>
      <c r="AN241" s="58">
        <f t="shared" si="21"/>
        <v>0</v>
      </c>
      <c r="AO241" s="59"/>
      <c r="AP241" s="58">
        <f t="shared" si="22"/>
        <v>-15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10</v>
      </c>
      <c r="AI242" s="56">
        <f t="shared" si="19"/>
        <v>0</v>
      </c>
      <c r="AJ242" s="57">
        <f t="shared" si="27"/>
        <v>10</v>
      </c>
      <c r="AK242" s="58">
        <f t="shared" ref="AK242:AK267" si="28">AH242*AG242/1000</f>
        <v>40</v>
      </c>
      <c r="AL242" s="59">
        <f>AO242+AQ242-[2]Sheet1!$AH243</f>
        <v>0</v>
      </c>
      <c r="AM242" s="59">
        <f t="shared" si="25"/>
        <v>-10</v>
      </c>
      <c r="AN242" s="58">
        <f t="shared" si="21"/>
        <v>0</v>
      </c>
      <c r="AO242" s="59"/>
      <c r="AP242" s="58">
        <f t="shared" si="22"/>
        <v>-40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53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53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53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53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4</v>
      </c>
      <c r="AI251" s="56">
        <f t="shared" si="19"/>
        <v>0</v>
      </c>
      <c r="AJ251" s="57">
        <f t="shared" si="27"/>
        <v>4</v>
      </c>
      <c r="AK251" s="58">
        <f t="shared" si="28"/>
        <v>0.6</v>
      </c>
      <c r="AL251" s="59">
        <f>AO251+AQ251-[2]Sheet1!$AH252</f>
        <v>0</v>
      </c>
      <c r="AM251" s="59">
        <f t="shared" si="25"/>
        <v>-4</v>
      </c>
      <c r="AN251" s="58">
        <f t="shared" si="21"/>
        <v>0</v>
      </c>
      <c r="AO251" s="59"/>
      <c r="AP251" s="58">
        <f t="shared" si="22"/>
        <v>-0.6</v>
      </c>
      <c r="AQ251" s="59"/>
      <c r="AR251" s="22">
        <v>20</v>
      </c>
    </row>
    <row r="252" spans="27:44" ht="22.35" customHeight="1">
      <c r="AA252" s="53">
        <v>5511.2</v>
      </c>
      <c r="AB252" s="53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13</v>
      </c>
      <c r="AI252" s="56">
        <f t="shared" si="19"/>
        <v>0</v>
      </c>
      <c r="AJ252" s="57">
        <f t="shared" si="27"/>
        <v>13</v>
      </c>
      <c r="AK252" s="58">
        <f t="shared" si="28"/>
        <v>9.75</v>
      </c>
      <c r="AL252" s="59">
        <f>AO252+AQ252-[2]Sheet1!$AH253</f>
        <v>0</v>
      </c>
      <c r="AM252" s="59">
        <f t="shared" si="25"/>
        <v>-13</v>
      </c>
      <c r="AN252" s="58">
        <f t="shared" si="21"/>
        <v>0</v>
      </c>
      <c r="AO252" s="59"/>
      <c r="AP252" s="58">
        <f t="shared" si="22"/>
        <v>-9.75</v>
      </c>
      <c r="AQ252" s="59"/>
      <c r="AR252" s="22">
        <v>36</v>
      </c>
    </row>
    <row r="253" spans="27:44" ht="22.35" customHeight="1">
      <c r="AA253" s="53">
        <v>5511.11</v>
      </c>
      <c r="AB253" s="53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53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53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53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53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53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53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53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53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53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53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53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97">
    <mergeCell ref="M35:M38"/>
    <mergeCell ref="N35:N38"/>
    <mergeCell ref="AD35:AD38"/>
    <mergeCell ref="AC35:AC38"/>
    <mergeCell ref="AB35:AB38"/>
    <mergeCell ref="AA35:AA38"/>
    <mergeCell ref="G35:G38"/>
    <mergeCell ref="H35:H38"/>
    <mergeCell ref="I35:I38"/>
    <mergeCell ref="J35:J38"/>
    <mergeCell ref="L35:L38"/>
    <mergeCell ref="A1:B1"/>
    <mergeCell ref="C1:D1"/>
    <mergeCell ref="E1:F1"/>
    <mergeCell ref="U1:V1"/>
    <mergeCell ref="AD8:AD10"/>
    <mergeCell ref="AC8:AC10"/>
    <mergeCell ref="AB8:AB10"/>
    <mergeCell ref="AA8:AA10"/>
    <mergeCell ref="G8:G10"/>
    <mergeCell ref="H8:H10"/>
    <mergeCell ref="I8:I10"/>
    <mergeCell ref="J8:J10"/>
    <mergeCell ref="L8:L10"/>
    <mergeCell ref="M8:M10"/>
    <mergeCell ref="N8:N10"/>
    <mergeCell ref="H13:H14"/>
    <mergeCell ref="G13:G14"/>
    <mergeCell ref="AD13:AD14"/>
    <mergeCell ref="AC13:AC14"/>
    <mergeCell ref="AB13:AB14"/>
    <mergeCell ref="AA13:AA14"/>
    <mergeCell ref="N13:N14"/>
    <mergeCell ref="M13:M14"/>
    <mergeCell ref="L13:L14"/>
    <mergeCell ref="J13:J14"/>
    <mergeCell ref="I13:I14"/>
    <mergeCell ref="AD18:AD21"/>
    <mergeCell ref="AC18:AC21"/>
    <mergeCell ref="AB18:AB21"/>
    <mergeCell ref="AA18:AA21"/>
    <mergeCell ref="G18:G21"/>
    <mergeCell ref="H18:H21"/>
    <mergeCell ref="I18:I21"/>
    <mergeCell ref="J18:J21"/>
    <mergeCell ref="L18:L21"/>
    <mergeCell ref="M18:M21"/>
    <mergeCell ref="N18:N21"/>
    <mergeCell ref="H22:H23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J22:J23"/>
    <mergeCell ref="I22:I23"/>
    <mergeCell ref="H24:H25"/>
    <mergeCell ref="G24:G25"/>
    <mergeCell ref="AD24:AD25"/>
    <mergeCell ref="AC24:AC25"/>
    <mergeCell ref="AB24:AB25"/>
    <mergeCell ref="AA24:AA25"/>
    <mergeCell ref="N24:N25"/>
    <mergeCell ref="M24:M25"/>
    <mergeCell ref="L24:L25"/>
    <mergeCell ref="J24:J25"/>
    <mergeCell ref="I24:I25"/>
    <mergeCell ref="AE26:AE28"/>
    <mergeCell ref="AD26:AD28"/>
    <mergeCell ref="AC26:AC28"/>
    <mergeCell ref="AB26:AB28"/>
    <mergeCell ref="AA26:AA28"/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H32:H33"/>
    <mergeCell ref="G32:G33"/>
    <mergeCell ref="AD32:AD33"/>
    <mergeCell ref="AC32:AC33"/>
    <mergeCell ref="AB32:AB33"/>
    <mergeCell ref="AA32:AA33"/>
    <mergeCell ref="N32:N33"/>
    <mergeCell ref="M32:M33"/>
    <mergeCell ref="L32:L33"/>
    <mergeCell ref="J32:J33"/>
    <mergeCell ref="I32:I33"/>
  </mergeCells>
  <conditionalFormatting sqref="G2:J3 AD2:AD8 Z2:Z200 J4:J8 G11:J13 AD11:AD13 G15:J18 AD15:AD18 G22:J22 AD22 G24:J24 AD24 AD26 G26:J30 AD29:AD30 G32:J32 AD32 G34:J35 AD34:AD35 G39:J200 AD39:AD200">
    <cfRule type="expression" dxfId="74" priority="63">
      <formula>$A2</formula>
    </cfRule>
    <cfRule type="expression" dxfId="73" priority="65">
      <formula>$E2</formula>
    </cfRule>
  </conditionalFormatting>
  <conditionalFormatting sqref="K2:Z2 G2:J3 AA2:AF8 Q3:Z200 J4:J8 G11:P13 AA11:AF13 G15:P18 AA15:AF18 G22:P22 AA22:AF22 G24:P24 AA24:AF24 AA26:AF26 G26:P30 AA29:AF30 G32:P32 AA32:AF32 G34:P35 AA34:AF35 G39:P200 AA39:AF200 K3:P3 H4:H8 K4:K10 O4:P10 AE9:AF10 K14 O14:P14 AE14:AF14 K19:K21 O19:P21 AE19:AF21 K23 O23:P23 AE23:AF23 K25 O25:P25 AE25:AF25 AF27:AF28 K31 O31:P31 AE31:AF31 K33 O33:P33 AE33:AF33 K36:K38 O36:P38 AE36:AF38">
    <cfRule type="expression" dxfId="72" priority="64">
      <formula>$C2</formula>
    </cfRule>
  </conditionalFormatting>
  <conditionalFormatting sqref="W2:W200">
    <cfRule type="expression" dxfId="7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{A94E341A-1207-4E35-806D-450E94F4CE93}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{7A0C7668-BF18-4D3D-8D58-DB5B556B7F95}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{1DB7F419-7A69-4DD5-9589-EB218381761E}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{C8638EEE-2E3A-4B43-BC16-F70714B5D390}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{F36868A9-22D3-4833-B976-F31F2C3C83D2}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{0E89D0A9-AF8C-42FB-B38A-050B3E50B648}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{B6B8957E-4DE8-429E-8AE5-D0FBF7C9C3E6}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{F134F8D5-ADB6-4AE5-9F13-D2352397F83E}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{00D0D832-CA2C-477F-A75A-C1DDB28B8D47}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{0E272D66-E5A7-422C-8E0C-2F097C145ADB}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{D49ADED2-E5CD-4D80-B08E-1F98FFA9F567}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{78170B20-76D4-4F0E-9A68-EC6499907C8B}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{8AD287D8-D5C7-4183-82E2-C434F7B8745F}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{16AA12AB-15B6-46C6-BF81-91AAF0BDD24E}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{C1F19C76-20E1-4432-987A-2E05F98E66C7}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{24A0F4B3-5113-440F-B0EC-F07EDDE962B9}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{53214315-B44B-4B57-99BA-0038054F1726}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{C5D573B6-E029-49DD-8ADF-C1958806D568}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{3106B3D0-0F54-4AC3-83D6-0D50D0068E48}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{491C81CB-DC13-432B-B0A3-FBCB7F878E80}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{7AB05DCC-56A2-420E-9ABA-A7F600121C1C}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{89EBADF6-1DC6-4198-BED4-B83A59E56199}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{81F7D5A9-57A7-4FF6-8AC5-D6624CBDE60B}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{1B3D3613-8ABA-48FD-A562-35C8E34A3098}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{7B725EE6-300A-4092-9576-5D81B3EC1D4E}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{656B21B5-AE26-4226-8E29-E920E585C80B}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{8D242EB9-1D2C-48EB-B16F-D3D70566D88E}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{D04BA552-7079-406C-B423-998EB8BC524B}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{21B0E3C2-EE06-4B88-8446-2748DF0EFDD0}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{2CA83C30-D032-420E-803C-0CEFBF5617F6}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{290B5B23-2254-404F-81EA-343EBA0F2DB2}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{3DB481B7-713F-42B6-926A-0ACE61CC24C6}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{C8DC0259-1031-4AA9-AF83-EE3B4104BBB5}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{ADCE9CEC-2190-4B05-B3C7-623C1AE4BDAA}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{18FE0AF9-3565-4391-B205-EB56B4C0DE72}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{8B650F63-120C-436F-9678-7CEEBDFF1D80}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{6D91E002-A425-4E9C-8D20-80F2A5AD0B9F}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{ECB7F5D1-E3AC-4AF9-9715-A3103F8C3078}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{7FEC06F5-3AB4-4584-A635-31E83E19D69F}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{06D0DD71-72BC-4351-9697-5C2D43D6F72A}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{3EE5BDDA-4F3D-4D34-8698-49E0ACB67F38}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{EB46F6A2-8D6C-4A3E-9FAD-0B156BFE4643}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{1A401279-4DDB-4709-8FA5-53EE194CE6C5}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{E4FE7D43-4165-42A0-B244-7E5907A24D18}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{585034D8-C821-4581-9EB6-E8E7595353C8}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{34CCEA74-C2FB-4E41-BC25-8B4C065B693F}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{420C9CD1-C975-4DC9-9929-BABE71C3A70D}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{76FF089C-E759-4162-A3E9-4BDA71ACC524}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{D8B88C6A-EE56-4DB4-A826-E7313798E53A}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{C6753BB7-8EEA-41BA-BED6-3DD963631EAA}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{2F5608A5-7145-4A6F-932D-01BDCDDEFD0E}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{CD67C5B4-5E6A-476C-BA1A-56B2E5E6701F}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{044B7B92-35F3-4E2A-B041-A25FFFE12180}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{F28DFA7A-89A3-49D8-9F6E-9E61AB51C2EB}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{493D994D-AE62-4512-8739-A6ABC1E83D57}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{0E7CAF0B-CA31-41DB-8C77-20BFA94EB082}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{C292842A-A15C-49A6-AD00-802DEB135623}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{2C39FD1B-7A5E-4C06-8D27-4C0481F474D3}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{6AEAF1A2-82B6-44CA-92BF-DE2222F8E7B0}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{551E5603-A920-4F4C-A526-8CECC9DFA1C0}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{D2B03555-83DF-4F58-9412-206364AA5E50}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4E341A-1207-4E35-806D-450E94F4CE9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7A0C7668-BF18-4D3D-8D58-DB5B556B7F9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DB7F419-7A69-4DD5-9589-EB218381761E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8638EEE-2E3A-4B43-BC16-F70714B5D39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36868A9-22D3-4833-B976-F31F2C3C83D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E89D0A9-AF8C-42FB-B38A-050B3E50B64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B6B8957E-4DE8-429E-8AE5-D0FBF7C9C3E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134F8D5-ADB6-4AE5-9F13-D2352397F83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0D0D832-CA2C-477F-A75A-C1DDB28B8D4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0E272D66-E5A7-422C-8E0C-2F097C145AD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D49ADED2-E5CD-4D80-B08E-1F98FFA9F567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8170B20-76D4-4F0E-9A68-EC6499907C8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AD287D8-D5C7-4183-82E2-C434F7B8745F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16AA12AB-15B6-46C6-BF81-91AAF0BDD24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1F19C76-20E1-4432-987A-2E05F98E66C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4A0F4B3-5113-440F-B0EC-F07EDDE962B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53214315-B44B-4B57-99BA-0038054F1726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5D573B6-E029-49DD-8ADF-C1958806D568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106B3D0-0F54-4AC3-83D6-0D50D0068E4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91C81CB-DC13-432B-B0A3-FBCB7F878E8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AB05DCC-56A2-420E-9ABA-A7F600121C1C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9EBADF6-1DC6-4198-BED4-B83A59E5619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1F7D5A9-57A7-4FF6-8AC5-D6624CBDE60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B3D3613-8ABA-48FD-A562-35C8E34A3098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B725EE6-300A-4092-9576-5D81B3EC1D4E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56B21B5-AE26-4226-8E29-E920E585C80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D242EB9-1D2C-48EB-B16F-D3D70566D88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04BA552-7079-406C-B423-998EB8BC524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1B0E3C2-EE06-4B88-8446-2748DF0EFDD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2CA83C30-D032-420E-803C-0CEFBF5617F6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90B5B23-2254-404F-81EA-343EBA0F2DB2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DB481B7-713F-42B6-926A-0ACE61CC24C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8DC0259-1031-4AA9-AF83-EE3B4104BBB5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DCE9CEC-2190-4B05-B3C7-623C1AE4BDAA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18FE0AF9-3565-4391-B205-EB56B4C0DE7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B650F63-120C-436F-9678-7CEEBDFF1D80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D91E002-A425-4E9C-8D20-80F2A5AD0B9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CB7F5D1-E3AC-4AF9-9715-A3103F8C307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7FEC06F5-3AB4-4584-A635-31E83E19D69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06D0DD71-72BC-4351-9697-5C2D43D6F72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EE5BDDA-4F3D-4D34-8698-49E0ACB67F3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EB46F6A2-8D6C-4A3E-9FAD-0B156BFE4643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A401279-4DDB-4709-8FA5-53EE194CE6C5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4FE7D43-4165-42A0-B244-7E5907A24D1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585034D8-C821-4581-9EB6-E8E7595353C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4CCEA74-C2FB-4E41-BC25-8B4C065B693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20C9CD1-C975-4DC9-9929-BABE71C3A70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76FF089C-E759-4162-A3E9-4BDA71ACC524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8B88C6A-EE56-4DB4-A826-E7313798E53A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6753BB7-8EEA-41BA-BED6-3DD963631EA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2F5608A5-7145-4A6F-932D-01BDCDDEFD0E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CD67C5B4-5E6A-476C-BA1A-56B2E5E6701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044B7B92-35F3-4E2A-B041-A25FFFE1218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28DFA7A-89A3-49D8-9F6E-9E61AB51C2E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93D994D-AE62-4512-8739-A6ABC1E83D57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0E7CAF0B-CA31-41DB-8C77-20BFA94EB08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C292842A-A15C-49A6-AD00-802DEB13562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2C39FD1B-7A5E-4C06-8D27-4C0481F474D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6AEAF1A2-82B6-44CA-92BF-DE2222F8E7B0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51E5603-A920-4F4C-A526-8CECC9DFA1C0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2B03555-83DF-4F58-9412-206364AA5E5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FDDC-D23B-4989-B754-74134FA63464}">
  <dimension ref="A1:AR267"/>
  <sheetViews>
    <sheetView rightToLeft="1" topLeftCell="G19" zoomScale="70" zoomScaleNormal="70" workbookViewId="0">
      <selection activeCell="M35" sqref="M35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.1093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5.5546875" style="24" bestFit="1" customWidth="1"/>
    <col min="29" max="29" width="15.77734375" style="31" bestFit="1" customWidth="1"/>
    <col min="30" max="30" width="13.6640625" style="32" bestFit="1" customWidth="1"/>
    <col min="31" max="31" width="57.77734375" style="24" bestFit="1" customWidth="1"/>
    <col min="32" max="32" width="28.33203125" style="24" bestFit="1" customWidth="1"/>
    <col min="33" max="33" width="13.5546875" style="24" bestFit="1" customWidth="1"/>
    <col min="34" max="34" width="123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280841593282</v>
      </c>
      <c r="I2" s="9" t="s">
        <v>1220</v>
      </c>
      <c r="J2" s="9"/>
      <c r="K2" s="11" t="str">
        <f t="shared" ref="K2:K65" ca="1" si="0">IF(C2, TODAY(), "" )</f>
        <v/>
      </c>
      <c r="L2" s="12" t="s">
        <v>87</v>
      </c>
      <c r="M2" s="12" t="s">
        <v>259</v>
      </c>
      <c r="N2" s="12"/>
      <c r="O2" s="9">
        <v>5511.2</v>
      </c>
      <c r="P2" s="9">
        <v>1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13350000</v>
      </c>
      <c r="Y2" s="17"/>
      <c r="Z2" s="14">
        <f t="shared" ref="Z2:Z65" si="4">X2-Y2</f>
        <v>13350000</v>
      </c>
      <c r="AA2" s="18" t="s">
        <v>260</v>
      </c>
      <c r="AB2" s="13" t="s">
        <v>261</v>
      </c>
      <c r="AC2" s="19" t="s">
        <v>262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کردستان قروه - خیابان شریعتی- کوچه مهدیه قدیم - بالای داروخانه فریدونیان- طبقه دوم واحد هشت  - علی بهاری 09113456916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280846038043</v>
      </c>
      <c r="I3" s="9" t="s">
        <v>1220</v>
      </c>
      <c r="J3" s="9"/>
      <c r="K3" s="11" t="str">
        <f t="shared" ca="1" si="0"/>
        <v/>
      </c>
      <c r="L3" s="12" t="s">
        <v>1265</v>
      </c>
      <c r="M3" s="12" t="s">
        <v>1266</v>
      </c>
      <c r="N3" s="12"/>
      <c r="O3" s="9">
        <v>5501.2</v>
      </c>
      <c r="P3" s="9">
        <v>1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9900000</v>
      </c>
      <c r="U3" s="15"/>
      <c r="V3" s="16">
        <f t="shared" si="1"/>
        <v>0</v>
      </c>
      <c r="W3" s="12">
        <f t="shared" si="2"/>
        <v>1</v>
      </c>
      <c r="X3" s="14">
        <f t="shared" si="3"/>
        <v>9900000</v>
      </c>
      <c r="Y3" s="17"/>
      <c r="Z3" s="14">
        <f t="shared" si="4"/>
        <v>9900000</v>
      </c>
      <c r="AA3" s="18" t="s">
        <v>79</v>
      </c>
      <c r="AB3" s="13" t="s">
        <v>1267</v>
      </c>
      <c r="AC3" s="19" t="s">
        <v>1268</v>
      </c>
      <c r="AD3" s="20" t="s">
        <v>795</v>
      </c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تهران میدان قدس خیابان دربند کوچه شاهمرادی پلاک ۴ زنگ ۱  - الهام تجریشی 09123433379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280856806391</v>
      </c>
      <c r="I4" s="25" t="s">
        <v>1220</v>
      </c>
      <c r="J4" s="9"/>
      <c r="K4" s="11" t="str">
        <f t="shared" ca="1" si="0"/>
        <v/>
      </c>
      <c r="L4" s="12" t="s">
        <v>179</v>
      </c>
      <c r="M4" s="12" t="s">
        <v>1269</v>
      </c>
      <c r="N4" s="12"/>
      <c r="O4" s="9">
        <v>5511.1</v>
      </c>
      <c r="P4" s="9">
        <v>2</v>
      </c>
      <c r="Q4" s="13" t="str">
        <f>VLOOKUP(O4, '[1]لیست محصولات اردیبهشت ۱۴۰۳'!B:C,2,0)</f>
        <v>هامبلا | Hambella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2800000</v>
      </c>
      <c r="U4" s="15"/>
      <c r="V4" s="16">
        <f t="shared" si="1"/>
        <v>0</v>
      </c>
      <c r="W4" s="12">
        <f t="shared" si="2"/>
        <v>2</v>
      </c>
      <c r="X4" s="14">
        <f t="shared" si="3"/>
        <v>5600000</v>
      </c>
      <c r="Y4" s="17"/>
      <c r="Z4" s="14">
        <f t="shared" si="4"/>
        <v>5600000</v>
      </c>
      <c r="AA4" s="18" t="s">
        <v>1270</v>
      </c>
      <c r="AB4" s="13" t="s">
        <v>1271</v>
      </c>
      <c r="AC4" s="19" t="s">
        <v>1272</v>
      </c>
      <c r="AD4" s="20"/>
      <c r="AE4" s="77" t="s">
        <v>815</v>
      </c>
      <c r="AF4" s="21"/>
      <c r="AG4" s="22" t="str">
        <f t="shared" si="5"/>
        <v>TRUE</v>
      </c>
      <c r="AH4" s="23" t="str">
        <f t="shared" si="6"/>
        <v>قائم شهر خیابان ۱۶ متری، کوچه لاله ۲۹، اولین بن بست سمت راست، ساختمان رو به رویی طبقه اول  - بردیا لطیفی 09353546664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59">
        <v>4</v>
      </c>
      <c r="H5" s="162">
        <v>280871162176</v>
      </c>
      <c r="I5" s="159" t="s">
        <v>1220</v>
      </c>
      <c r="J5" s="159"/>
      <c r="K5" s="11" t="str">
        <f t="shared" ca="1" si="0"/>
        <v/>
      </c>
      <c r="L5" s="138" t="s">
        <v>1073</v>
      </c>
      <c r="M5" s="138" t="s">
        <v>1273</v>
      </c>
      <c r="N5" s="138"/>
      <c r="O5" s="9">
        <v>5501.1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2100000</v>
      </c>
      <c r="U5" s="15"/>
      <c r="V5" s="16">
        <f t="shared" si="1"/>
        <v>0</v>
      </c>
      <c r="W5" s="12">
        <f t="shared" si="2"/>
        <v>1</v>
      </c>
      <c r="X5" s="14">
        <f t="shared" si="3"/>
        <v>2100000</v>
      </c>
      <c r="Y5" s="17"/>
      <c r="Z5" s="14">
        <f t="shared" si="4"/>
        <v>2100000</v>
      </c>
      <c r="AA5" s="150" t="s">
        <v>296</v>
      </c>
      <c r="AB5" s="147" t="s">
        <v>1274</v>
      </c>
      <c r="AC5" s="144" t="s">
        <v>1275</v>
      </c>
      <c r="AD5" s="141"/>
      <c r="AE5" s="19"/>
      <c r="AF5" s="21"/>
      <c r="AG5" s="22" t="str">
        <f t="shared" si="5"/>
        <v>TRUE</v>
      </c>
      <c r="AH5" s="23" t="str">
        <f t="shared" si="6"/>
        <v>قم خیابان دورشهر-کوچه 23-فرعی آخر سمت راست-پلاک 118-ساختمان سه طبقه(کنار درخت)- واحد یک  - میلاد معلمی 09127579361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0"/>
      <c r="H6" s="164"/>
      <c r="I6" s="160"/>
      <c r="J6" s="160"/>
      <c r="K6" s="11" t="str">
        <f t="shared" ca="1" si="0"/>
        <v/>
      </c>
      <c r="L6" s="139"/>
      <c r="M6" s="139"/>
      <c r="N6" s="139"/>
      <c r="O6" s="9">
        <v>5522.1</v>
      </c>
      <c r="P6" s="9">
        <v>1</v>
      </c>
      <c r="Q6" s="13" t="str">
        <f>VLOOKUP(O6, '[1]لیست محصولات اردیبهشت ۱۴۰۳'!B:C,2,0)</f>
        <v>تامارا | Tamara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2600000</v>
      </c>
      <c r="U6" s="15"/>
      <c r="V6" s="16">
        <f t="shared" si="1"/>
        <v>0</v>
      </c>
      <c r="W6" s="12">
        <f t="shared" si="2"/>
        <v>1</v>
      </c>
      <c r="X6" s="14">
        <f t="shared" si="3"/>
        <v>2600000</v>
      </c>
      <c r="Y6" s="17"/>
      <c r="Z6" s="14">
        <f t="shared" si="4"/>
        <v>2600000</v>
      </c>
      <c r="AA6" s="151"/>
      <c r="AB6" s="148"/>
      <c r="AC6" s="145"/>
      <c r="AD6" s="142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1"/>
      <c r="H7" s="163"/>
      <c r="I7" s="161"/>
      <c r="J7" s="161"/>
      <c r="K7" s="11" t="str">
        <f t="shared" ca="1" si="0"/>
        <v/>
      </c>
      <c r="L7" s="140"/>
      <c r="M7" s="140"/>
      <c r="N7" s="140"/>
      <c r="O7" s="9">
        <v>5511.1</v>
      </c>
      <c r="P7" s="9">
        <v>1</v>
      </c>
      <c r="Q7" s="13" t="str">
        <f>VLOOKUP(O7, '[1]لیست محصولات اردیبهشت ۱۴۰۳'!B:C,2,0)</f>
        <v>هامبلا | Hambella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2800000</v>
      </c>
      <c r="U7" s="26"/>
      <c r="V7" s="16">
        <f t="shared" si="1"/>
        <v>0</v>
      </c>
      <c r="W7" s="12">
        <f t="shared" si="2"/>
        <v>1</v>
      </c>
      <c r="X7" s="14">
        <f t="shared" si="3"/>
        <v>2800000</v>
      </c>
      <c r="Y7" s="17"/>
      <c r="Z7" s="14">
        <f t="shared" si="4"/>
        <v>2800000</v>
      </c>
      <c r="AA7" s="152"/>
      <c r="AB7" s="149"/>
      <c r="AC7" s="146"/>
      <c r="AD7" s="143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280877687366</v>
      </c>
      <c r="I8" s="9" t="s">
        <v>1220</v>
      </c>
      <c r="J8" s="9"/>
      <c r="K8" s="11" t="str">
        <f t="shared" ca="1" si="0"/>
        <v/>
      </c>
      <c r="L8" s="12" t="s">
        <v>1276</v>
      </c>
      <c r="M8" s="12" t="s">
        <v>1277</v>
      </c>
      <c r="N8" s="12"/>
      <c r="O8" s="9">
        <v>5522.1</v>
      </c>
      <c r="P8" s="9">
        <v>2</v>
      </c>
      <c r="Q8" s="13" t="str">
        <f>VLOOKUP(O8, '[1]لیست محصولات اردیبهشت ۱۴۰۳'!B:C,2,0)</f>
        <v>تامارا | Tamara</v>
      </c>
      <c r="R8" s="9" t="s">
        <v>101</v>
      </c>
      <c r="S8" s="12">
        <f>VLOOKUP(O8, '[1]لیست محصولات اردیبهشت ۱۴۰۳'!B:F,5,0)</f>
        <v>150</v>
      </c>
      <c r="T8" s="14">
        <f>VLOOKUP(O8, '[1]لیست محصولات اردیبهشت ۱۴۰۳'!B:G,6,0)</f>
        <v>2600000</v>
      </c>
      <c r="U8" s="15"/>
      <c r="V8" s="16">
        <f t="shared" si="1"/>
        <v>0</v>
      </c>
      <c r="W8" s="12">
        <f t="shared" si="2"/>
        <v>2</v>
      </c>
      <c r="X8" s="14">
        <f t="shared" si="3"/>
        <v>5200000</v>
      </c>
      <c r="Y8" s="17"/>
      <c r="Z8" s="14">
        <f t="shared" si="4"/>
        <v>5200000</v>
      </c>
      <c r="AA8" s="18" t="s">
        <v>1278</v>
      </c>
      <c r="AB8" s="13" t="s">
        <v>1279</v>
      </c>
      <c r="AC8" s="19" t="s">
        <v>1280</v>
      </c>
      <c r="AD8" s="20"/>
      <c r="AE8" s="77" t="s">
        <v>1320</v>
      </c>
      <c r="AF8" s="21"/>
      <c r="AG8" s="22" t="str">
        <f t="shared" si="5"/>
        <v>TRUE</v>
      </c>
      <c r="AH8" s="23" t="str">
        <f t="shared" si="6"/>
        <v>بروجن خیابان طالقانی، کوچه گندمان، ساختمان صدرا، آزمایشگاه مهدیه  - مهسا اسدی 09371835299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6</v>
      </c>
      <c r="H9" s="162">
        <v>280885250205</v>
      </c>
      <c r="I9" s="159" t="s">
        <v>1220</v>
      </c>
      <c r="J9" s="159"/>
      <c r="K9" s="11" t="str">
        <f t="shared" ca="1" si="0"/>
        <v/>
      </c>
      <c r="L9" s="138" t="s">
        <v>1281</v>
      </c>
      <c r="M9" s="138" t="s">
        <v>1282</v>
      </c>
      <c r="N9" s="138"/>
      <c r="O9" s="9">
        <v>3326.1</v>
      </c>
      <c r="P9" s="9">
        <v>1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3750000</v>
      </c>
      <c r="U9" s="15"/>
      <c r="V9" s="16">
        <f t="shared" si="1"/>
        <v>0</v>
      </c>
      <c r="W9" s="12">
        <f t="shared" si="2"/>
        <v>1</v>
      </c>
      <c r="X9" s="14">
        <f t="shared" si="3"/>
        <v>3750000</v>
      </c>
      <c r="Y9" s="17"/>
      <c r="Z9" s="14">
        <f t="shared" si="4"/>
        <v>3750000</v>
      </c>
      <c r="AA9" s="150" t="s">
        <v>79</v>
      </c>
      <c r="AB9" s="147" t="s">
        <v>1284</v>
      </c>
      <c r="AC9" s="144" t="s">
        <v>1283</v>
      </c>
      <c r="AD9" s="141" t="s">
        <v>795</v>
      </c>
      <c r="AE9" s="19"/>
      <c r="AF9" s="21"/>
      <c r="AG9" s="22" t="str">
        <f t="shared" si="5"/>
        <v>TRUE</v>
      </c>
      <c r="AH9" s="23" t="str">
        <f t="shared" si="6"/>
        <v>تهران سعادت‌آباد، بالاتر از میدان کاج، بلوار بهزاد، نبش کوچه باغستان، پلاک ۲ - شرکت تپسی  - زلال احمدیان 09019084018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163"/>
      <c r="I10" s="161"/>
      <c r="J10" s="161"/>
      <c r="K10" s="11" t="str">
        <f t="shared" ca="1" si="0"/>
        <v/>
      </c>
      <c r="L10" s="140"/>
      <c r="M10" s="140"/>
      <c r="N10" s="140"/>
      <c r="O10" s="9">
        <v>3326.1</v>
      </c>
      <c r="P10" s="9">
        <v>1</v>
      </c>
      <c r="Q10" s="13" t="str">
        <f>VLOOKUP(O10, '[1]لیست محصولات اردیبهشت ۱۴۰۳'!B:C,2,0)</f>
        <v>میاگروس | Milagros</v>
      </c>
      <c r="R10" s="9" t="s">
        <v>90</v>
      </c>
      <c r="S10" s="12">
        <f>VLOOKUP(O10, '[1]لیست محصولات اردیبهشت ۱۴۰۳'!B:F,5,0)</f>
        <v>150</v>
      </c>
      <c r="T10" s="14">
        <f>VLOOKUP(O10, '[1]لیست محصولات اردیبهشت ۱۴۰۳'!B:G,6,0)</f>
        <v>3750000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3750000</v>
      </c>
      <c r="Y10" s="17"/>
      <c r="Z10" s="14">
        <f t="shared" si="4"/>
        <v>3750000</v>
      </c>
      <c r="AA10" s="152"/>
      <c r="AB10" s="149"/>
      <c r="AC10" s="146"/>
      <c r="AD10" s="14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7</v>
      </c>
      <c r="H11" s="10">
        <v>280887058491</v>
      </c>
      <c r="I11" s="9" t="s">
        <v>1220</v>
      </c>
      <c r="J11" s="9"/>
      <c r="K11" s="11" t="str">
        <f t="shared" ca="1" si="0"/>
        <v/>
      </c>
      <c r="L11" s="12" t="s">
        <v>1285</v>
      </c>
      <c r="M11" s="12" t="s">
        <v>1286</v>
      </c>
      <c r="N11" s="12"/>
      <c r="O11" s="9">
        <v>5523.2</v>
      </c>
      <c r="P11" s="9">
        <v>2</v>
      </c>
      <c r="Q11" s="13" t="str">
        <f>VLOOKUP(O11, '[1]لیست محصولات اردیبهشت ۱۴۰۳'!B:C,2,0)</f>
        <v>کوتوا دانکن | Kotowa Duncan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12150000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24300000</v>
      </c>
      <c r="Y11" s="17"/>
      <c r="Z11" s="14">
        <f t="shared" si="4"/>
        <v>24300000</v>
      </c>
      <c r="AA11" s="18" t="s">
        <v>79</v>
      </c>
      <c r="AB11" s="13" t="s">
        <v>1288</v>
      </c>
      <c r="AC11" s="19" t="s">
        <v>1287</v>
      </c>
      <c r="AD11" s="20" t="s">
        <v>759</v>
      </c>
      <c r="AE11" s="19"/>
      <c r="AF11" s="21"/>
      <c r="AG11" s="22" t="str">
        <f t="shared" si="5"/>
        <v>TRUE</v>
      </c>
      <c r="AH11" s="23" t="str">
        <f t="shared" si="6"/>
        <v>تهران نیاوران ، خیابان یاسر ، خیابان موسوی ، پلاک ۹ واحد ۱۲ ** در صورت عدم حضور گیرنده، تحویل لابی داده شود. **  - کامران حیدرنیا 09121773019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9">
        <v>8</v>
      </c>
      <c r="H12" s="162">
        <v>280890183245</v>
      </c>
      <c r="I12" s="159" t="s">
        <v>1289</v>
      </c>
      <c r="J12" s="159"/>
      <c r="K12" s="11" t="str">
        <f t="shared" ca="1" si="0"/>
        <v/>
      </c>
      <c r="L12" s="138" t="s">
        <v>473</v>
      </c>
      <c r="M12" s="138" t="s">
        <v>474</v>
      </c>
      <c r="N12" s="138" t="s">
        <v>475</v>
      </c>
      <c r="O12" s="9">
        <v>5511.3</v>
      </c>
      <c r="P12" s="9">
        <v>1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4000</v>
      </c>
      <c r="T12" s="14">
        <f>VLOOKUP(O12, '[1]لیست محصولات اردیبهشت ۱۴۰۳'!B:G,6,0)</f>
        <v>69600000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69600000</v>
      </c>
      <c r="Y12" s="17"/>
      <c r="Z12" s="14">
        <f t="shared" si="4"/>
        <v>69600000</v>
      </c>
      <c r="AA12" s="150" t="s">
        <v>1270</v>
      </c>
      <c r="AB12" s="147" t="s">
        <v>1290</v>
      </c>
      <c r="AC12" s="144" t="s">
        <v>477</v>
      </c>
      <c r="AD12" s="141"/>
      <c r="AE12" s="19"/>
      <c r="AF12" s="21"/>
      <c r="AG12" s="22" t="str">
        <f t="shared" si="5"/>
        <v>TRUE</v>
      </c>
      <c r="AH12" s="23" t="str">
        <f t="shared" si="6"/>
        <v>قائم شهر خ ساری نبش نیما یاس ۴۱ کافه تین - کمیل صفرپور 09901072353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163"/>
      <c r="I13" s="161"/>
      <c r="J13" s="161"/>
      <c r="K13" s="11" t="str">
        <f t="shared" ca="1" si="0"/>
        <v/>
      </c>
      <c r="L13" s="140"/>
      <c r="M13" s="140"/>
      <c r="N13" s="140"/>
      <c r="O13" s="9">
        <v>5511.2</v>
      </c>
      <c r="P13" s="9">
        <v>2</v>
      </c>
      <c r="Q13" s="13" t="str">
        <f>VLOOKUP(O13, '[1]لیست محصولات اردیبهشت ۱۴۰۳'!B:C,2,0)</f>
        <v>هامبلا | Hambella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13350000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26700000</v>
      </c>
      <c r="Y13" s="17"/>
      <c r="Z13" s="14">
        <f t="shared" si="4"/>
        <v>26700000</v>
      </c>
      <c r="AA13" s="152"/>
      <c r="AB13" s="149"/>
      <c r="AC13" s="146"/>
      <c r="AD13" s="143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9</v>
      </c>
      <c r="H14" s="10">
        <v>280894337957</v>
      </c>
      <c r="I14" s="9" t="s">
        <v>1289</v>
      </c>
      <c r="J14" s="9"/>
      <c r="K14" s="11" t="str">
        <f t="shared" ca="1" si="0"/>
        <v/>
      </c>
      <c r="L14" s="12" t="s">
        <v>1291</v>
      </c>
      <c r="M14" s="12" t="s">
        <v>514</v>
      </c>
      <c r="N14" s="12"/>
      <c r="O14" s="9">
        <v>5501.2</v>
      </c>
      <c r="P14" s="9">
        <v>2</v>
      </c>
      <c r="Q14" s="13" t="str">
        <f>VLOOKUP(O14, '[1]لیست محصولات اردیبهشت ۱۴۰۳'!B:C,2,0)</f>
        <v>ورتکس | Vortex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9900000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19800000</v>
      </c>
      <c r="Y14" s="17"/>
      <c r="Z14" s="14">
        <f t="shared" si="4"/>
        <v>19800000</v>
      </c>
      <c r="AA14" s="18" t="s">
        <v>79</v>
      </c>
      <c r="AB14" s="13" t="s">
        <v>1292</v>
      </c>
      <c r="AC14" s="19" t="s">
        <v>1293</v>
      </c>
      <c r="AD14" s="20" t="s">
        <v>795</v>
      </c>
      <c r="AE14" s="77" t="s">
        <v>1294</v>
      </c>
      <c r="AF14" s="21"/>
      <c r="AG14" s="22" t="str">
        <f t="shared" si="5"/>
        <v>TRUE</v>
      </c>
      <c r="AH14" s="23" t="str">
        <f t="shared" si="6"/>
        <v>تهران پونک، بلوار همیلا، مرکز تجاری اداری همیلا سنتر، طبقه ۱۰، واحد ۱۰۰۱، داخلی ۷۰۶۶  - هومن رضوی 09124968599</v>
      </c>
    </row>
    <row r="15" spans="1:34" ht="22.35" customHeight="1">
      <c r="A15" s="7"/>
      <c r="B15" s="7"/>
      <c r="C15" s="7"/>
      <c r="D15" s="7"/>
      <c r="E15" s="7"/>
      <c r="F15" s="8"/>
      <c r="G15" s="159">
        <v>10</v>
      </c>
      <c r="H15" s="162">
        <v>757322</v>
      </c>
      <c r="I15" s="159" t="s">
        <v>1289</v>
      </c>
      <c r="J15" s="159"/>
      <c r="K15" s="11" t="str">
        <f t="shared" ca="1" si="0"/>
        <v/>
      </c>
      <c r="L15" s="138" t="s">
        <v>434</v>
      </c>
      <c r="M15" s="138" t="s">
        <v>1295</v>
      </c>
      <c r="N15" s="138" t="s">
        <v>1296</v>
      </c>
      <c r="O15" s="9">
        <v>3326.2</v>
      </c>
      <c r="P15" s="9">
        <v>1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18150000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18150000</v>
      </c>
      <c r="Y15" s="17"/>
      <c r="Z15" s="14">
        <f t="shared" si="4"/>
        <v>18150000</v>
      </c>
      <c r="AA15" s="150" t="s">
        <v>203</v>
      </c>
      <c r="AB15" s="147" t="s">
        <v>861</v>
      </c>
      <c r="AC15" s="144" t="s">
        <v>862</v>
      </c>
      <c r="AD15" s="141"/>
      <c r="AE15" s="19"/>
      <c r="AF15" s="21"/>
      <c r="AG15" s="22" t="str">
        <f t="shared" si="5"/>
        <v>TRUE</v>
      </c>
      <c r="AH15" s="23" t="str">
        <f t="shared" si="6"/>
        <v>رشت گلسار-بلوار توحید-بعد از پارک توحید کافه فِرِش (Fresh ) - امیر صبیحی 09119196184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163"/>
      <c r="I16" s="161"/>
      <c r="J16" s="161"/>
      <c r="K16" s="11" t="str">
        <f t="shared" ca="1" si="0"/>
        <v/>
      </c>
      <c r="L16" s="140"/>
      <c r="M16" s="140"/>
      <c r="N16" s="140"/>
      <c r="O16" s="9">
        <v>5522.2</v>
      </c>
      <c r="P16" s="9">
        <v>15</v>
      </c>
      <c r="Q16" s="13" t="str">
        <f>VLOOKUP(O16, '[1]لیست محصولات اردیبهشت ۱۴۰۳'!B:C,2,0)</f>
        <v>تامارا | Tamara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12450000</v>
      </c>
      <c r="U16" s="15"/>
      <c r="V16" s="16">
        <f t="shared" si="1"/>
        <v>0</v>
      </c>
      <c r="W16" s="12">
        <f t="shared" si="2"/>
        <v>15</v>
      </c>
      <c r="X16" s="14">
        <f t="shared" si="3"/>
        <v>186750000</v>
      </c>
      <c r="Y16" s="17"/>
      <c r="Z16" s="14">
        <f t="shared" si="4"/>
        <v>186750000</v>
      </c>
      <c r="AA16" s="152"/>
      <c r="AB16" s="149"/>
      <c r="AC16" s="146"/>
      <c r="AD16" s="14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11</v>
      </c>
      <c r="H17" s="10">
        <v>280911370522</v>
      </c>
      <c r="I17" s="9" t="s">
        <v>1289</v>
      </c>
      <c r="J17" s="9"/>
      <c r="K17" s="11" t="str">
        <f t="shared" ca="1" si="0"/>
        <v/>
      </c>
      <c r="L17" s="12" t="s">
        <v>1058</v>
      </c>
      <c r="M17" s="12" t="s">
        <v>1297</v>
      </c>
      <c r="N17" s="12" t="s">
        <v>1298</v>
      </c>
      <c r="O17" s="9">
        <v>3326.2</v>
      </c>
      <c r="P17" s="9">
        <v>1</v>
      </c>
      <c r="Q17" s="13" t="str">
        <f>VLOOKUP(O17, '[1]لیست محصولات اردیبهشت ۱۴۰۳'!B:C,2,0)</f>
        <v>میاگروس | Milagros</v>
      </c>
      <c r="R17" s="9"/>
      <c r="S17" s="12">
        <f>VLOOKUP(O17, '[1]لیست محصولات اردیبهشت ۱۴۰۳'!B:F,5,0)</f>
        <v>750</v>
      </c>
      <c r="T17" s="14">
        <f>VLOOKUP(O17, '[1]لیست محصولات اردیبهشت ۱۴۰۳'!B:G,6,0)</f>
        <v>18150000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18150000</v>
      </c>
      <c r="Y17" s="17"/>
      <c r="Z17" s="14">
        <f t="shared" si="4"/>
        <v>18150000</v>
      </c>
      <c r="AA17" s="18" t="s">
        <v>79</v>
      </c>
      <c r="AB17" s="13" t="s">
        <v>1299</v>
      </c>
      <c r="AC17" s="19" t="s">
        <v>1300</v>
      </c>
      <c r="AD17" s="20" t="s">
        <v>795</v>
      </c>
      <c r="AE17" s="19"/>
      <c r="AF17" s="21"/>
      <c r="AG17" s="22" t="str">
        <f t="shared" si="5"/>
        <v>TRUE</v>
      </c>
      <c r="AH17" s="23" t="str">
        <f t="shared" si="6"/>
        <v>تهران بلوار ارتش مینی سیتی شهرک نفت بلوار کنگان بین کنگان 4 و 6 پلاک 17/1 فروشگاه نان استاپ - پوریا گرشاسبی 09129491376</v>
      </c>
    </row>
    <row r="18" spans="1:34" ht="22.35" customHeight="1">
      <c r="A18" s="7"/>
      <c r="B18" s="7"/>
      <c r="C18" s="7"/>
      <c r="D18" s="7"/>
      <c r="E18" s="7"/>
      <c r="F18" s="8"/>
      <c r="G18" s="9">
        <v>12</v>
      </c>
      <c r="H18" s="10">
        <v>905488</v>
      </c>
      <c r="I18" s="9" t="s">
        <v>1289</v>
      </c>
      <c r="J18" s="9"/>
      <c r="K18" s="11" t="str">
        <f t="shared" ca="1" si="0"/>
        <v/>
      </c>
      <c r="L18" s="12" t="s">
        <v>1301</v>
      </c>
      <c r="M18" s="12" t="s">
        <v>1302</v>
      </c>
      <c r="N18" s="12" t="s">
        <v>1303</v>
      </c>
      <c r="O18" s="9">
        <v>3326.1</v>
      </c>
      <c r="P18" s="9">
        <v>3</v>
      </c>
      <c r="Q18" s="13" t="str">
        <f>VLOOKUP(O18, '[1]لیست محصولات اردیبهشت ۱۴۰۳'!B:C,2,0)</f>
        <v>میاگروس | Milagros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3750000</v>
      </c>
      <c r="U18" s="15"/>
      <c r="V18" s="16">
        <f t="shared" si="1"/>
        <v>0</v>
      </c>
      <c r="W18" s="12">
        <f t="shared" si="2"/>
        <v>3</v>
      </c>
      <c r="X18" s="14">
        <f t="shared" si="3"/>
        <v>11250000</v>
      </c>
      <c r="Y18" s="17"/>
      <c r="Z18" s="14">
        <f t="shared" si="4"/>
        <v>11250000</v>
      </c>
      <c r="AA18" s="18" t="s">
        <v>79</v>
      </c>
      <c r="AB18" s="13" t="s">
        <v>1304</v>
      </c>
      <c r="AC18" s="19" t="s">
        <v>1305</v>
      </c>
      <c r="AD18" s="20" t="s">
        <v>795</v>
      </c>
      <c r="AE18" s="77" t="s">
        <v>619</v>
      </c>
      <c r="AF18" s="21"/>
      <c r="AG18" s="22" t="str">
        <f t="shared" si="5"/>
        <v>TRUE</v>
      </c>
      <c r="AH18" s="23" t="str">
        <f t="shared" si="6"/>
        <v>تهران نیاوران خیابان صبوری انتهای خیابان نبش کوچه شمس ون کافه برگ - پارسا نعمتی 09126164107</v>
      </c>
    </row>
    <row r="19" spans="1:34" ht="22.35" customHeight="1">
      <c r="A19" s="7"/>
      <c r="B19" s="7"/>
      <c r="C19" s="7"/>
      <c r="D19" s="7"/>
      <c r="E19" s="7"/>
      <c r="F19" s="8"/>
      <c r="G19" s="9">
        <v>13</v>
      </c>
      <c r="H19" s="10">
        <v>280915259475</v>
      </c>
      <c r="I19" s="9" t="s">
        <v>1289</v>
      </c>
      <c r="J19" s="9"/>
      <c r="K19" s="11" t="str">
        <f t="shared" ca="1" si="0"/>
        <v/>
      </c>
      <c r="L19" s="12" t="s">
        <v>892</v>
      </c>
      <c r="M19" s="12" t="s">
        <v>1306</v>
      </c>
      <c r="N19" s="12"/>
      <c r="O19" s="9">
        <v>5511.1</v>
      </c>
      <c r="P19" s="9">
        <v>2</v>
      </c>
      <c r="Q19" s="13" t="str">
        <f>VLOOKUP(O19, '[1]لیست محصولات اردیبهشت ۱۴۰۳'!B:C,2,0)</f>
        <v>هامبلا | Hambella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2800000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5600000</v>
      </c>
      <c r="Y19" s="17"/>
      <c r="Z19" s="14">
        <f t="shared" si="4"/>
        <v>5600000</v>
      </c>
      <c r="AA19" s="18" t="s">
        <v>114</v>
      </c>
      <c r="AB19" s="13" t="s">
        <v>1307</v>
      </c>
      <c r="AC19" s="19" t="s">
        <v>1308</v>
      </c>
      <c r="AD19" s="20"/>
      <c r="AE19" s="19"/>
      <c r="AF19" s="21"/>
      <c r="AG19" s="22" t="str">
        <f t="shared" si="5"/>
        <v>TRUE</v>
      </c>
      <c r="AH19" s="23" t="str">
        <f t="shared" si="6"/>
        <v>اهواز گلستان خ فرهنگ ۲ ساختمان ترنج ۷ واحد ۴  - حامد عرفانی نژاد 09167399644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59">
        <v>14</v>
      </c>
      <c r="H20" s="162">
        <v>280918653620</v>
      </c>
      <c r="I20" s="159" t="s">
        <v>1289</v>
      </c>
      <c r="J20" s="159" t="s">
        <v>75</v>
      </c>
      <c r="K20" s="11" t="str">
        <f t="shared" ca="1" si="0"/>
        <v/>
      </c>
      <c r="L20" s="138" t="s">
        <v>946</v>
      </c>
      <c r="M20" s="138" t="s">
        <v>947</v>
      </c>
      <c r="N20" s="138" t="s">
        <v>948</v>
      </c>
      <c r="O20" s="9">
        <v>5522.2</v>
      </c>
      <c r="P20" s="9">
        <v>4</v>
      </c>
      <c r="Q20" s="13" t="str">
        <f>VLOOKUP(O20, '[1]لیست محصولات اردیبهشت ۱۴۰۳'!B:C,2,0)</f>
        <v>تامارا | Tamara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12450000</v>
      </c>
      <c r="U20" s="15"/>
      <c r="V20" s="16">
        <f t="shared" si="1"/>
        <v>0</v>
      </c>
      <c r="W20" s="12">
        <f t="shared" si="2"/>
        <v>4</v>
      </c>
      <c r="X20" s="14">
        <f t="shared" si="3"/>
        <v>49800000</v>
      </c>
      <c r="Y20" s="17"/>
      <c r="Z20" s="14">
        <f t="shared" si="4"/>
        <v>49800000</v>
      </c>
      <c r="AA20" s="150" t="s">
        <v>79</v>
      </c>
      <c r="AB20" s="147" t="s">
        <v>949</v>
      </c>
      <c r="AC20" s="144" t="s">
        <v>950</v>
      </c>
      <c r="AD20" s="141"/>
      <c r="AE20" s="19"/>
      <c r="AF20" s="21"/>
      <c r="AG20" s="22" t="str">
        <f t="shared" si="5"/>
        <v>TRUE</v>
      </c>
      <c r="AH20" s="23" t="str">
        <f t="shared" si="6"/>
        <v>تهران مرزداران-خ ابوالفضل - پ ۸ کافه فلورانس - میثم الهی 09121381407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1"/>
      <c r="H21" s="163"/>
      <c r="I21" s="161"/>
      <c r="J21" s="161"/>
      <c r="K21" s="11" t="str">
        <f t="shared" ca="1" si="0"/>
        <v/>
      </c>
      <c r="L21" s="140"/>
      <c r="M21" s="140"/>
      <c r="N21" s="140"/>
      <c r="O21" s="9">
        <v>5511.2</v>
      </c>
      <c r="P21" s="9">
        <v>4</v>
      </c>
      <c r="Q21" s="13" t="str">
        <f>VLOOKUP(O21, '[1]لیست محصولات اردیبهشت ۱۴۰۳'!B:C,2,0)</f>
        <v>هامبلا | Hambella</v>
      </c>
      <c r="R21" s="9"/>
      <c r="S21" s="12">
        <f>VLOOKUP(O21, '[1]لیست محصولات اردیبهشت ۱۴۰۳'!B:F,5,0)</f>
        <v>750</v>
      </c>
      <c r="T21" s="14">
        <f>VLOOKUP(O21, '[1]لیست محصولات اردیبهشت ۱۴۰۳'!B:G,6,0)</f>
        <v>13350000</v>
      </c>
      <c r="U21" s="15"/>
      <c r="V21" s="16">
        <f t="shared" si="1"/>
        <v>0</v>
      </c>
      <c r="W21" s="12">
        <f t="shared" si="2"/>
        <v>4</v>
      </c>
      <c r="X21" s="14">
        <f t="shared" si="3"/>
        <v>53400000</v>
      </c>
      <c r="Y21" s="17"/>
      <c r="Z21" s="14">
        <f t="shared" si="4"/>
        <v>53400000</v>
      </c>
      <c r="AA21" s="152"/>
      <c r="AB21" s="149"/>
      <c r="AC21" s="146"/>
      <c r="AD21" s="143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15</v>
      </c>
      <c r="H22" s="10">
        <v>280921199573</v>
      </c>
      <c r="I22" s="9" t="s">
        <v>1289</v>
      </c>
      <c r="J22" s="9"/>
      <c r="K22" s="11" t="str">
        <f t="shared" ca="1" si="0"/>
        <v/>
      </c>
      <c r="L22" s="12" t="s">
        <v>1309</v>
      </c>
      <c r="M22" s="12" t="s">
        <v>755</v>
      </c>
      <c r="N22" s="12" t="s">
        <v>756</v>
      </c>
      <c r="O22" s="9">
        <v>3326.2</v>
      </c>
      <c r="P22" s="9">
        <v>1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750</v>
      </c>
      <c r="T22" s="14">
        <f>VLOOKUP(O22, '[1]لیست محصولات اردیبهشت ۱۴۰۳'!B:G,6,0)</f>
        <v>18150000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18150000</v>
      </c>
      <c r="Y22" s="17"/>
      <c r="Z22" s="14">
        <f t="shared" si="4"/>
        <v>18150000</v>
      </c>
      <c r="AA22" s="18" t="s">
        <v>835</v>
      </c>
      <c r="AB22" s="13" t="s">
        <v>872</v>
      </c>
      <c r="AC22" s="19" t="s">
        <v>758</v>
      </c>
      <c r="AD22" s="20"/>
      <c r="AE22" s="19"/>
      <c r="AF22" s="21"/>
      <c r="AG22" s="22" t="str">
        <f t="shared" si="5"/>
        <v>TRUE</v>
      </c>
      <c r="AH22" s="23" t="str">
        <f t="shared" si="6"/>
        <v>تایباد بلوار آزادی بین ازادی9و11 کافه پلاتو - معیت عبدالهی 09100142274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59">
        <v>16</v>
      </c>
      <c r="H23" s="162">
        <v>280921484349</v>
      </c>
      <c r="I23" s="159" t="s">
        <v>1289</v>
      </c>
      <c r="J23" s="159"/>
      <c r="K23" s="11" t="str">
        <f t="shared" ca="1" si="0"/>
        <v/>
      </c>
      <c r="L23" s="138" t="s">
        <v>99</v>
      </c>
      <c r="M23" s="138" t="s">
        <v>100</v>
      </c>
      <c r="N23" s="138"/>
      <c r="O23" s="9">
        <v>3326.1</v>
      </c>
      <c r="P23" s="9">
        <v>1</v>
      </c>
      <c r="Q23" s="13" t="str">
        <f>VLOOKUP(O23, '[1]لیست محصولات اردیبهشت ۱۴۰۳'!B:C,2,0)</f>
        <v>میاگروس | Milagros</v>
      </c>
      <c r="R23" s="9" t="s">
        <v>101</v>
      </c>
      <c r="S23" s="12">
        <f>VLOOKUP(O23, '[1]لیست محصولات اردیبهشت ۱۴۰۳'!B:F,5,0)</f>
        <v>150</v>
      </c>
      <c r="T23" s="14">
        <f>VLOOKUP(O23, '[1]لیست محصولات اردیبهشت ۱۴۰۳'!B:G,6,0)</f>
        <v>3750000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3750000</v>
      </c>
      <c r="Y23" s="17"/>
      <c r="Z23" s="14">
        <f t="shared" si="4"/>
        <v>3750000</v>
      </c>
      <c r="AA23" s="150" t="s">
        <v>79</v>
      </c>
      <c r="AB23" s="147" t="s">
        <v>102</v>
      </c>
      <c r="AC23" s="144" t="s">
        <v>103</v>
      </c>
      <c r="AD23" s="141" t="s">
        <v>795</v>
      </c>
      <c r="AE23" s="19"/>
      <c r="AF23" s="21"/>
      <c r="AG23" s="22" t="str">
        <f t="shared" si="5"/>
        <v>TRUE</v>
      </c>
      <c r="AH23" s="23" t="str">
        <f t="shared" si="6"/>
        <v>تهران سعادت اباد سرو شرقی خیابان مروارید پنجم شرقی پ44  - صفا رفیع نژاد 09128759919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1"/>
      <c r="H24" s="163"/>
      <c r="I24" s="161"/>
      <c r="J24" s="161"/>
      <c r="K24" s="11" t="str">
        <f t="shared" ca="1" si="0"/>
        <v/>
      </c>
      <c r="L24" s="140"/>
      <c r="M24" s="140"/>
      <c r="N24" s="140"/>
      <c r="O24" s="9">
        <v>5511.1</v>
      </c>
      <c r="P24" s="9">
        <v>1</v>
      </c>
      <c r="Q24" s="13" t="str">
        <f>VLOOKUP(O24, '[1]لیست محصولات اردیبهشت ۱۴۰۳'!B:C,2,0)</f>
        <v>هامبلا | Hambella</v>
      </c>
      <c r="R24" s="9" t="s">
        <v>101</v>
      </c>
      <c r="S24" s="12">
        <f>VLOOKUP(O24, '[1]لیست محصولات اردیبهشت ۱۴۰۳'!B:F,5,0)</f>
        <v>150</v>
      </c>
      <c r="T24" s="14">
        <f>VLOOKUP(O24, '[1]لیست محصولات اردیبهشت ۱۴۰۳'!B:G,6,0)</f>
        <v>2800000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2800000</v>
      </c>
      <c r="Y24" s="17"/>
      <c r="Z24" s="14">
        <f t="shared" si="4"/>
        <v>2800000</v>
      </c>
      <c r="AA24" s="152"/>
      <c r="AB24" s="149"/>
      <c r="AC24" s="146"/>
      <c r="AD24" s="143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17</v>
      </c>
      <c r="H25" s="10">
        <v>280926039512</v>
      </c>
      <c r="I25" s="9" t="s">
        <v>1289</v>
      </c>
      <c r="J25" s="9"/>
      <c r="K25" s="11" t="str">
        <f t="shared" ca="1" si="0"/>
        <v/>
      </c>
      <c r="L25" s="12" t="s">
        <v>736</v>
      </c>
      <c r="M25" s="12" t="s">
        <v>737</v>
      </c>
      <c r="N25" s="12" t="s">
        <v>738</v>
      </c>
      <c r="O25" s="9">
        <v>5523.2</v>
      </c>
      <c r="P25" s="9">
        <v>1</v>
      </c>
      <c r="Q25" s="13" t="str">
        <f>VLOOKUP(O25, '[1]لیست محصولات اردیبهشت ۱۴۰۳'!B:C,2,0)</f>
        <v>کوتوا دانکن | Kotowa Duncan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12150000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12150000</v>
      </c>
      <c r="Y25" s="17"/>
      <c r="Z25" s="14">
        <f t="shared" si="4"/>
        <v>12150000</v>
      </c>
      <c r="AA25" s="18" t="s">
        <v>125</v>
      </c>
      <c r="AB25" s="13" t="s">
        <v>739</v>
      </c>
      <c r="AC25" s="19" t="s">
        <v>1310</v>
      </c>
      <c r="AD25" s="20"/>
      <c r="AE25" s="19"/>
      <c r="AF25" s="21"/>
      <c r="AG25" s="22" t="str">
        <f t="shared" si="5"/>
        <v>TRUE</v>
      </c>
      <c r="AH25" s="23" t="str">
        <f t="shared" si="6"/>
        <v>اردبیل پارس آباد - فلکه آب و فاضلاب کمپ کشت صنعت مغان پلاک ۲۴  کافه آدرنالین - داود اصغری 09333263820</v>
      </c>
    </row>
    <row r="26" spans="1:34" ht="22.35" customHeight="1">
      <c r="A26" s="7"/>
      <c r="B26" s="7"/>
      <c r="C26" s="7"/>
      <c r="D26" s="7"/>
      <c r="E26" s="7"/>
      <c r="F26" s="8"/>
      <c r="G26" s="159">
        <v>18</v>
      </c>
      <c r="H26" s="162">
        <v>280926232075</v>
      </c>
      <c r="I26" s="159" t="s">
        <v>1289</v>
      </c>
      <c r="J26" s="159"/>
      <c r="K26" s="11" t="str">
        <f t="shared" ca="1" si="0"/>
        <v/>
      </c>
      <c r="L26" s="138" t="s">
        <v>196</v>
      </c>
      <c r="M26" s="138" t="s">
        <v>1282</v>
      </c>
      <c r="N26" s="138" t="s">
        <v>1311</v>
      </c>
      <c r="O26" s="9">
        <v>5511.2</v>
      </c>
      <c r="P26" s="9">
        <v>3</v>
      </c>
      <c r="Q26" s="13" t="str">
        <f>VLOOKUP(O26, '[1]لیست محصولات اردیبهشت ۱۴۰۳'!B:C,2,0)</f>
        <v>هامبلا | Hambella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13350000</v>
      </c>
      <c r="U26" s="15"/>
      <c r="V26" s="16">
        <f t="shared" si="1"/>
        <v>0</v>
      </c>
      <c r="W26" s="12">
        <f t="shared" si="2"/>
        <v>3</v>
      </c>
      <c r="X26" s="14">
        <f t="shared" si="3"/>
        <v>40050000</v>
      </c>
      <c r="Y26" s="17"/>
      <c r="Z26" s="14">
        <f t="shared" si="4"/>
        <v>40050000</v>
      </c>
      <c r="AA26" s="150" t="s">
        <v>96</v>
      </c>
      <c r="AB26" s="147" t="s">
        <v>1312</v>
      </c>
      <c r="AC26" s="144" t="s">
        <v>1313</v>
      </c>
      <c r="AD26" s="141"/>
      <c r="AE26" s="19"/>
      <c r="AF26" s="21"/>
      <c r="AG26" s="22" t="str">
        <f t="shared" si="5"/>
        <v>TRUE</v>
      </c>
      <c r="AH26" s="23" t="str">
        <f t="shared" si="6"/>
        <v>اصفهان چهار راه فلسطین، ابتدای خیابان استانداری. جنب مادی فرشادی غربی کافه نیل - سید علی احمدیان 09134434253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1"/>
      <c r="H27" s="163"/>
      <c r="I27" s="161"/>
      <c r="J27" s="161"/>
      <c r="K27" s="11" t="str">
        <f t="shared" ca="1" si="0"/>
        <v/>
      </c>
      <c r="L27" s="140"/>
      <c r="M27" s="140"/>
      <c r="N27" s="140"/>
      <c r="O27" s="9">
        <v>3326.1</v>
      </c>
      <c r="P27" s="9">
        <v>1</v>
      </c>
      <c r="Q27" s="13" t="str">
        <f>VLOOKUP(O27, '[1]لیست محصولات اردیبهشت ۱۴۰۳'!B:C,2,0)</f>
        <v>میاگروس | Milagros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3750000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3750000</v>
      </c>
      <c r="Y27" s="17"/>
      <c r="Z27" s="14">
        <f t="shared" si="4"/>
        <v>3750000</v>
      </c>
      <c r="AA27" s="152"/>
      <c r="AB27" s="149"/>
      <c r="AC27" s="146"/>
      <c r="AD27" s="143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>
        <v>19</v>
      </c>
      <c r="H28" s="10">
        <v>280927888154</v>
      </c>
      <c r="I28" s="9" t="s">
        <v>1289</v>
      </c>
      <c r="J28" s="9"/>
      <c r="K28" s="11" t="str">
        <f t="shared" ca="1" si="0"/>
        <v/>
      </c>
      <c r="L28" s="12" t="s">
        <v>87</v>
      </c>
      <c r="M28" s="12" t="s">
        <v>1314</v>
      </c>
      <c r="N28" s="12"/>
      <c r="O28" s="9">
        <v>5522.1</v>
      </c>
      <c r="P28" s="9">
        <v>1</v>
      </c>
      <c r="Q28" s="13" t="str">
        <f>VLOOKUP(O28, '[1]لیست محصولات اردیبهشت ۱۴۰۳'!B:C,2,0)</f>
        <v>تامارا | Tamara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2600000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2600000</v>
      </c>
      <c r="Y28" s="17"/>
      <c r="Z28" s="14">
        <f t="shared" si="4"/>
        <v>2600000</v>
      </c>
      <c r="AA28" s="18" t="s">
        <v>219</v>
      </c>
      <c r="AB28" s="13" t="s">
        <v>1315</v>
      </c>
      <c r="AC28" s="19" t="s">
        <v>1316</v>
      </c>
      <c r="AD28" s="20"/>
      <c r="AE28" s="19"/>
      <c r="AF28" s="21"/>
      <c r="AG28" s="22" t="str">
        <f t="shared" si="5"/>
        <v>TRUE</v>
      </c>
      <c r="AH28" s="23" t="str">
        <f t="shared" si="6"/>
        <v>ارومیه خیابان مولوی 2، کوچه چهارم، پلاک 3- واحد 1  - علی اسماعیل زاد 09213807870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53">
        <v>20</v>
      </c>
      <c r="H29" s="156"/>
      <c r="I29" s="153" t="s">
        <v>1289</v>
      </c>
      <c r="J29" s="159" t="s">
        <v>75</v>
      </c>
      <c r="K29" s="11" t="str">
        <f t="shared" ca="1" si="0"/>
        <v/>
      </c>
      <c r="L29" s="138" t="s">
        <v>672</v>
      </c>
      <c r="M29" s="138" t="s">
        <v>673</v>
      </c>
      <c r="N29" s="138" t="s">
        <v>674</v>
      </c>
      <c r="O29" s="9">
        <v>5523.2</v>
      </c>
      <c r="P29" s="9">
        <v>27</v>
      </c>
      <c r="Q29" s="13" t="str">
        <f>VLOOKUP(O29, '[1]لیست محصولات اردیبهشت ۱۴۰۳'!B:C,2,0)</f>
        <v>کوتوا دانکن | Kotowa Duncan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12150000</v>
      </c>
      <c r="U29" s="15"/>
      <c r="V29" s="16">
        <f t="shared" si="1"/>
        <v>0</v>
      </c>
      <c r="W29" s="12">
        <f t="shared" si="2"/>
        <v>27</v>
      </c>
      <c r="X29" s="14">
        <f t="shared" si="3"/>
        <v>328050000</v>
      </c>
      <c r="Y29" s="17"/>
      <c r="Z29" s="14">
        <f t="shared" si="4"/>
        <v>328050000</v>
      </c>
      <c r="AA29" s="150" t="s">
        <v>79</v>
      </c>
      <c r="AB29" s="147" t="s">
        <v>70</v>
      </c>
      <c r="AC29" s="144" t="s">
        <v>675</v>
      </c>
      <c r="AD29" s="141"/>
      <c r="AE29" s="19"/>
      <c r="AF29" s="21"/>
      <c r="AG29" s="22" t="str">
        <f t="shared" si="5"/>
        <v>TRUE</v>
      </c>
      <c r="AH29" s="23" t="str">
        <f t="shared" si="6"/>
        <v>تهران - کافه بیکری رولن - محمدحسن شمیرانی 09126221305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5"/>
      <c r="H30" s="158"/>
      <c r="I30" s="155"/>
      <c r="J30" s="161"/>
      <c r="K30" s="11" t="str">
        <f t="shared" ca="1" si="0"/>
        <v/>
      </c>
      <c r="L30" s="140"/>
      <c r="M30" s="140"/>
      <c r="N30" s="140"/>
      <c r="O30" s="9">
        <v>3326.1</v>
      </c>
      <c r="P30" s="9">
        <v>1</v>
      </c>
      <c r="Q30" s="13" t="str">
        <f>VLOOKUP(O30, '[1]لیست محصولات اردیبهشت ۱۴۰۳'!B:C,2,0)</f>
        <v>میاگروس | Milagros</v>
      </c>
      <c r="R30" s="9"/>
      <c r="S30" s="12">
        <f>VLOOKUP(O30, '[1]لیست محصولات اردیبهشت ۱۴۰۳'!B:F,5,0)</f>
        <v>150</v>
      </c>
      <c r="T30" s="14">
        <f>VLOOKUP(O30, '[1]لیست محصولات اردیبهشت ۱۴۰۳'!B:G,6,0)</f>
        <v>3750000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3750000</v>
      </c>
      <c r="Y30" s="17"/>
      <c r="Z30" s="14">
        <f t="shared" si="4"/>
        <v>3750000</v>
      </c>
      <c r="AA30" s="152"/>
      <c r="AB30" s="149"/>
      <c r="AC30" s="146"/>
      <c r="AD30" s="143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66">
        <v>21</v>
      </c>
      <c r="H31" s="67"/>
      <c r="I31" s="66" t="s">
        <v>1289</v>
      </c>
      <c r="J31" s="9" t="s">
        <v>75</v>
      </c>
      <c r="K31" s="11" t="str">
        <f t="shared" ca="1" si="0"/>
        <v/>
      </c>
      <c r="L31" s="12" t="s">
        <v>712</v>
      </c>
      <c r="M31" s="12" t="s">
        <v>713</v>
      </c>
      <c r="N31" s="12" t="s">
        <v>714</v>
      </c>
      <c r="O31" s="9">
        <v>3326.1</v>
      </c>
      <c r="P31" s="9">
        <v>3</v>
      </c>
      <c r="Q31" s="13" t="str">
        <f>VLOOKUP(O31, '[1]لیست محصولات اردیبهشت ۱۴۰۳'!B:C,2,0)</f>
        <v>میاگروس | Milagros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3750000</v>
      </c>
      <c r="U31" s="15"/>
      <c r="V31" s="16">
        <f t="shared" si="1"/>
        <v>0</v>
      </c>
      <c r="W31" s="12">
        <f t="shared" si="2"/>
        <v>3</v>
      </c>
      <c r="X31" s="14">
        <f t="shared" si="3"/>
        <v>11250000</v>
      </c>
      <c r="Y31" s="17"/>
      <c r="Z31" s="14">
        <f t="shared" si="4"/>
        <v>11250000</v>
      </c>
      <c r="AA31" s="18" t="s">
        <v>79</v>
      </c>
      <c r="AB31" s="13" t="s">
        <v>70</v>
      </c>
      <c r="AC31" s="19" t="s">
        <v>715</v>
      </c>
      <c r="AD31" s="20"/>
      <c r="AE31" s="77" t="s">
        <v>1182</v>
      </c>
      <c r="AF31" s="21"/>
      <c r="AG31" s="22" t="str">
        <f t="shared" si="5"/>
        <v>TRUE</v>
      </c>
      <c r="AH31" s="23" t="str">
        <f t="shared" si="6"/>
        <v>تهران - کافه پرا - افشین امیری 09123060890</v>
      </c>
    </row>
    <row r="32" spans="1:34" ht="22.35" customHeight="1">
      <c r="A32" s="7"/>
      <c r="B32" s="7"/>
      <c r="C32" s="7"/>
      <c r="D32" s="7"/>
      <c r="E32" s="7"/>
      <c r="F32" s="8"/>
      <c r="G32" s="159">
        <v>22</v>
      </c>
      <c r="H32" s="162">
        <v>280931621079</v>
      </c>
      <c r="I32" s="159" t="s">
        <v>1289</v>
      </c>
      <c r="J32" s="159"/>
      <c r="K32" s="11" t="str">
        <f t="shared" ca="1" si="0"/>
        <v/>
      </c>
      <c r="L32" s="138" t="s">
        <v>163</v>
      </c>
      <c r="M32" s="138" t="s">
        <v>1317</v>
      </c>
      <c r="N32" s="138"/>
      <c r="O32" s="9">
        <v>5501.2</v>
      </c>
      <c r="P32" s="9">
        <v>2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750</v>
      </c>
      <c r="T32" s="14">
        <f>VLOOKUP(O32, '[1]لیست محصولات اردیبهشت ۱۴۰۳'!B:G,6,0)</f>
        <v>9900000</v>
      </c>
      <c r="U32" s="15"/>
      <c r="V32" s="16">
        <f t="shared" si="1"/>
        <v>0</v>
      </c>
      <c r="W32" s="12">
        <f t="shared" si="2"/>
        <v>2</v>
      </c>
      <c r="X32" s="14">
        <f t="shared" si="3"/>
        <v>19800000</v>
      </c>
      <c r="Y32" s="17"/>
      <c r="Z32" s="14">
        <f t="shared" si="4"/>
        <v>19800000</v>
      </c>
      <c r="AA32" s="150" t="s">
        <v>79</v>
      </c>
      <c r="AB32" s="147" t="s">
        <v>1318</v>
      </c>
      <c r="AC32" s="144" t="s">
        <v>1319</v>
      </c>
      <c r="AD32" s="141" t="s">
        <v>759</v>
      </c>
      <c r="AE32" s="19"/>
      <c r="AF32" s="21"/>
      <c r="AG32" s="22" t="str">
        <f t="shared" si="5"/>
        <v>TRUE</v>
      </c>
      <c r="AH32" s="23" t="str">
        <f t="shared" si="6"/>
        <v>تهران تهرانپارس-خ دماوند-بعد از تعمیرگاه سایپا مرکزی - کوچه کیمیداروی شرقی-ساختمان سبلان-پ90/73  - احسان جمالی 09384396463</v>
      </c>
    </row>
    <row r="33" spans="1:34" ht="22.35" customHeight="1">
      <c r="A33" s="7"/>
      <c r="B33" s="7"/>
      <c r="C33" s="7"/>
      <c r="D33" s="7"/>
      <c r="E33" s="7"/>
      <c r="F33" s="8"/>
      <c r="G33" s="161"/>
      <c r="H33" s="163"/>
      <c r="I33" s="161"/>
      <c r="J33" s="161"/>
      <c r="K33" s="11" t="str">
        <f t="shared" ca="1" si="0"/>
        <v/>
      </c>
      <c r="L33" s="140"/>
      <c r="M33" s="140"/>
      <c r="N33" s="140"/>
      <c r="O33" s="9">
        <v>5522.1</v>
      </c>
      <c r="P33" s="9">
        <v>1</v>
      </c>
      <c r="Q33" s="13" t="str">
        <f>VLOOKUP(O33, '[1]لیست محصولات اردیبهشت ۱۴۰۳'!B:C,2,0)</f>
        <v>تامارا | Tamara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2600000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2600000</v>
      </c>
      <c r="Y33" s="17"/>
      <c r="Z33" s="14">
        <f t="shared" si="4"/>
        <v>2600000</v>
      </c>
      <c r="AA33" s="152"/>
      <c r="AB33" s="149"/>
      <c r="AC33" s="146"/>
      <c r="AD33" s="143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>
        <v>23</v>
      </c>
      <c r="H34" s="10">
        <v>280934217259</v>
      </c>
      <c r="I34" s="9" t="s">
        <v>1289</v>
      </c>
      <c r="J34" s="9"/>
      <c r="K34" s="11" t="str">
        <f t="shared" ca="1" si="0"/>
        <v/>
      </c>
      <c r="L34" s="12" t="s">
        <v>134</v>
      </c>
      <c r="M34" s="12" t="s">
        <v>600</v>
      </c>
      <c r="N34" s="12"/>
      <c r="O34" s="9">
        <v>3326.1</v>
      </c>
      <c r="P34" s="9">
        <v>1</v>
      </c>
      <c r="Q34" s="13" t="str">
        <f>VLOOKUP(O34, '[1]لیست محصولات اردیبهشت ۱۴۰۳'!B:C,2,0)</f>
        <v>میاگروس | Milagros</v>
      </c>
      <c r="R34" s="9" t="s">
        <v>601</v>
      </c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3750000</v>
      </c>
      <c r="Y34" s="17"/>
      <c r="Z34" s="14">
        <f t="shared" si="4"/>
        <v>3750000</v>
      </c>
      <c r="AA34" s="18" t="s">
        <v>79</v>
      </c>
      <c r="AB34" s="13" t="s">
        <v>602</v>
      </c>
      <c r="AC34" s="19" t="s">
        <v>603</v>
      </c>
      <c r="AD34" s="20" t="s">
        <v>759</v>
      </c>
      <c r="AE34" s="19"/>
      <c r="AF34" s="21"/>
      <c r="AG34" s="22" t="str">
        <f t="shared" si="5"/>
        <v>TRUE</v>
      </c>
      <c r="AH34" s="23" t="str">
        <f t="shared" si="6"/>
        <v>تهران ونک - خ عطار - نرسیده به میدان عطار - ساختمان پروین اعتصامی (پلاک26 - همراه اول)  - امین یعقوبی ثانی 09936007969</v>
      </c>
    </row>
    <row r="35" spans="1:34" ht="22.35" customHeight="1">
      <c r="A35" s="7"/>
      <c r="B35" s="7"/>
      <c r="C35" s="7"/>
      <c r="D35" s="7"/>
      <c r="E35" s="7"/>
      <c r="F35" s="8"/>
      <c r="G35" s="66">
        <v>24</v>
      </c>
      <c r="H35" s="67"/>
      <c r="I35" s="66" t="s">
        <v>1289</v>
      </c>
      <c r="J35" s="9" t="s">
        <v>75</v>
      </c>
      <c r="K35" s="11" t="str">
        <f t="shared" ca="1" si="0"/>
        <v/>
      </c>
      <c r="L35" s="12" t="s">
        <v>1321</v>
      </c>
      <c r="M35" s="12" t="s">
        <v>1322</v>
      </c>
      <c r="N35" s="12" t="s">
        <v>1323</v>
      </c>
      <c r="O35" s="9">
        <v>5501.3</v>
      </c>
      <c r="P35" s="9">
        <v>2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4000</v>
      </c>
      <c r="T35" s="14">
        <f>VLOOKUP(O35, '[1]لیست محصولات اردیبهشت ۱۴۰۳'!B:G,6,0)</f>
        <v>51200000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102400000</v>
      </c>
      <c r="Y35" s="17"/>
      <c r="Z35" s="14">
        <f t="shared" si="4"/>
        <v>102400000</v>
      </c>
      <c r="AA35" s="18" t="s">
        <v>419</v>
      </c>
      <c r="AB35" s="13" t="s">
        <v>1324</v>
      </c>
      <c r="AC35" s="19" t="s">
        <v>1325</v>
      </c>
      <c r="AD35" s="20"/>
      <c r="AE35" s="19"/>
      <c r="AF35" s="21"/>
      <c r="AG35" s="22" t="str">
        <f t="shared" si="5"/>
        <v>TRUE</v>
      </c>
      <c r="AH35" s="23" t="str">
        <f t="shared" si="6"/>
        <v>تبریز وليعصر ،چهارراه شريعتي به سمت رازي کافه پرکو - سالار درنگ 09125006328</v>
      </c>
    </row>
    <row r="36" spans="1:34" ht="22.35" customHeight="1">
      <c r="A36" s="7"/>
      <c r="B36" s="7"/>
      <c r="C36" s="7"/>
      <c r="D36" s="7"/>
      <c r="E36" s="7"/>
      <c r="F36" s="8"/>
      <c r="G36" s="9">
        <v>25</v>
      </c>
      <c r="H36" s="10">
        <v>280994256925</v>
      </c>
      <c r="I36" s="9" t="s">
        <v>1365</v>
      </c>
      <c r="J36" s="9"/>
      <c r="K36" s="11" t="str">
        <f t="shared" ca="1" si="0"/>
        <v/>
      </c>
      <c r="L36" s="12" t="s">
        <v>417</v>
      </c>
      <c r="M36" s="12" t="s">
        <v>1372</v>
      </c>
      <c r="N36" s="12"/>
      <c r="O36" s="9">
        <v>3326.2</v>
      </c>
      <c r="P36" s="9">
        <v>1</v>
      </c>
      <c r="Q36" s="13" t="str">
        <f>VLOOKUP(O36, '[1]لیست محصولات اردیبهشت ۱۴۰۳'!B:C,2,0)</f>
        <v>میاگروس | Milagros</v>
      </c>
      <c r="R36" s="9" t="s">
        <v>278</v>
      </c>
      <c r="S36" s="12">
        <f>VLOOKUP(O36, '[1]لیست محصولات اردیبهشت ۱۴۰۳'!B:F,5,0)</f>
        <v>750</v>
      </c>
      <c r="T36" s="14">
        <f>VLOOKUP(O36, '[1]لیست محصولات اردیبهشت ۱۴۰۳'!B:G,6,0)</f>
        <v>18150000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18150000</v>
      </c>
      <c r="Y36" s="17"/>
      <c r="Z36" s="14">
        <f t="shared" si="4"/>
        <v>18150000</v>
      </c>
      <c r="AA36" s="18" t="s">
        <v>79</v>
      </c>
      <c r="AB36" s="13" t="s">
        <v>1410</v>
      </c>
      <c r="AC36" s="19" t="s">
        <v>1373</v>
      </c>
      <c r="AD36" s="20" t="s">
        <v>795</v>
      </c>
      <c r="AE36" s="19"/>
      <c r="AF36" s="21"/>
      <c r="AG36" s="22" t="str">
        <f t="shared" si="5"/>
        <v>TRUE</v>
      </c>
      <c r="AH36" s="23" t="str">
        <f t="shared" si="6"/>
        <v>تهران خیابان وزرا کوچه ۱۱ پلاک ۲۲ طبقه اول شرکت مس تحویل گیرنده خانم ساریخانی  - رضا قاسمی 09120043660</v>
      </c>
    </row>
    <row r="37" spans="1:34" s="93" customFormat="1" ht="22.35" customHeight="1">
      <c r="A37" s="81"/>
      <c r="B37" s="81"/>
      <c r="C37" s="81"/>
      <c r="D37" s="81"/>
      <c r="E37" s="81"/>
      <c r="F37" s="81"/>
      <c r="G37" s="206">
        <v>26</v>
      </c>
      <c r="H37" s="209" t="s">
        <v>1413</v>
      </c>
      <c r="I37" s="206" t="s">
        <v>1365</v>
      </c>
      <c r="J37" s="206"/>
      <c r="K37" s="82" t="str">
        <f t="shared" ca="1" si="0"/>
        <v/>
      </c>
      <c r="L37" s="203" t="s">
        <v>1411</v>
      </c>
      <c r="M37" s="203" t="s">
        <v>1412</v>
      </c>
      <c r="N37" s="203" t="s">
        <v>1414</v>
      </c>
      <c r="O37" s="83">
        <v>3326.1</v>
      </c>
      <c r="P37" s="83">
        <v>1</v>
      </c>
      <c r="Q37" s="84" t="str">
        <f>VLOOKUP(O37, '[1]لیست محصولات اردیبهشت ۱۴۰۳'!B:C,2,0)</f>
        <v>میاگروس | Milagros</v>
      </c>
      <c r="R37" s="83"/>
      <c r="S37" s="85">
        <f>VLOOKUP(O37, '[1]لیست محصولات اردیبهشت ۱۴۰۳'!B:F,5,0)</f>
        <v>150</v>
      </c>
      <c r="T37" s="86">
        <f>VLOOKUP(O37, '[1]لیست محصولات اردیبهشت ۱۴۰۳'!B:G,6,0)</f>
        <v>3750000</v>
      </c>
      <c r="U37" s="87"/>
      <c r="V37" s="88">
        <f t="shared" si="1"/>
        <v>0</v>
      </c>
      <c r="W37" s="85">
        <f t="shared" si="2"/>
        <v>1</v>
      </c>
      <c r="X37" s="86">
        <f t="shared" si="3"/>
        <v>3750000</v>
      </c>
      <c r="Y37" s="89"/>
      <c r="Z37" s="86">
        <f t="shared" si="4"/>
        <v>3750000</v>
      </c>
      <c r="AA37" s="225" t="s">
        <v>79</v>
      </c>
      <c r="AB37" s="223" t="s">
        <v>1415</v>
      </c>
      <c r="AC37" s="221" t="s">
        <v>1416</v>
      </c>
      <c r="AD37" s="206"/>
      <c r="AE37" s="233" t="s">
        <v>1417</v>
      </c>
      <c r="AF37" s="92"/>
      <c r="AH37" s="94" t="str">
        <f t="shared" si="6"/>
        <v>تهران چهارراه کامرانیه - خ لواسانی - خ آریا - نرسیده به بن بست مربم - پلاک ۱۱ - طبقه ۲ شرکت لامارزاکو ایران - هیسو بغوزیان ۰۹۳۵۷۸۶۵۸۷۷</v>
      </c>
    </row>
    <row r="38" spans="1:34" s="93" customFormat="1" ht="22.35" customHeight="1">
      <c r="A38" s="81"/>
      <c r="B38" s="81"/>
      <c r="C38" s="81"/>
      <c r="D38" s="81"/>
      <c r="E38" s="81"/>
      <c r="F38" s="81"/>
      <c r="G38" s="208"/>
      <c r="H38" s="211"/>
      <c r="I38" s="208"/>
      <c r="J38" s="208"/>
      <c r="K38" s="82" t="str">
        <f t="shared" ca="1" si="0"/>
        <v/>
      </c>
      <c r="L38" s="205"/>
      <c r="M38" s="205"/>
      <c r="N38" s="205"/>
      <c r="O38" s="83">
        <v>5511.1</v>
      </c>
      <c r="P38" s="83">
        <v>1</v>
      </c>
      <c r="Q38" s="84" t="str">
        <f>VLOOKUP(O38, '[1]لیست محصولات اردیبهشت ۱۴۰۳'!B:C,2,0)</f>
        <v>هامبلا | Hambella</v>
      </c>
      <c r="R38" s="83"/>
      <c r="S38" s="85">
        <f>VLOOKUP(O38, '[1]لیست محصولات اردیبهشت ۱۴۰۳'!B:F,5,0)</f>
        <v>150</v>
      </c>
      <c r="T38" s="86">
        <f>VLOOKUP(O38, '[1]لیست محصولات اردیبهشت ۱۴۰۳'!B:G,6,0)</f>
        <v>2800000</v>
      </c>
      <c r="U38" s="87"/>
      <c r="V38" s="88">
        <f t="shared" si="1"/>
        <v>0</v>
      </c>
      <c r="W38" s="85">
        <f t="shared" si="2"/>
        <v>1</v>
      </c>
      <c r="X38" s="86">
        <f t="shared" si="3"/>
        <v>2800000</v>
      </c>
      <c r="Y38" s="89"/>
      <c r="Z38" s="86">
        <f t="shared" si="4"/>
        <v>2800000</v>
      </c>
      <c r="AA38" s="226"/>
      <c r="AB38" s="224"/>
      <c r="AC38" s="222"/>
      <c r="AD38" s="208"/>
      <c r="AE38" s="234"/>
      <c r="AF38" s="92"/>
      <c r="AH38" s="94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5</v>
      </c>
      <c r="AI241" s="56">
        <f t="shared" si="19"/>
        <v>0</v>
      </c>
      <c r="AJ241" s="57">
        <f t="shared" ref="AJ241:AJ264" si="27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25"/>
        <v>-5</v>
      </c>
      <c r="AN241" s="58">
        <f t="shared" si="21"/>
        <v>0</v>
      </c>
      <c r="AO241" s="59"/>
      <c r="AP241" s="58">
        <f t="shared" si="22"/>
        <v>-3.75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</v>
      </c>
      <c r="AI242" s="56">
        <f t="shared" si="19"/>
        <v>0</v>
      </c>
      <c r="AJ242" s="57">
        <f t="shared" si="27"/>
        <v>2</v>
      </c>
      <c r="AK242" s="58">
        <f t="shared" ref="AK242:AK267" si="28">AH242*AG242/1000</f>
        <v>8</v>
      </c>
      <c r="AL242" s="59">
        <f>AO242+AQ242-[2]Sheet1!$AH243</f>
        <v>0</v>
      </c>
      <c r="AM242" s="59">
        <f t="shared" si="25"/>
        <v>-2</v>
      </c>
      <c r="AN242" s="58">
        <f t="shared" si="21"/>
        <v>0</v>
      </c>
      <c r="AO242" s="59"/>
      <c r="AP242" s="58">
        <f t="shared" si="22"/>
        <v>-8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7</v>
      </c>
      <c r="AI251" s="56">
        <f t="shared" si="19"/>
        <v>0</v>
      </c>
      <c r="AJ251" s="57">
        <f t="shared" si="27"/>
        <v>7</v>
      </c>
      <c r="AK251" s="58">
        <f t="shared" si="28"/>
        <v>1.05</v>
      </c>
      <c r="AL251" s="59">
        <f>AO251+AQ251-[2]Sheet1!$AH252</f>
        <v>0</v>
      </c>
      <c r="AM251" s="59">
        <f t="shared" si="25"/>
        <v>-7</v>
      </c>
      <c r="AN251" s="58">
        <f t="shared" si="21"/>
        <v>0</v>
      </c>
      <c r="AO251" s="59"/>
      <c r="AP251" s="58">
        <f t="shared" si="22"/>
        <v>-1.05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10</v>
      </c>
      <c r="AI252" s="56">
        <f t="shared" si="19"/>
        <v>0</v>
      </c>
      <c r="AJ252" s="57">
        <f t="shared" si="27"/>
        <v>10</v>
      </c>
      <c r="AK252" s="58">
        <f t="shared" si="28"/>
        <v>7.5</v>
      </c>
      <c r="AL252" s="59">
        <f>AO252+AQ252-[2]Sheet1!$AH253</f>
        <v>0</v>
      </c>
      <c r="AM252" s="59">
        <f t="shared" si="25"/>
        <v>-10</v>
      </c>
      <c r="AN252" s="58">
        <f t="shared" si="21"/>
        <v>0</v>
      </c>
      <c r="AO252" s="59"/>
      <c r="AP252" s="58">
        <f t="shared" si="22"/>
        <v>-7.5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35 W37:W200" name="باقیمانده_5"/>
    <protectedRange algorithmName="SHA-512" hashValue="f5WsBkExWTs/LKakVBbNBXjGjwaAPcOxHhJFt4MnEAAY0TgGUtLBwc6BQDnps5THm9Gccqda3SWXIrg2Z9o+GA==" saltValue="9EXh0tvvNrwpkDbSuYJ+Uw==" spinCount="100000" sqref="V2:V35 V37:V200" name="تعداد ارسال شده_4"/>
    <protectedRange algorithmName="SHA-512" hashValue="jjrV5Hy6JwvVqOO7tKoZVoRg7rpBcjqvT96GSIFiDncBaImziwFUF2JC6d0rT0SfgZv+eJ/5g2VdqSB7bdW0mg==" saltValue="0Igh3j97EZBwjtfDd8U1wg==" spinCount="100000" sqref="W36" name="باقیمانده_5_1"/>
    <protectedRange algorithmName="SHA-512" hashValue="f5WsBkExWTs/LKakVBbNBXjGjwaAPcOxHhJFt4MnEAAY0TgGUtLBwc6BQDnps5THm9Gccqda3SWXIrg2Z9o+GA==" saltValue="9EXh0tvvNrwpkDbSuYJ+Uw==" spinCount="100000" sqref="V36" name="تعداد ارسال شده_4_1"/>
  </protectedRanges>
  <mergeCells count="115">
    <mergeCell ref="H32:H33"/>
    <mergeCell ref="G32:G33"/>
    <mergeCell ref="AD32:AD33"/>
    <mergeCell ref="AC32:AC33"/>
    <mergeCell ref="AB32:AB33"/>
    <mergeCell ref="AA32:AA33"/>
    <mergeCell ref="N32:N33"/>
    <mergeCell ref="M32:M33"/>
    <mergeCell ref="L32:L33"/>
    <mergeCell ref="J32:J33"/>
    <mergeCell ref="I32:I33"/>
    <mergeCell ref="H29:H30"/>
    <mergeCell ref="G29:G30"/>
    <mergeCell ref="AD29:AD30"/>
    <mergeCell ref="AC29:AC30"/>
    <mergeCell ref="AB29:AB30"/>
    <mergeCell ref="AA29:AA30"/>
    <mergeCell ref="N29:N30"/>
    <mergeCell ref="M29:M30"/>
    <mergeCell ref="L29:L30"/>
    <mergeCell ref="J29:J30"/>
    <mergeCell ref="I29:I30"/>
    <mergeCell ref="H26:H27"/>
    <mergeCell ref="G26:G27"/>
    <mergeCell ref="AD26:AD27"/>
    <mergeCell ref="AC26:AC27"/>
    <mergeCell ref="AB26:AB27"/>
    <mergeCell ref="AA26:AA27"/>
    <mergeCell ref="N26:N27"/>
    <mergeCell ref="M26:M27"/>
    <mergeCell ref="L26:L27"/>
    <mergeCell ref="J26:J27"/>
    <mergeCell ref="I26:I27"/>
    <mergeCell ref="H23:H24"/>
    <mergeCell ref="G23:G24"/>
    <mergeCell ref="AD23:AD24"/>
    <mergeCell ref="AC23:AC24"/>
    <mergeCell ref="AB23:AB24"/>
    <mergeCell ref="AA23:AA24"/>
    <mergeCell ref="N23:N24"/>
    <mergeCell ref="M23:M24"/>
    <mergeCell ref="L23:L24"/>
    <mergeCell ref="J23:J24"/>
    <mergeCell ref="I23:I24"/>
    <mergeCell ref="M15:M16"/>
    <mergeCell ref="L15:L16"/>
    <mergeCell ref="J15:J16"/>
    <mergeCell ref="I15:I16"/>
    <mergeCell ref="H15:H16"/>
    <mergeCell ref="H20:H21"/>
    <mergeCell ref="G20:G21"/>
    <mergeCell ref="AD20:AD21"/>
    <mergeCell ref="AC20:AC21"/>
    <mergeCell ref="AB20:AB21"/>
    <mergeCell ref="AA20:AA21"/>
    <mergeCell ref="N20:N21"/>
    <mergeCell ref="M20:M21"/>
    <mergeCell ref="L20:L21"/>
    <mergeCell ref="J20:J21"/>
    <mergeCell ref="I20:I21"/>
    <mergeCell ref="AD12:AD13"/>
    <mergeCell ref="AC12:AC13"/>
    <mergeCell ref="AB12:AB13"/>
    <mergeCell ref="AA12:AA13"/>
    <mergeCell ref="N15:N16"/>
    <mergeCell ref="H9:H10"/>
    <mergeCell ref="G9:G10"/>
    <mergeCell ref="N12:N13"/>
    <mergeCell ref="M12:M13"/>
    <mergeCell ref="L12:L13"/>
    <mergeCell ref="J12:J13"/>
    <mergeCell ref="I12:I13"/>
    <mergeCell ref="H12:H13"/>
    <mergeCell ref="G12:G13"/>
    <mergeCell ref="N9:N10"/>
    <mergeCell ref="M9:M10"/>
    <mergeCell ref="L9:L10"/>
    <mergeCell ref="J9:J10"/>
    <mergeCell ref="I9:I10"/>
    <mergeCell ref="G15:G16"/>
    <mergeCell ref="AD15:AD16"/>
    <mergeCell ref="AC15:AC16"/>
    <mergeCell ref="AB15:AB16"/>
    <mergeCell ref="AA15:AA16"/>
    <mergeCell ref="AD5:AD7"/>
    <mergeCell ref="AC5:AC7"/>
    <mergeCell ref="AB5:AB7"/>
    <mergeCell ref="AA5:AA7"/>
    <mergeCell ref="AD9:AD10"/>
    <mergeCell ref="AC9:AC10"/>
    <mergeCell ref="AB9:AB10"/>
    <mergeCell ref="AA9:AA10"/>
    <mergeCell ref="A1:B1"/>
    <mergeCell ref="C1:D1"/>
    <mergeCell ref="E1:F1"/>
    <mergeCell ref="U1:V1"/>
    <mergeCell ref="G5:G7"/>
    <mergeCell ref="H5:H7"/>
    <mergeCell ref="I5:I7"/>
    <mergeCell ref="J5:J7"/>
    <mergeCell ref="L5:L7"/>
    <mergeCell ref="M5:M7"/>
    <mergeCell ref="N5:N7"/>
    <mergeCell ref="AE37:AE38"/>
    <mergeCell ref="N37:N38"/>
    <mergeCell ref="M37:M38"/>
    <mergeCell ref="L37:L38"/>
    <mergeCell ref="J37:J38"/>
    <mergeCell ref="I37:I38"/>
    <mergeCell ref="H37:H38"/>
    <mergeCell ref="G37:G38"/>
    <mergeCell ref="AD37:AD38"/>
    <mergeCell ref="AC37:AC38"/>
    <mergeCell ref="AB37:AB38"/>
    <mergeCell ref="AA37:AA38"/>
  </mergeCells>
  <conditionalFormatting sqref="G2:J3 AA2:AF5 J4:J5 J8:J9 AA8:AF9 G11:P12 AA11:AF12 G14:P15 AA14:AF15 G17:P20 AA17:AF20 G22:P23 AA22:AF23 G25:P26 AA25:AF26 G28:P29 AA28:AF29 G31:P32 AA31:AF32 G39:AF200 K2:Z2 Q3:Z35 G34:P35 AA34:AF35 O38:Z38 K3:P3 H4:H5 K4:K10 O4:P10 AE6:AF7 H8:H9 AE10:AF10 K13 O13:P13 AE13:AF13 K16 O16:P16 AE16:AF16 K21 O21:P21 AE21:AF21 K24 O24:P24 AE24:AF24 K27 O27:P27 AE27:AF27 K30 O30:P30 AE30:AF30 K33 O33:P33 AE33:AF33 K38 AF38">
    <cfRule type="expression" dxfId="70" priority="68">
      <formula>$C2</formula>
    </cfRule>
  </conditionalFormatting>
  <conditionalFormatting sqref="G2:J3 AD2:AD5 J4:J5 J8:J9 AD8:AD9 G11:J12 AD11:AD12 G14:J15 AD14:AD15 G17:J20 AD17:AD20 G22:J23 AD22:AD23 G25:J26 AD25:AD26 G28:J29 AD28:AD29 G31:J32 AD31:AD32 G39:J200 AD39:AD200">
    <cfRule type="expression" dxfId="69" priority="67">
      <formula>$A2</formula>
    </cfRule>
  </conditionalFormatting>
  <conditionalFormatting sqref="G2:J3 AD2:AD5 Z2:Z35 J4:J5 J8:J9 AD8:AD9 G11:J12 AD11:AD12 G14:J15 AD14:AD15 G17:J20 AD17:AD20 G22:J23 AD22:AD23 G25:J26 AD25:AD26 G28:J29 AD28:AD29 G31:J32 AD31:AD32 G34:J35 AD34:AD35 Z37:Z200 G39:J200 AD39:AD200">
    <cfRule type="expression" dxfId="68" priority="69">
      <formula>$E2</formula>
    </cfRule>
  </conditionalFormatting>
  <conditionalFormatting sqref="G36:AF37">
    <cfRule type="expression" dxfId="67" priority="3">
      <formula>$C36</formula>
    </cfRule>
  </conditionalFormatting>
  <conditionalFormatting sqref="W2:W200">
    <cfRule type="expression" dxfId="66" priority="1">
      <formula>$AG2</formula>
    </cfRule>
  </conditionalFormatting>
  <conditionalFormatting sqref="Z2:Z200 G34:J37 AD34:AD37">
    <cfRule type="expression" dxfId="65" priority="2">
      <formula>$A2</formula>
    </cfRule>
  </conditionalFormatting>
  <conditionalFormatting sqref="Z36 G36:J37 AD36:AD37">
    <cfRule type="expression" dxfId="64" priority="4">
      <formula>$E36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{B5F5CFE8-4263-44AA-923F-30182A1AF923}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{38E6CFAE-1537-4E48-A0AE-6C7FFA6FEB1F}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{EA40E290-A7D8-4110-96E1-8A615CBB0E90}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{912A5B8F-54CB-4FB8-943F-C4FD831BEBBE}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{767F10AA-E67D-4285-A34E-398180C81ABC}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{F8CBA61A-D38E-43C4-9FDD-FAAFD83B9EB5}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{2DB56673-C9C6-415A-A970-1BB1F0D02801}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{5DDE2ED6-6DE3-48D1-AF5A-7E22B0304110}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{5CFB1A3A-1DA5-405B-BCFA-03B5A54091C4}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{3BCEFCF7-217B-414D-9F34-B2485A65CADD}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{F5DE5210-3C01-4007-BACC-D444EEC95358}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{C1B9CBF2-EFBB-42CF-BE6E-640B425F07D3}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{EE3CFF0D-BE12-4230-A4F5-7C74D8E4D1C7}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{D9E95AA0-E95F-40BB-8C9D-E789B2783161}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{AEAE9838-0E41-4AB9-B01A-E2AC3B0D63A5}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{5067DCE9-4823-4768-B1DF-D9DE15CCE6A1}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{8E322F42-E348-4F30-9DE4-C74805D70671}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{15E02246-1031-45D3-904F-7449702DEF2F}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{45AE77D2-EE2D-48CC-8D9C-AFA49FFA49FA}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{414EB960-33F8-446A-BAE1-8B99FC36A9F1}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{21A0C6E5-9A3F-4976-A902-E916D141BF84}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{54F02B89-B151-4E6D-9157-99B59563C0CA}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{BCD69D56-0E1F-47C4-8A9E-C4B06DA27687}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{FB9B7508-6504-4200-B33B-FBD799889DBF}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{B22D49E3-887E-4F89-A706-5E768B8178E5}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{C6725D4A-02D7-44AE-93DA-F26F1302B081}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{2C5B704D-791B-4C7D-A180-618E35C8FED6}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{886AD27A-C968-46A6-A6E8-9BABBC924BB5}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{D0300294-B6D7-40A8-844D-3872C6ED351D}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{682F8152-4765-419B-B085-502AB0E9168F}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{EB561042-854F-4436-AAB4-AC0D424FA38D}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{E153537A-6F6B-4FAD-840B-4570A49E7A93}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{E9E98F68-56ED-4F85-876A-93C10EFFC68C}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{C280F7EB-C4B0-4889-B018-8B09B7D4439B}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{0366A1EA-4D71-4CFC-8550-7C367C694286}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{643855AD-E388-4329-8A53-DF7220D695CD}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{F1F00473-2061-427D-9387-81BBCC4B79EE}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{5F060EA2-373C-4909-8F9A-F3367F0A35DE}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{81F5F7B6-12EC-4D18-A57B-F64889265B41}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{773774BF-D17D-4AFB-BE4E-084BD8E947E7}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{A5B1637C-1C3F-410C-B564-61EA6B6C981E}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{3C5E250E-48EA-4AD8-B37D-F581BC82F88B}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{AD9BDDCD-A6F4-402C-8DB3-8D15BDD251F6}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{12D139C8-0B95-4601-B899-9FBBE6128FB4}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{A5AFED9D-949C-4014-AF4D-4B5482222D4E}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{E09FCE90-5C6A-447F-B3BB-A260636494FD}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{31A44EA4-083B-42A0-B997-D3997E226846}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{32E480CF-9572-451F-A2F7-0CC0357C33B0}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{10741144-337B-408D-A51A-5B5625328C0D}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{FE1E907D-2A0D-4115-BE6E-AB52A7A83AFF}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{E0ED6C80-EF80-4E1B-BD30-BCD5E0DC4A23}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{287823A1-2AE4-4F37-A964-D76674D5752C}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{1786C566-4E77-4523-9737-2FA983F78691}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{98711A7A-4477-485B-8EA4-1360DC61C350}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{EA023F51-8F21-4138-A85D-ADCABB7D601A}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{90AE6D2B-1743-4FD2-A81A-8F8AA230A592}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{BC012700-6710-4835-A7C3-0CEDE3F62E62}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{A6530733-A9A8-4BEF-8A83-93A71AE8680A}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{89DBADE6-9C1D-48C2-B71A-C6345FF55727}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{09421D4E-6809-437A-8DB5-5C501164AEC0}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{C5E116BA-A9F9-47ED-897F-CCADD1B5F875}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F5CFE8-4263-44AA-923F-30182A1AF92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8E6CFAE-1537-4E48-A0AE-6C7FFA6FEB1F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A40E290-A7D8-4110-96E1-8A615CBB0E9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12A5B8F-54CB-4FB8-943F-C4FD831BEBBE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767F10AA-E67D-4285-A34E-398180C81ABC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8CBA61A-D38E-43C4-9FDD-FAAFD83B9EB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2DB56673-C9C6-415A-A970-1BB1F0D0280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DDE2ED6-6DE3-48D1-AF5A-7E22B030411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CFB1A3A-1DA5-405B-BCFA-03B5A54091C4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BCEFCF7-217B-414D-9F34-B2485A65CADD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5DE5210-3C01-4007-BACC-D444EEC9535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1B9CBF2-EFBB-42CF-BE6E-640B425F07D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EE3CFF0D-BE12-4230-A4F5-7C74D8E4D1C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D9E95AA0-E95F-40BB-8C9D-E789B2783161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EAE9838-0E41-4AB9-B01A-E2AC3B0D63A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067DCE9-4823-4768-B1DF-D9DE15CCE6A1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E322F42-E348-4F30-9DE4-C74805D7067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15E02246-1031-45D3-904F-7449702DEF2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5AE77D2-EE2D-48CC-8D9C-AFA49FFA49F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14EB960-33F8-446A-BAE1-8B99FC36A9F1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1A0C6E5-9A3F-4976-A902-E916D141BF8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54F02B89-B151-4E6D-9157-99B59563C0C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CD69D56-0E1F-47C4-8A9E-C4B06DA27687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B9B7508-6504-4200-B33B-FBD799889DBF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22D49E3-887E-4F89-A706-5E768B8178E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6725D4A-02D7-44AE-93DA-F26F1302B081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C5B704D-791B-4C7D-A180-618E35C8FED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86AD27A-C968-46A6-A6E8-9BABBC924BB5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0300294-B6D7-40A8-844D-3872C6ED351D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682F8152-4765-419B-B085-502AB0E9168F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B561042-854F-4436-AAB4-AC0D424FA38D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153537A-6F6B-4FAD-840B-4570A49E7A9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9E98F68-56ED-4F85-876A-93C10EFFC68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C280F7EB-C4B0-4889-B018-8B09B7D4439B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366A1EA-4D71-4CFC-8550-7C367C694286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43855AD-E388-4329-8A53-DF7220D695C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F1F00473-2061-427D-9387-81BBCC4B79E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5F060EA2-373C-4909-8F9A-F3367F0A35D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81F5F7B6-12EC-4D18-A57B-F64889265B4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73774BF-D17D-4AFB-BE4E-084BD8E947E7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5B1637C-1C3F-410C-B564-61EA6B6C981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C5E250E-48EA-4AD8-B37D-F581BC82F88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D9BDDCD-A6F4-402C-8DB3-8D15BDD251F6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2D139C8-0B95-4601-B899-9FBBE6128FB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5AFED9D-949C-4014-AF4D-4B5482222D4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E09FCE90-5C6A-447F-B3BB-A260636494F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31A44EA4-083B-42A0-B997-D3997E226846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2E480CF-9572-451F-A2F7-0CC0357C33B0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0741144-337B-408D-A51A-5B5625328C0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FE1E907D-2A0D-4115-BE6E-AB52A7A83AFF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0ED6C80-EF80-4E1B-BD30-BCD5E0DC4A2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287823A1-2AE4-4F37-A964-D76674D5752C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786C566-4E77-4523-9737-2FA983F7869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98711A7A-4477-485B-8EA4-1360DC61C35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A023F51-8F21-4138-A85D-ADCABB7D601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90AE6D2B-1743-4FD2-A81A-8F8AA230A59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C012700-6710-4835-A7C3-0CEDE3F62E62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A6530733-A9A8-4BEF-8A83-93A71AE8680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9DBADE6-9C1D-48C2-B71A-C6345FF5572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09421D4E-6809-437A-8DB5-5C501164AEC0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5E116BA-A9F9-47ED-897F-CCADD1B5F87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6D62-6E97-4E26-8229-4AF4E9D7CAFA}">
  <dimension ref="A1:AR267"/>
  <sheetViews>
    <sheetView rightToLeft="1" topLeftCell="G1" zoomScale="70" zoomScaleNormal="70" workbookViewId="0">
      <selection activeCell="N37" sqref="N37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3.109375" style="28" bestFit="1" customWidth="1"/>
    <col min="9" max="9" width="24.109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59.44140625" style="24" bestFit="1" customWidth="1"/>
    <col min="29" max="29" width="15.77734375" style="31" bestFit="1" customWidth="1"/>
    <col min="30" max="30" width="13.6640625" style="32" bestFit="1" customWidth="1"/>
    <col min="31" max="31" width="91.6640625" style="24" bestFit="1" customWidth="1"/>
    <col min="32" max="32" width="28.33203125" style="24" bestFit="1" customWidth="1"/>
    <col min="33" max="33" width="13.5546875" style="24" bestFit="1" customWidth="1"/>
    <col min="34" max="34" width="168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53">
        <v>1</v>
      </c>
      <c r="H2" s="156"/>
      <c r="I2" s="153" t="s">
        <v>1101</v>
      </c>
      <c r="J2" s="159" t="s">
        <v>75</v>
      </c>
      <c r="K2" s="11" t="str">
        <f t="shared" ref="K2:K65" ca="1" si="0">IF(C2, TODAY(), "" )</f>
        <v/>
      </c>
      <c r="L2" s="138"/>
      <c r="M2" s="138" t="s">
        <v>84</v>
      </c>
      <c r="N2" s="138" t="s">
        <v>710</v>
      </c>
      <c r="O2" s="9">
        <v>5511.3</v>
      </c>
      <c r="P2" s="9">
        <v>2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69600000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139200000</v>
      </c>
      <c r="Y2" s="17"/>
      <c r="Z2" s="14">
        <f t="shared" ref="Z2:Z65" si="4">X2-Y2</f>
        <v>139200000</v>
      </c>
      <c r="AA2" s="150" t="s">
        <v>79</v>
      </c>
      <c r="AB2" s="147" t="s">
        <v>70</v>
      </c>
      <c r="AC2" s="144" t="s">
        <v>86</v>
      </c>
      <c r="AD2" s="141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کروسان روشا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5"/>
      <c r="H3" s="158"/>
      <c r="I3" s="155"/>
      <c r="J3" s="161"/>
      <c r="K3" s="11" t="str">
        <f t="shared" ca="1" si="0"/>
        <v/>
      </c>
      <c r="L3" s="140"/>
      <c r="M3" s="140"/>
      <c r="N3" s="140"/>
      <c r="O3" s="9">
        <v>5501.3</v>
      </c>
      <c r="P3" s="9">
        <v>3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51200000</v>
      </c>
      <c r="U3" s="15"/>
      <c r="V3" s="16">
        <f t="shared" si="1"/>
        <v>0</v>
      </c>
      <c r="W3" s="12">
        <f t="shared" si="2"/>
        <v>3</v>
      </c>
      <c r="X3" s="14">
        <f t="shared" si="3"/>
        <v>153600000</v>
      </c>
      <c r="Y3" s="17"/>
      <c r="Z3" s="14">
        <f t="shared" si="4"/>
        <v>153600000</v>
      </c>
      <c r="AA3" s="152"/>
      <c r="AB3" s="149"/>
      <c r="AC3" s="146"/>
      <c r="AD3" s="143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280935670191</v>
      </c>
      <c r="I4" s="25" t="s">
        <v>1289</v>
      </c>
      <c r="J4" s="9"/>
      <c r="K4" s="11" t="str">
        <f t="shared" ca="1" si="0"/>
        <v/>
      </c>
      <c r="L4" s="12" t="s">
        <v>281</v>
      </c>
      <c r="M4" s="12" t="s">
        <v>1336</v>
      </c>
      <c r="N4" s="12"/>
      <c r="O4" s="9">
        <v>5501.1</v>
      </c>
      <c r="P4" s="9">
        <v>1</v>
      </c>
      <c r="Q4" s="13" t="str">
        <f>VLOOKUP(O4, '[1]لیست محصولات اردیبهشت ۱۴۰۳'!B:C,2,0)</f>
        <v>ورتکس | Vortex</v>
      </c>
      <c r="R4" s="9" t="s">
        <v>144</v>
      </c>
      <c r="S4" s="12">
        <f>VLOOKUP(O4, '[1]لیست محصولات اردیبهشت ۱۴۰۳'!B:F,5,0)</f>
        <v>150</v>
      </c>
      <c r="T4" s="14">
        <f>VLOOKUP(O4, '[1]لیست محصولات اردیبهشت ۱۴۰۳'!B:G,6,0)</f>
        <v>2100000</v>
      </c>
      <c r="U4" s="15"/>
      <c r="V4" s="16">
        <f t="shared" si="1"/>
        <v>0</v>
      </c>
      <c r="W4" s="12">
        <f t="shared" si="2"/>
        <v>1</v>
      </c>
      <c r="X4" s="14">
        <f t="shared" si="3"/>
        <v>2100000</v>
      </c>
      <c r="Y4" s="17"/>
      <c r="Z4" s="14">
        <f t="shared" si="4"/>
        <v>2100000</v>
      </c>
      <c r="AA4" s="18" t="s">
        <v>79</v>
      </c>
      <c r="AB4" s="13" t="s">
        <v>1337</v>
      </c>
      <c r="AC4" s="19" t="s">
        <v>1338</v>
      </c>
      <c r="AD4" s="20" t="s">
        <v>759</v>
      </c>
      <c r="AE4" s="19"/>
      <c r="AF4" s="21"/>
      <c r="AG4" s="22" t="str">
        <f t="shared" si="5"/>
        <v>TRUE</v>
      </c>
      <c r="AH4" s="23" t="str">
        <f t="shared" si="6"/>
        <v>تهران دربند خیابان گلابدره خیابان باغ وزیری پلاک ۴ واحد ۱۲  - آرین افجه 09121897151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280936799417</v>
      </c>
      <c r="I5" s="25" t="s">
        <v>1289</v>
      </c>
      <c r="J5" s="9"/>
      <c r="K5" s="11" t="str">
        <f t="shared" ca="1" si="0"/>
        <v/>
      </c>
      <c r="L5" s="12" t="s">
        <v>1026</v>
      </c>
      <c r="M5" s="12" t="s">
        <v>1339</v>
      </c>
      <c r="N5" s="12"/>
      <c r="O5" s="9">
        <v>5501.1</v>
      </c>
      <c r="P5" s="9">
        <v>2</v>
      </c>
      <c r="Q5" s="13" t="str">
        <f>VLOOKUP(O5, '[1]لیست محصولات اردیبهشت ۱۴۰۳'!B:C,2,0)</f>
        <v>ورتکس | Vortex</v>
      </c>
      <c r="R5" s="9" t="s">
        <v>144</v>
      </c>
      <c r="S5" s="12">
        <f>VLOOKUP(O5, '[1]لیست محصولات اردیبهشت ۱۴۰۳'!B:F,5,0)</f>
        <v>150</v>
      </c>
      <c r="T5" s="14">
        <f>VLOOKUP(O5, '[1]لیست محصولات اردیبهشت ۱۴۰۳'!B:G,6,0)</f>
        <v>2100000</v>
      </c>
      <c r="U5" s="15"/>
      <c r="V5" s="16">
        <f t="shared" si="1"/>
        <v>0</v>
      </c>
      <c r="W5" s="12">
        <f t="shared" si="2"/>
        <v>2</v>
      </c>
      <c r="X5" s="14">
        <f t="shared" si="3"/>
        <v>4200000</v>
      </c>
      <c r="Y5" s="17"/>
      <c r="Z5" s="14">
        <f t="shared" si="4"/>
        <v>4200000</v>
      </c>
      <c r="AA5" s="18" t="s">
        <v>79</v>
      </c>
      <c r="AB5" s="13" t="s">
        <v>1340</v>
      </c>
      <c r="AC5" s="19" t="s">
        <v>1341</v>
      </c>
      <c r="AD5" s="20" t="s">
        <v>759</v>
      </c>
      <c r="AE5" s="77" t="s">
        <v>1342</v>
      </c>
      <c r="AF5" s="21"/>
      <c r="AG5" s="22" t="str">
        <f t="shared" si="5"/>
        <v>TRUE</v>
      </c>
      <c r="AH5" s="23" t="str">
        <f t="shared" si="6"/>
        <v>تهران پاسداران،نرسیده به نوبنیاد،ک مازیار ، پ۸ ط اول ، دکور ماهرو  - عرفان ماهرو زاده 09102210109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280947689623</v>
      </c>
      <c r="I6" s="25" t="s">
        <v>1289</v>
      </c>
      <c r="J6" s="9"/>
      <c r="K6" s="11" t="str">
        <f t="shared" ca="1" si="0"/>
        <v/>
      </c>
      <c r="L6" s="12" t="s">
        <v>1343</v>
      </c>
      <c r="M6" s="12" t="s">
        <v>1344</v>
      </c>
      <c r="N6" s="12" t="s">
        <v>1345</v>
      </c>
      <c r="O6" s="9">
        <v>3326.2</v>
      </c>
      <c r="P6" s="9">
        <v>1</v>
      </c>
      <c r="Q6" s="13" t="str">
        <f>VLOOKUP(O6, '[1]لیست محصولات اردیبهشت ۱۴۰۳'!B:C,2,0)</f>
        <v>میاگروس | Milagros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18150000</v>
      </c>
      <c r="U6" s="15"/>
      <c r="V6" s="16">
        <f t="shared" si="1"/>
        <v>0</v>
      </c>
      <c r="W6" s="12">
        <f t="shared" si="2"/>
        <v>1</v>
      </c>
      <c r="X6" s="14">
        <f t="shared" si="3"/>
        <v>18150000</v>
      </c>
      <c r="Y6" s="17"/>
      <c r="Z6" s="14">
        <f t="shared" si="4"/>
        <v>18150000</v>
      </c>
      <c r="AA6" s="18" t="s">
        <v>349</v>
      </c>
      <c r="AB6" s="13" t="s">
        <v>1346</v>
      </c>
      <c r="AC6" s="19" t="s">
        <v>1347</v>
      </c>
      <c r="AD6" s="20"/>
      <c r="AE6" s="19"/>
      <c r="AF6" s="21"/>
      <c r="AG6" s="22" t="str">
        <f t="shared" si="5"/>
        <v>TRUE</v>
      </c>
      <c r="AH6" s="23" t="str">
        <f t="shared" si="6"/>
        <v>ساری خیابان پیام نور نبش بهمن غربی و فدک شهر کتاب ساری - هانیه نوری 09334316932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9">
        <v>5</v>
      </c>
      <c r="H7" s="162">
        <v>280956605184</v>
      </c>
      <c r="I7" s="159" t="s">
        <v>1289</v>
      </c>
      <c r="J7" s="159"/>
      <c r="K7" s="11" t="str">
        <f t="shared" ca="1" si="0"/>
        <v/>
      </c>
      <c r="L7" s="138" t="s">
        <v>1348</v>
      </c>
      <c r="M7" s="138" t="s">
        <v>1349</v>
      </c>
      <c r="N7" s="138" t="s">
        <v>1350</v>
      </c>
      <c r="O7" s="9">
        <v>5501.3</v>
      </c>
      <c r="P7" s="9">
        <v>1</v>
      </c>
      <c r="Q7" s="13" t="str">
        <f>VLOOKUP(O7, '[1]لیست محصولات اردیبهشت ۱۴۰۳'!B:C,2,0)</f>
        <v>ورتکس | Vortex</v>
      </c>
      <c r="R7" s="9"/>
      <c r="S7" s="12">
        <f>VLOOKUP(O7, '[1]لیست محصولات اردیبهشت ۱۴۰۳'!B:F,5,0)</f>
        <v>4000</v>
      </c>
      <c r="T7" s="14">
        <f>VLOOKUP(O7, '[1]لیست محصولات اردیبهشت ۱۴۰۳'!B:G,6,0)</f>
        <v>51200000</v>
      </c>
      <c r="U7" s="26"/>
      <c r="V7" s="16">
        <f t="shared" si="1"/>
        <v>0</v>
      </c>
      <c r="W7" s="12">
        <f t="shared" si="2"/>
        <v>1</v>
      </c>
      <c r="X7" s="14">
        <f t="shared" si="3"/>
        <v>51200000</v>
      </c>
      <c r="Y7" s="17"/>
      <c r="Z7" s="14">
        <f t="shared" si="4"/>
        <v>51200000</v>
      </c>
      <c r="AA7" s="150" t="s">
        <v>114</v>
      </c>
      <c r="AB7" s="147" t="s">
        <v>1351</v>
      </c>
      <c r="AC7" s="144" t="s">
        <v>1352</v>
      </c>
      <c r="AD7" s="141"/>
      <c r="AE7" s="19"/>
      <c r="AF7" s="21"/>
      <c r="AG7" s="22" t="str">
        <f t="shared" si="5"/>
        <v>TRUE</v>
      </c>
      <c r="AH7" s="23" t="str">
        <f t="shared" si="6"/>
        <v>اهواز کیانپارس اردیبهشت شرقی بین دانشور و شهریور کافه وایب - بهنام پسندیده 09168258954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163"/>
      <c r="I8" s="161"/>
      <c r="J8" s="161"/>
      <c r="K8" s="11" t="str">
        <f t="shared" ca="1" si="0"/>
        <v/>
      </c>
      <c r="L8" s="140"/>
      <c r="M8" s="140"/>
      <c r="N8" s="140"/>
      <c r="O8" s="9">
        <v>5501.2</v>
      </c>
      <c r="P8" s="9">
        <v>1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9900000</v>
      </c>
      <c r="U8" s="15"/>
      <c r="V8" s="16">
        <f t="shared" si="1"/>
        <v>0</v>
      </c>
      <c r="W8" s="12">
        <f t="shared" si="2"/>
        <v>1</v>
      </c>
      <c r="X8" s="14">
        <f t="shared" si="3"/>
        <v>9900000</v>
      </c>
      <c r="Y8" s="17"/>
      <c r="Z8" s="14">
        <f t="shared" si="4"/>
        <v>9900000</v>
      </c>
      <c r="AA8" s="152"/>
      <c r="AB8" s="149"/>
      <c r="AC8" s="146"/>
      <c r="AD8" s="143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6</v>
      </c>
      <c r="H9" s="162">
        <v>7645</v>
      </c>
      <c r="I9" s="159" t="s">
        <v>1289</v>
      </c>
      <c r="J9" s="159"/>
      <c r="K9" s="11" t="str">
        <f t="shared" ca="1" si="0"/>
        <v/>
      </c>
      <c r="L9" s="138" t="s">
        <v>1353</v>
      </c>
      <c r="M9" s="138" t="s">
        <v>1354</v>
      </c>
      <c r="N9" s="138" t="s">
        <v>1355</v>
      </c>
      <c r="O9" s="9">
        <v>5511.1</v>
      </c>
      <c r="P9" s="9">
        <v>8</v>
      </c>
      <c r="Q9" s="13" t="str">
        <f>VLOOKUP(O9, '[1]لیست محصولات اردیبهشت ۱۴۰۳'!B:C,2,0)</f>
        <v>هامبلا | Hambella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2800000</v>
      </c>
      <c r="U9" s="15"/>
      <c r="V9" s="16">
        <f t="shared" si="1"/>
        <v>0</v>
      </c>
      <c r="W9" s="12">
        <f t="shared" si="2"/>
        <v>8</v>
      </c>
      <c r="X9" s="14">
        <f t="shared" si="3"/>
        <v>22400000</v>
      </c>
      <c r="Y9" s="17"/>
      <c r="Z9" s="14">
        <f t="shared" si="4"/>
        <v>22400000</v>
      </c>
      <c r="AA9" s="150" t="s">
        <v>1356</v>
      </c>
      <c r="AB9" s="147" t="s">
        <v>1357</v>
      </c>
      <c r="AC9" s="144" t="s">
        <v>1358</v>
      </c>
      <c r="AD9" s="141"/>
      <c r="AE9" s="19"/>
      <c r="AF9" s="21"/>
      <c r="AG9" s="22" t="str">
        <f t="shared" si="5"/>
        <v>TRUE</v>
      </c>
      <c r="AH9" s="23" t="str">
        <f t="shared" si="6"/>
        <v>کرمانشاه خیابان نوبهار جنب بانک صادرات بستنی نوبهار - کهیار فرامرزی 09188315883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163"/>
      <c r="I10" s="161"/>
      <c r="J10" s="161"/>
      <c r="K10" s="11" t="str">
        <f t="shared" ca="1" si="0"/>
        <v/>
      </c>
      <c r="L10" s="140"/>
      <c r="M10" s="140"/>
      <c r="N10" s="140"/>
      <c r="O10" s="9">
        <v>3326.1</v>
      </c>
      <c r="P10" s="9">
        <v>2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3750000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7500000</v>
      </c>
      <c r="Y10" s="17"/>
      <c r="Z10" s="14">
        <f t="shared" si="4"/>
        <v>7500000</v>
      </c>
      <c r="AA10" s="152"/>
      <c r="AB10" s="149"/>
      <c r="AC10" s="146"/>
      <c r="AD10" s="14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7</v>
      </c>
      <c r="H11" s="10">
        <v>280968606696</v>
      </c>
      <c r="I11" s="9" t="s">
        <v>1289</v>
      </c>
      <c r="J11" s="9"/>
      <c r="K11" s="11" t="str">
        <f t="shared" ca="1" si="0"/>
        <v/>
      </c>
      <c r="L11" s="12" t="s">
        <v>537</v>
      </c>
      <c r="M11" s="12" t="s">
        <v>1015</v>
      </c>
      <c r="N11" s="12"/>
      <c r="O11" s="9">
        <v>5501.1</v>
      </c>
      <c r="P11" s="9">
        <v>1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2100000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2100000</v>
      </c>
      <c r="Y11" s="17"/>
      <c r="Z11" s="14">
        <f t="shared" si="4"/>
        <v>2100000</v>
      </c>
      <c r="AA11" s="18" t="s">
        <v>79</v>
      </c>
      <c r="AB11" s="13" t="s">
        <v>1359</v>
      </c>
      <c r="AC11" s="19" t="s">
        <v>1360</v>
      </c>
      <c r="AD11" s="20" t="s">
        <v>759</v>
      </c>
      <c r="AE11" s="19"/>
      <c r="AF11" s="21"/>
      <c r="AG11" s="22" t="str">
        <f t="shared" si="5"/>
        <v>TRUE</v>
      </c>
      <c r="AH11" s="23" t="str">
        <f t="shared" si="6"/>
        <v>تهران خیابان پیروزی بعد از خیابان پرواز کوچه کریمی سرشت پلاک 14 طبقه 3  - علیرضا شاهی 09359951548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9">
        <v>8</v>
      </c>
      <c r="H12" s="162">
        <v>280976394484</v>
      </c>
      <c r="I12" s="159" t="s">
        <v>1289</v>
      </c>
      <c r="J12" s="159"/>
      <c r="K12" s="11" t="str">
        <f t="shared" ca="1" si="0"/>
        <v/>
      </c>
      <c r="L12" s="138" t="s">
        <v>281</v>
      </c>
      <c r="M12" s="138" t="s">
        <v>1361</v>
      </c>
      <c r="N12" s="138"/>
      <c r="O12" s="9">
        <v>5511.1</v>
      </c>
      <c r="P12" s="9">
        <v>2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2800000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5600000</v>
      </c>
      <c r="Y12" s="17"/>
      <c r="Z12" s="14">
        <f t="shared" si="4"/>
        <v>5600000</v>
      </c>
      <c r="AA12" s="150" t="s">
        <v>79</v>
      </c>
      <c r="AB12" s="147" t="s">
        <v>1362</v>
      </c>
      <c r="AC12" s="144" t="s">
        <v>1363</v>
      </c>
      <c r="AD12" s="141" t="s">
        <v>759</v>
      </c>
      <c r="AE12" s="183" t="s">
        <v>1364</v>
      </c>
      <c r="AF12" s="21"/>
      <c r="AG12" s="22" t="str">
        <f t="shared" si="5"/>
        <v>TRUE</v>
      </c>
      <c r="AH12" s="23" t="str">
        <f t="shared" si="6"/>
        <v>تهران یوسف آباد- میدان اسد آبادی- بن بست باغچه بان  - آرین سپهری 09113213912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0"/>
      <c r="H13" s="164"/>
      <c r="I13" s="160"/>
      <c r="J13" s="160"/>
      <c r="K13" s="11" t="str">
        <f t="shared" ca="1" si="0"/>
        <v/>
      </c>
      <c r="L13" s="139"/>
      <c r="M13" s="139"/>
      <c r="N13" s="139"/>
      <c r="O13" s="9">
        <v>5501.1</v>
      </c>
      <c r="P13" s="9">
        <v>1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2100000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2100000</v>
      </c>
      <c r="Y13" s="17"/>
      <c r="Z13" s="14">
        <f t="shared" si="4"/>
        <v>2100000</v>
      </c>
      <c r="AA13" s="151"/>
      <c r="AB13" s="148"/>
      <c r="AC13" s="145"/>
      <c r="AD13" s="142"/>
      <c r="AE13" s="185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1"/>
      <c r="H14" s="163"/>
      <c r="I14" s="161"/>
      <c r="J14" s="161"/>
      <c r="K14" s="11" t="str">
        <f t="shared" ca="1" si="0"/>
        <v/>
      </c>
      <c r="L14" s="140"/>
      <c r="M14" s="140"/>
      <c r="N14" s="140"/>
      <c r="O14" s="9">
        <v>5501.1</v>
      </c>
      <c r="P14" s="9">
        <v>1</v>
      </c>
      <c r="Q14" s="13" t="str">
        <f>VLOOKUP(O14, '[1]لیست محصولات اردیبهشت ۱۴۰۳'!B:C,2,0)</f>
        <v>ورتکس | Vortex</v>
      </c>
      <c r="R14" s="9" t="s">
        <v>101</v>
      </c>
      <c r="S14" s="12">
        <f>VLOOKUP(O14, '[1]لیست محصولات اردیبهشت ۱۴۰۳'!B:F,5,0)</f>
        <v>150</v>
      </c>
      <c r="T14" s="14">
        <f>VLOOKUP(O14, '[1]لیست محصولات اردیبهشت ۱۴۰۳'!B:G,6,0)</f>
        <v>2100000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2100000</v>
      </c>
      <c r="Y14" s="17"/>
      <c r="Z14" s="14">
        <f t="shared" si="4"/>
        <v>2100000</v>
      </c>
      <c r="AA14" s="152"/>
      <c r="AB14" s="149"/>
      <c r="AC14" s="146"/>
      <c r="AD14" s="143"/>
      <c r="AE14" s="184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59">
        <v>9</v>
      </c>
      <c r="H15" s="162">
        <v>280986847868</v>
      </c>
      <c r="I15" s="159" t="s">
        <v>1365</v>
      </c>
      <c r="J15" s="159"/>
      <c r="K15" s="11" t="str">
        <f t="shared" ca="1" si="0"/>
        <v/>
      </c>
      <c r="L15" s="138" t="s">
        <v>227</v>
      </c>
      <c r="M15" s="138" t="s">
        <v>1366</v>
      </c>
      <c r="N15" s="138"/>
      <c r="O15" s="9">
        <v>3326.1</v>
      </c>
      <c r="P15" s="9">
        <v>1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3750000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3750000</v>
      </c>
      <c r="Y15" s="17"/>
      <c r="Z15" s="14">
        <f t="shared" si="4"/>
        <v>3750000</v>
      </c>
      <c r="AA15" s="150" t="s">
        <v>96</v>
      </c>
      <c r="AB15" s="147" t="s">
        <v>1367</v>
      </c>
      <c r="AC15" s="144" t="s">
        <v>1368</v>
      </c>
      <c r="AD15" s="141"/>
      <c r="AE15" s="19"/>
      <c r="AF15" s="21"/>
      <c r="AG15" s="22" t="str">
        <f t="shared" si="5"/>
        <v>TRUE</v>
      </c>
      <c r="AH15" s="23" t="str">
        <f t="shared" si="6"/>
        <v>اصفهان خ امام خمینی _ خمینی طالقانی _ شهرک انصار _ ک توحید پ ۱۴  - مجتبی فراست 09374757765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163"/>
      <c r="I16" s="161"/>
      <c r="J16" s="161"/>
      <c r="K16" s="11" t="str">
        <f t="shared" ca="1" si="0"/>
        <v/>
      </c>
      <c r="L16" s="140"/>
      <c r="M16" s="140"/>
      <c r="N16" s="140"/>
      <c r="O16" s="9">
        <v>5511.1</v>
      </c>
      <c r="P16" s="9">
        <v>1</v>
      </c>
      <c r="Q16" s="13" t="str">
        <f>VLOOKUP(O16, '[1]لیست محصولات اردیبهشت ۱۴۰۳'!B:C,2,0)</f>
        <v>هامبلا | Hambella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2800000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2800000</v>
      </c>
      <c r="Y16" s="17"/>
      <c r="Z16" s="14">
        <f t="shared" si="4"/>
        <v>2800000</v>
      </c>
      <c r="AA16" s="152"/>
      <c r="AB16" s="149"/>
      <c r="AC16" s="146"/>
      <c r="AD16" s="14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59">
        <v>10</v>
      </c>
      <c r="H17" s="162">
        <v>280988780601</v>
      </c>
      <c r="I17" s="159" t="s">
        <v>1365</v>
      </c>
      <c r="J17" s="159"/>
      <c r="K17" s="11" t="str">
        <f t="shared" ca="1" si="0"/>
        <v/>
      </c>
      <c r="L17" s="138" t="s">
        <v>286</v>
      </c>
      <c r="M17" s="138" t="s">
        <v>1369</v>
      </c>
      <c r="N17" s="138"/>
      <c r="O17" s="9">
        <v>5501.1</v>
      </c>
      <c r="P17" s="9">
        <v>1</v>
      </c>
      <c r="Q17" s="13" t="str">
        <f>VLOOKUP(O17, '[1]لیست محصولات اردیبهشت ۱۴۰۳'!B:C,2,0)</f>
        <v>ورتکس | Vortex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2100000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2100000</v>
      </c>
      <c r="Y17" s="17"/>
      <c r="Z17" s="14">
        <f t="shared" si="4"/>
        <v>2100000</v>
      </c>
      <c r="AA17" s="150" t="s">
        <v>79</v>
      </c>
      <c r="AB17" s="147" t="s">
        <v>1371</v>
      </c>
      <c r="AC17" s="144" t="s">
        <v>1370</v>
      </c>
      <c r="AD17" s="141" t="s">
        <v>759</v>
      </c>
      <c r="AE17" s="19"/>
      <c r="AF17" s="21"/>
      <c r="AG17" s="22" t="str">
        <f t="shared" si="5"/>
        <v>TRUE</v>
      </c>
      <c r="AH17" s="23" t="str">
        <f t="shared" si="6"/>
        <v>تهران خیابان نلسون ماندلا نبش ناوک پلاک ۱۷ ساختمان ناوک طبقه ۴ واحد ۹ * برای تحویل با شماره گیرنده تماس گرفته شود. / در صورت عدم حضور به نگهبانی تحویل داده شود. *  - فرزاد فیروزی 09125281619</v>
      </c>
    </row>
    <row r="18" spans="1:34" ht="22.35" customHeight="1">
      <c r="A18" s="7"/>
      <c r="B18" s="7"/>
      <c r="C18" s="7"/>
      <c r="D18" s="7"/>
      <c r="E18" s="7"/>
      <c r="F18" s="8"/>
      <c r="G18" s="161"/>
      <c r="H18" s="163"/>
      <c r="I18" s="161"/>
      <c r="J18" s="161"/>
      <c r="K18" s="11" t="str">
        <f t="shared" ca="1" si="0"/>
        <v/>
      </c>
      <c r="L18" s="140"/>
      <c r="M18" s="140"/>
      <c r="N18" s="140"/>
      <c r="O18" s="9">
        <v>3326.1</v>
      </c>
      <c r="P18" s="9">
        <v>1</v>
      </c>
      <c r="Q18" s="13" t="str">
        <f>VLOOKUP(O18, '[1]لیست محصولات اردیبهشت ۱۴۰۳'!B:C,2,0)</f>
        <v>میاگروس | Milagros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3750000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3750000</v>
      </c>
      <c r="Y18" s="17"/>
      <c r="Z18" s="14">
        <f t="shared" si="4"/>
        <v>3750000</v>
      </c>
      <c r="AA18" s="152"/>
      <c r="AB18" s="149"/>
      <c r="AC18" s="146"/>
      <c r="AD18" s="143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hidden="1" customHeight="1">
      <c r="A19" s="7"/>
      <c r="B19" s="7"/>
      <c r="C19" s="7"/>
      <c r="D19" s="7"/>
      <c r="E19" s="7"/>
      <c r="F19" s="8"/>
      <c r="G19" s="66"/>
      <c r="H19" s="67"/>
      <c r="I19" s="66"/>
      <c r="J19" s="66"/>
      <c r="K19" s="68"/>
      <c r="L19" s="70"/>
      <c r="M19" s="70"/>
      <c r="N19" s="70"/>
      <c r="O19" s="66"/>
      <c r="P19" s="66"/>
      <c r="Q19" s="69"/>
      <c r="R19" s="66"/>
      <c r="S19" s="70"/>
      <c r="T19" s="71"/>
      <c r="U19" s="72"/>
      <c r="V19" s="73"/>
      <c r="W19" s="70"/>
      <c r="X19" s="71"/>
      <c r="Y19" s="74"/>
      <c r="Z19" s="71"/>
      <c r="AA19" s="117"/>
      <c r="AB19" s="69"/>
      <c r="AC19" s="76"/>
      <c r="AD19" s="118"/>
      <c r="AE19" s="76"/>
      <c r="AF19" s="75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11</v>
      </c>
      <c r="H20" s="10">
        <v>280996216459</v>
      </c>
      <c r="I20" s="9" t="s">
        <v>1365</v>
      </c>
      <c r="J20" s="9"/>
      <c r="K20" s="11" t="str">
        <f t="shared" ca="1" si="0"/>
        <v/>
      </c>
      <c r="L20" s="12" t="s">
        <v>683</v>
      </c>
      <c r="M20" s="12" t="s">
        <v>684</v>
      </c>
      <c r="N20" s="12"/>
      <c r="O20" s="9">
        <v>5501.3</v>
      </c>
      <c r="P20" s="9">
        <v>2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4000</v>
      </c>
      <c r="T20" s="14">
        <f>VLOOKUP(O20, '[1]لیست محصولات اردیبهشت ۱۴۰۳'!B:G,6,0)</f>
        <v>51200000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102400000</v>
      </c>
      <c r="Y20" s="17"/>
      <c r="Z20" s="14">
        <f t="shared" si="4"/>
        <v>102400000</v>
      </c>
      <c r="AA20" s="18" t="s">
        <v>79</v>
      </c>
      <c r="AB20" s="13" t="s">
        <v>685</v>
      </c>
      <c r="AC20" s="19" t="s">
        <v>686</v>
      </c>
      <c r="AD20" s="20"/>
      <c r="AE20" s="19"/>
      <c r="AF20" s="21"/>
      <c r="AG20" s="22" t="str">
        <f t="shared" si="5"/>
        <v>TRUE</v>
      </c>
      <c r="AH20" s="23" t="str">
        <f t="shared" si="6"/>
        <v>تهران شهرک غرب فاز ۴ خیابان شجریان شمالی کوچه هشتم پلاک ۴ زنگ وسط  - ماندانا مشایخی 09129307311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59">
        <v>12</v>
      </c>
      <c r="H21" s="162">
        <v>281000427360</v>
      </c>
      <c r="I21" s="159" t="s">
        <v>1365</v>
      </c>
      <c r="J21" s="159"/>
      <c r="K21" s="11" t="str">
        <f t="shared" ca="1" si="0"/>
        <v/>
      </c>
      <c r="L21" s="138" t="s">
        <v>1374</v>
      </c>
      <c r="M21" s="138" t="s">
        <v>1375</v>
      </c>
      <c r="N21" s="138"/>
      <c r="O21" s="9">
        <v>5522.1</v>
      </c>
      <c r="P21" s="9">
        <v>1</v>
      </c>
      <c r="Q21" s="13" t="str">
        <f>VLOOKUP(O21, '[1]لیست محصولات اردیبهشت ۱۴۰۳'!B:C,2,0)</f>
        <v>تامارا | Tamara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2600000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2600000</v>
      </c>
      <c r="Y21" s="17"/>
      <c r="Z21" s="14">
        <f t="shared" si="4"/>
        <v>2600000</v>
      </c>
      <c r="AA21" s="150" t="s">
        <v>79</v>
      </c>
      <c r="AB21" s="147" t="s">
        <v>1376</v>
      </c>
      <c r="AC21" s="144" t="s">
        <v>1377</v>
      </c>
      <c r="AD21" s="141" t="s">
        <v>795</v>
      </c>
      <c r="AE21" s="19"/>
      <c r="AF21" s="21"/>
      <c r="AG21" s="22" t="str">
        <f t="shared" si="5"/>
        <v>TRUE</v>
      </c>
      <c r="AH21" s="23" t="str">
        <f t="shared" si="6"/>
        <v>تهران میدان ونک خیابان ولیعصر خیابان دامن افشار پلاک 55  - پریسا هدایتی 09128369791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1"/>
      <c r="H22" s="163"/>
      <c r="I22" s="161"/>
      <c r="J22" s="161"/>
      <c r="K22" s="11" t="str">
        <f t="shared" ca="1" si="0"/>
        <v/>
      </c>
      <c r="L22" s="140"/>
      <c r="M22" s="140"/>
      <c r="N22" s="140"/>
      <c r="O22" s="9">
        <v>5511.1</v>
      </c>
      <c r="P22" s="9">
        <v>1</v>
      </c>
      <c r="Q22" s="13" t="str">
        <f>VLOOKUP(O22, '[1]لیست محصولات اردیبهشت ۱۴۰۳'!B:C,2,0)</f>
        <v>هامبلا | Hambella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2800000</v>
      </c>
      <c r="Y22" s="17"/>
      <c r="Z22" s="14">
        <f t="shared" si="4"/>
        <v>2800000</v>
      </c>
      <c r="AA22" s="152"/>
      <c r="AB22" s="149"/>
      <c r="AC22" s="146"/>
      <c r="AD22" s="143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59">
        <v>13</v>
      </c>
      <c r="H23" s="162">
        <v>281007347313</v>
      </c>
      <c r="I23" s="159" t="s">
        <v>1365</v>
      </c>
      <c r="J23" s="159"/>
      <c r="K23" s="11" t="str">
        <f t="shared" ca="1" si="0"/>
        <v/>
      </c>
      <c r="L23" s="138" t="s">
        <v>152</v>
      </c>
      <c r="M23" s="138" t="s">
        <v>222</v>
      </c>
      <c r="N23" s="138" t="s">
        <v>223</v>
      </c>
      <c r="O23" s="9">
        <v>5511.1</v>
      </c>
      <c r="P23" s="9">
        <v>4</v>
      </c>
      <c r="Q23" s="13" t="str">
        <f>VLOOKUP(O23, '[1]لیست محصولات اردیبهشت ۱۴۰۳'!B:C,2,0)</f>
        <v>هامبلا | Hambella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2800000</v>
      </c>
      <c r="U23" s="15"/>
      <c r="V23" s="16">
        <f t="shared" si="1"/>
        <v>0</v>
      </c>
      <c r="W23" s="12">
        <f t="shared" si="2"/>
        <v>4</v>
      </c>
      <c r="X23" s="14">
        <f t="shared" si="3"/>
        <v>11200000</v>
      </c>
      <c r="Y23" s="17"/>
      <c r="Z23" s="14">
        <f t="shared" si="4"/>
        <v>11200000</v>
      </c>
      <c r="AA23" s="150" t="s">
        <v>224</v>
      </c>
      <c r="AB23" s="147" t="s">
        <v>225</v>
      </c>
      <c r="AC23" s="144" t="s">
        <v>226</v>
      </c>
      <c r="AD23" s="141"/>
      <c r="AE23" s="19"/>
      <c r="AF23" s="21"/>
      <c r="AG23" s="22" t="str">
        <f t="shared" si="5"/>
        <v>TRUE</v>
      </c>
      <c r="AH23" s="23" t="str">
        <f t="shared" si="6"/>
        <v>بابل خیابان شهید بهشتی رو به روی استخر ضرابپوری کافه مات - مهدی پذیرش 09359352464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1"/>
      <c r="H24" s="163"/>
      <c r="I24" s="161"/>
      <c r="J24" s="161"/>
      <c r="K24" s="11" t="str">
        <f t="shared" ca="1" si="0"/>
        <v/>
      </c>
      <c r="L24" s="140"/>
      <c r="M24" s="140"/>
      <c r="N24" s="140"/>
      <c r="O24" s="9">
        <v>3326.1</v>
      </c>
      <c r="P24" s="9">
        <v>3</v>
      </c>
      <c r="Q24" s="13" t="str">
        <f>VLOOKUP(O24, '[1]لیست محصولات اردیبهشت ۱۴۰۳'!B:C,2,0)</f>
        <v>میاگروس | Milagros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3750000</v>
      </c>
      <c r="U24" s="15"/>
      <c r="V24" s="16">
        <f t="shared" si="1"/>
        <v>0</v>
      </c>
      <c r="W24" s="12">
        <f t="shared" si="2"/>
        <v>3</v>
      </c>
      <c r="X24" s="14">
        <f t="shared" si="3"/>
        <v>11250000</v>
      </c>
      <c r="Y24" s="17"/>
      <c r="Z24" s="14">
        <f t="shared" si="4"/>
        <v>11250000</v>
      </c>
      <c r="AA24" s="152"/>
      <c r="AB24" s="149"/>
      <c r="AC24" s="146"/>
      <c r="AD24" s="143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14</v>
      </c>
      <c r="H25" s="10">
        <v>281009932400</v>
      </c>
      <c r="I25" s="9" t="s">
        <v>1365</v>
      </c>
      <c r="J25" s="9"/>
      <c r="K25" s="11" t="str">
        <f t="shared" ca="1" si="0"/>
        <v/>
      </c>
      <c r="L25" s="12" t="s">
        <v>163</v>
      </c>
      <c r="M25" s="12" t="s">
        <v>1378</v>
      </c>
      <c r="N25" s="12"/>
      <c r="O25" s="9">
        <v>3326.1</v>
      </c>
      <c r="P25" s="9">
        <v>1</v>
      </c>
      <c r="Q25" s="13" t="str">
        <f>VLOOKUP(O25, '[1]لیست محصولات اردیبهشت ۱۴۰۳'!B:C,2,0)</f>
        <v>میاگروس | Milagros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3750000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3750000</v>
      </c>
      <c r="Y25" s="17"/>
      <c r="Z25" s="14">
        <f t="shared" si="4"/>
        <v>3750000</v>
      </c>
      <c r="AA25" s="18" t="s">
        <v>79</v>
      </c>
      <c r="AB25" s="13" t="s">
        <v>1379</v>
      </c>
      <c r="AC25" s="19" t="s">
        <v>1380</v>
      </c>
      <c r="AD25" s="20" t="s">
        <v>759</v>
      </c>
      <c r="AE25" s="19"/>
      <c r="AF25" s="21"/>
      <c r="AG25" s="22" t="str">
        <f t="shared" si="5"/>
        <v>TRUE</v>
      </c>
      <c r="AH25" s="23" t="str">
        <f t="shared" si="6"/>
        <v>تهران بالاتر از میدان ولیعصر، خیابان ولیعصر کوچه قیومی پلاک ۹ واحد۲  - احسان ایران نژاد 09101481994</v>
      </c>
    </row>
    <row r="26" spans="1:34" ht="22.35" customHeight="1">
      <c r="A26" s="7"/>
      <c r="B26" s="7"/>
      <c r="C26" s="7"/>
      <c r="D26" s="7"/>
      <c r="E26" s="7"/>
      <c r="F26" s="8"/>
      <c r="G26" s="9">
        <v>15</v>
      </c>
      <c r="H26" s="10">
        <v>281010751457</v>
      </c>
      <c r="I26" s="9" t="s">
        <v>1365</v>
      </c>
      <c r="J26" s="9" t="s">
        <v>75</v>
      </c>
      <c r="K26" s="11" t="str">
        <f t="shared" ca="1" si="0"/>
        <v/>
      </c>
      <c r="L26" s="12" t="s">
        <v>661</v>
      </c>
      <c r="M26" s="12" t="s">
        <v>662</v>
      </c>
      <c r="N26" s="12" t="s">
        <v>663</v>
      </c>
      <c r="O26" s="9">
        <v>5501.3</v>
      </c>
      <c r="P26" s="9">
        <v>2</v>
      </c>
      <c r="Q26" s="13" t="str">
        <f>VLOOKUP(O26, '[1]لیست محصولات اردیبهشت ۱۴۰۳'!B:C,2,0)</f>
        <v>ورتکس | Vortex</v>
      </c>
      <c r="R26" s="9"/>
      <c r="S26" s="12">
        <f>VLOOKUP(O26, '[1]لیست محصولات اردیبهشت ۱۴۰۳'!B:F,5,0)</f>
        <v>4000</v>
      </c>
      <c r="T26" s="14">
        <f>VLOOKUP(O26, '[1]لیست محصولات اردیبهشت ۱۴۰۳'!B:G,6,0)</f>
        <v>51200000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102400000</v>
      </c>
      <c r="Y26" s="17"/>
      <c r="Z26" s="14">
        <f t="shared" si="4"/>
        <v>102400000</v>
      </c>
      <c r="AA26" s="18" t="s">
        <v>79</v>
      </c>
      <c r="AB26" s="13" t="s">
        <v>664</v>
      </c>
      <c r="AC26" s="19" t="s">
        <v>665</v>
      </c>
      <c r="AD26" s="20"/>
      <c r="AE26" s="19"/>
      <c r="AF26" s="21"/>
      <c r="AG26" s="22" t="str">
        <f t="shared" si="5"/>
        <v>TRUE</v>
      </c>
      <c r="AH26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59">
        <v>16</v>
      </c>
      <c r="H27" s="162">
        <v>281015093784</v>
      </c>
      <c r="I27" s="159" t="s">
        <v>1365</v>
      </c>
      <c r="J27" s="159"/>
      <c r="K27" s="11" t="str">
        <f t="shared" ca="1" si="0"/>
        <v/>
      </c>
      <c r="L27" s="138" t="s">
        <v>87</v>
      </c>
      <c r="M27" s="138" t="s">
        <v>1381</v>
      </c>
      <c r="N27" s="138"/>
      <c r="O27" s="9">
        <v>5511.1</v>
      </c>
      <c r="P27" s="9">
        <v>1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2800000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2800000</v>
      </c>
      <c r="Y27" s="17"/>
      <c r="Z27" s="14">
        <f t="shared" si="4"/>
        <v>2800000</v>
      </c>
      <c r="AA27" s="150" t="s">
        <v>1382</v>
      </c>
      <c r="AB27" s="147" t="s">
        <v>1383</v>
      </c>
      <c r="AC27" s="144" t="s">
        <v>1384</v>
      </c>
      <c r="AD27" s="141"/>
      <c r="AE27" s="19"/>
      <c r="AF27" s="21"/>
      <c r="AG27" s="22" t="str">
        <f t="shared" si="5"/>
        <v>TRUE</v>
      </c>
      <c r="AH27" s="23" t="str">
        <f t="shared" si="6"/>
        <v>خوزستان بهبهان - انتهای خیابان تختی کوچه علینژاد پلاک 11 منزل اشرف مدرس  - علی اشرف مدرس 09217283889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1"/>
      <c r="H28" s="163"/>
      <c r="I28" s="161"/>
      <c r="J28" s="161"/>
      <c r="K28" s="11" t="str">
        <f t="shared" ca="1" si="0"/>
        <v/>
      </c>
      <c r="L28" s="140"/>
      <c r="M28" s="140"/>
      <c r="N28" s="140"/>
      <c r="O28" s="9">
        <v>5501.1</v>
      </c>
      <c r="P28" s="9">
        <v>1</v>
      </c>
      <c r="Q28" s="13" t="str">
        <f>VLOOKUP(O28, '[1]لیست محصولات اردیبهشت ۱۴۰۳'!B:C,2,0)</f>
        <v>ورتکس | Vortex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2100000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2100000</v>
      </c>
      <c r="Y28" s="17"/>
      <c r="Z28" s="14">
        <f t="shared" si="4"/>
        <v>2100000</v>
      </c>
      <c r="AA28" s="152"/>
      <c r="AB28" s="149"/>
      <c r="AC28" s="146"/>
      <c r="AD28" s="143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17</v>
      </c>
      <c r="H29" s="10">
        <v>895113</v>
      </c>
      <c r="I29" s="9" t="s">
        <v>1365</v>
      </c>
      <c r="J29" s="9"/>
      <c r="K29" s="11" t="str">
        <f t="shared" ca="1" si="0"/>
        <v/>
      </c>
      <c r="L29" s="12" t="s">
        <v>595</v>
      </c>
      <c r="M29" s="12" t="s">
        <v>596</v>
      </c>
      <c r="N29" s="12" t="s">
        <v>1385</v>
      </c>
      <c r="O29" s="9">
        <v>3326.1</v>
      </c>
      <c r="P29" s="9">
        <v>2</v>
      </c>
      <c r="Q29" s="13" t="str">
        <f>VLOOKUP(O29, '[1]لیست محصولات اردیبهشت ۱۴۰۳'!B:C,2,0)</f>
        <v>میاگروس | Milagros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3750000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7500000</v>
      </c>
      <c r="Y29" s="17"/>
      <c r="Z29" s="14">
        <f t="shared" si="4"/>
        <v>7500000</v>
      </c>
      <c r="AA29" s="18" t="s">
        <v>597</v>
      </c>
      <c r="AB29" s="13" t="s">
        <v>598</v>
      </c>
      <c r="AC29" s="19" t="s">
        <v>599</v>
      </c>
      <c r="AD29" s="20"/>
      <c r="AE29" s="19"/>
      <c r="AF29" s="21"/>
      <c r="AG29" s="22" t="str">
        <f t="shared" si="5"/>
        <v>TRUE</v>
      </c>
      <c r="AH29" s="23" t="str">
        <f t="shared" si="6"/>
        <v>گرگان گرگان پارس_بین مرداد ۱و۳_مجتمع ارین زنگ ۸ رع کلاب - بهادر شهرام زاده 09020905886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9">
        <v>18</v>
      </c>
      <c r="H30" s="162">
        <v>281016113297</v>
      </c>
      <c r="I30" s="159" t="s">
        <v>1365</v>
      </c>
      <c r="J30" s="159"/>
      <c r="K30" s="11" t="str">
        <f t="shared" ca="1" si="0"/>
        <v/>
      </c>
      <c r="L30" s="138" t="s">
        <v>1386</v>
      </c>
      <c r="M30" s="138" t="s">
        <v>1387</v>
      </c>
      <c r="N30" s="138" t="s">
        <v>1388</v>
      </c>
      <c r="O30" s="9">
        <v>5522.1</v>
      </c>
      <c r="P30" s="9">
        <v>1</v>
      </c>
      <c r="Q30" s="13" t="str">
        <f>VLOOKUP(O30, '[1]لیست محصولات اردیبهشت ۱۴۰۳'!B:C,2,0)</f>
        <v>تامارا | Tamara</v>
      </c>
      <c r="R30" s="9" t="s">
        <v>1096</v>
      </c>
      <c r="S30" s="12">
        <f>VLOOKUP(O30, '[1]لیست محصولات اردیبهشت ۱۴۰۳'!B:F,5,0)</f>
        <v>150</v>
      </c>
      <c r="T30" s="14">
        <f>VLOOKUP(O30, '[1]لیست محصولات اردیبهشت ۱۴۰۳'!B:G,6,0)</f>
        <v>2600000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2600000</v>
      </c>
      <c r="Y30" s="17"/>
      <c r="Z30" s="14">
        <f t="shared" si="4"/>
        <v>2600000</v>
      </c>
      <c r="AA30" s="150" t="s">
        <v>79</v>
      </c>
      <c r="AB30" s="147" t="s">
        <v>1390</v>
      </c>
      <c r="AC30" s="144" t="s">
        <v>1391</v>
      </c>
      <c r="AD30" s="141" t="s">
        <v>795</v>
      </c>
      <c r="AE30" s="19"/>
      <c r="AF30" s="21"/>
      <c r="AG30" s="22" t="str">
        <f t="shared" si="5"/>
        <v>TRUE</v>
      </c>
      <c r="AH30" s="23" t="str">
        <f t="shared" si="6"/>
        <v>تهران منطقه 22 - شهرک گلستان ( راه آهن ) - بلوار زینعلی ( کاج ) - بین بنفشه سوم و چهارم - پلاک 39 زنگ سوم جنب پروتئینی سالم شرکت سالم - محمد سعید امرالهی 09126197405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61"/>
      <c r="H31" s="163"/>
      <c r="I31" s="161"/>
      <c r="J31" s="161"/>
      <c r="K31" s="11" t="str">
        <f t="shared" ca="1" si="0"/>
        <v/>
      </c>
      <c r="L31" s="140"/>
      <c r="M31" s="140"/>
      <c r="N31" s="140"/>
      <c r="O31" s="9">
        <v>3326.1</v>
      </c>
      <c r="P31" s="9">
        <v>1</v>
      </c>
      <c r="Q31" s="13" t="str">
        <f>VLOOKUP(O31, '[1]لیست محصولات اردیبهشت ۱۴۰۳'!B:C,2,0)</f>
        <v>میاگروس | Milagros</v>
      </c>
      <c r="R31" s="9" t="s">
        <v>1389</v>
      </c>
      <c r="S31" s="12">
        <f>VLOOKUP(O31, '[1]لیست محصولات اردیبهشت ۱۴۰۳'!B:F,5,0)</f>
        <v>150</v>
      </c>
      <c r="T31" s="14">
        <f>VLOOKUP(O31, '[1]لیست محصولات اردیبهشت ۱۴۰۳'!B:G,6,0)</f>
        <v>3750000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3750000</v>
      </c>
      <c r="Y31" s="17"/>
      <c r="Z31" s="14">
        <f t="shared" si="4"/>
        <v>3750000</v>
      </c>
      <c r="AA31" s="152"/>
      <c r="AB31" s="149"/>
      <c r="AC31" s="146"/>
      <c r="AD31" s="143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>
        <v>19</v>
      </c>
      <c r="H32" s="10">
        <v>281017430796</v>
      </c>
      <c r="I32" s="9" t="s">
        <v>1365</v>
      </c>
      <c r="J32" s="9"/>
      <c r="K32" s="11" t="str">
        <f t="shared" ca="1" si="0"/>
        <v/>
      </c>
      <c r="L32" s="12" t="s">
        <v>1392</v>
      </c>
      <c r="M32" s="12" t="s">
        <v>1393</v>
      </c>
      <c r="N32" s="12"/>
      <c r="O32" s="9">
        <v>3326.1</v>
      </c>
      <c r="P32" s="9">
        <v>1</v>
      </c>
      <c r="Q32" s="13" t="str">
        <f>VLOOKUP(O32, '[1]لیست محصولات اردیبهشت ۱۴۰۳'!B:C,2,0)</f>
        <v>میاگروس | Milagros</v>
      </c>
      <c r="R32" s="9"/>
      <c r="S32" s="12">
        <f>VLOOKUP(O32, '[1]لیست محصولات اردیبهشت ۱۴۰۳'!B:F,5,0)</f>
        <v>150</v>
      </c>
      <c r="T32" s="14">
        <f>VLOOKUP(O32, '[1]لیست محصولات اردیبهشت ۱۴۰۳'!B:G,6,0)</f>
        <v>3750000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3750000</v>
      </c>
      <c r="Y32" s="17"/>
      <c r="Z32" s="14">
        <f t="shared" si="4"/>
        <v>3750000</v>
      </c>
      <c r="AA32" s="18" t="s">
        <v>79</v>
      </c>
      <c r="AB32" s="13" t="s">
        <v>1394</v>
      </c>
      <c r="AC32" s="19" t="s">
        <v>1395</v>
      </c>
      <c r="AD32" s="20" t="s">
        <v>759</v>
      </c>
      <c r="AE32" s="77" t="s">
        <v>1364</v>
      </c>
      <c r="AF32" s="21"/>
      <c r="AG32" s="22" t="str">
        <f t="shared" si="5"/>
        <v>TRUE</v>
      </c>
      <c r="AH32" s="23" t="str">
        <f t="shared" si="6"/>
        <v>تهران خ ستارخان خ شهرارا روبه روی کلیسا  - ستیز طاهرخانی 09367273705</v>
      </c>
    </row>
    <row r="33" spans="1:34" ht="22.35" customHeight="1">
      <c r="A33" s="7"/>
      <c r="B33" s="7"/>
      <c r="C33" s="7"/>
      <c r="D33" s="7"/>
      <c r="E33" s="7"/>
      <c r="F33" s="8"/>
      <c r="G33" s="153">
        <v>20</v>
      </c>
      <c r="H33" s="156"/>
      <c r="I33" s="153" t="s">
        <v>1365</v>
      </c>
      <c r="J33" s="159"/>
      <c r="K33" s="11" t="str">
        <f t="shared" ca="1" si="0"/>
        <v/>
      </c>
      <c r="L33" s="138" t="s">
        <v>87</v>
      </c>
      <c r="M33" s="138" t="s">
        <v>299</v>
      </c>
      <c r="N33" s="138" t="s">
        <v>300</v>
      </c>
      <c r="O33" s="9">
        <v>5501.3</v>
      </c>
      <c r="P33" s="9">
        <v>8</v>
      </c>
      <c r="Q33" s="13" t="str">
        <f>VLOOKUP(O33, '[1]لیست محصولات اردیبهشت ۱۴۰۳'!B:C,2,0)</f>
        <v>ورتکس | Vortex</v>
      </c>
      <c r="R33" s="9"/>
      <c r="S33" s="12">
        <f>VLOOKUP(O33, '[1]لیست محصولات اردیبهشت ۱۴۰۳'!B:F,5,0)</f>
        <v>4000</v>
      </c>
      <c r="T33" s="14">
        <f>VLOOKUP(O33, '[1]لیست محصولات اردیبهشت ۱۴۰۳'!B:G,6,0)</f>
        <v>51200000</v>
      </c>
      <c r="U33" s="15"/>
      <c r="V33" s="16">
        <f t="shared" si="1"/>
        <v>0</v>
      </c>
      <c r="W33" s="12">
        <f t="shared" si="2"/>
        <v>8</v>
      </c>
      <c r="X33" s="14">
        <f t="shared" si="3"/>
        <v>409600000</v>
      </c>
      <c r="Y33" s="17"/>
      <c r="Z33" s="14">
        <f t="shared" si="4"/>
        <v>409600000</v>
      </c>
      <c r="AA33" s="150" t="s">
        <v>296</v>
      </c>
      <c r="AB33" s="147" t="s">
        <v>1396</v>
      </c>
      <c r="AC33" s="144" t="s">
        <v>303</v>
      </c>
      <c r="AD33" s="141"/>
      <c r="AE33" s="19"/>
      <c r="AF33" s="21"/>
      <c r="AG33" s="22" t="str">
        <f t="shared" si="5"/>
        <v>TRUE</v>
      </c>
      <c r="AH33" s="23" t="str">
        <f t="shared" si="6"/>
        <v>قم خیابان شهید صدوقی میدان مفتح خیابان مفتح نبش کوچه 8 کافه کی آر بی - علی کرباسچی 09191954192</v>
      </c>
    </row>
    <row r="34" spans="1:34" ht="22.35" customHeight="1">
      <c r="A34" s="7"/>
      <c r="B34" s="7"/>
      <c r="C34" s="7"/>
      <c r="D34" s="7"/>
      <c r="E34" s="7"/>
      <c r="F34" s="8"/>
      <c r="G34" s="155"/>
      <c r="H34" s="158"/>
      <c r="I34" s="155"/>
      <c r="J34" s="161"/>
      <c r="K34" s="11" t="str">
        <f t="shared" ca="1" si="0"/>
        <v/>
      </c>
      <c r="L34" s="140"/>
      <c r="M34" s="140"/>
      <c r="N34" s="140"/>
      <c r="O34" s="9">
        <v>5511.2</v>
      </c>
      <c r="P34" s="9">
        <v>7</v>
      </c>
      <c r="Q34" s="13" t="str">
        <f>VLOOKUP(O34, '[1]لیست محصولات اردیبهشت ۱۴۰۳'!B:C,2,0)</f>
        <v>هامبلا | Hambella</v>
      </c>
      <c r="R34" s="9"/>
      <c r="S34" s="12">
        <f>VLOOKUP(O34, '[1]لیست محصولات اردیبهشت ۱۴۰۳'!B:F,5,0)</f>
        <v>750</v>
      </c>
      <c r="T34" s="14">
        <f>VLOOKUP(O34, '[1]لیست محصولات اردیبهشت ۱۴۰۳'!B:G,6,0)</f>
        <v>13350000</v>
      </c>
      <c r="U34" s="15"/>
      <c r="V34" s="16">
        <f t="shared" si="1"/>
        <v>0</v>
      </c>
      <c r="W34" s="12">
        <f t="shared" si="2"/>
        <v>7</v>
      </c>
      <c r="X34" s="14">
        <f t="shared" si="3"/>
        <v>93450000</v>
      </c>
      <c r="Y34" s="17"/>
      <c r="Z34" s="14">
        <f t="shared" si="4"/>
        <v>93450000</v>
      </c>
      <c r="AA34" s="152"/>
      <c r="AB34" s="149"/>
      <c r="AC34" s="146"/>
      <c r="AD34" s="143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66">
        <v>21</v>
      </c>
      <c r="H35" s="67" t="s">
        <v>1408</v>
      </c>
      <c r="I35" s="66" t="s">
        <v>1365</v>
      </c>
      <c r="J35" s="9" t="s">
        <v>75</v>
      </c>
      <c r="K35" s="11" t="str">
        <f t="shared" ca="1" si="0"/>
        <v/>
      </c>
      <c r="L35" s="12" t="s">
        <v>411</v>
      </c>
      <c r="M35" s="12" t="s">
        <v>1397</v>
      </c>
      <c r="N35" s="12" t="s">
        <v>1398</v>
      </c>
      <c r="O35" s="9">
        <v>5501.3</v>
      </c>
      <c r="P35" s="9">
        <v>2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4000</v>
      </c>
      <c r="T35" s="14">
        <f>VLOOKUP(O35, '[1]لیست محصولات اردیبهشت ۱۴۰۳'!B:G,6,0)</f>
        <v>51200000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102400000</v>
      </c>
      <c r="Y35" s="17"/>
      <c r="Z35" s="14">
        <f t="shared" si="4"/>
        <v>102400000</v>
      </c>
      <c r="AA35" s="18" t="s">
        <v>419</v>
      </c>
      <c r="AB35" s="13" t="s">
        <v>1399</v>
      </c>
      <c r="AC35" s="19" t="s">
        <v>1400</v>
      </c>
      <c r="AD35" s="20"/>
      <c r="AE35" s="77" t="s">
        <v>1197</v>
      </c>
      <c r="AF35" s="21"/>
      <c r="AG35" s="22" t="str">
        <f t="shared" si="5"/>
        <v>TRUE</v>
      </c>
      <c r="AH35" s="23" t="str">
        <f t="shared" si="6"/>
        <v>تبریز ولیعصر، کریم خان کافه ایندو - مهرداد پورمصطفی 09143091422</v>
      </c>
    </row>
    <row r="36" spans="1:34" ht="22.35" customHeight="1">
      <c r="A36" s="7"/>
      <c r="B36" s="7"/>
      <c r="C36" s="7"/>
      <c r="D36" s="7"/>
      <c r="E36" s="7"/>
      <c r="F36" s="8"/>
      <c r="G36" s="9">
        <v>22</v>
      </c>
      <c r="H36" s="10">
        <v>281030018799</v>
      </c>
      <c r="I36" s="9" t="s">
        <v>1365</v>
      </c>
      <c r="J36" s="9"/>
      <c r="K36" s="11" t="str">
        <f t="shared" ca="1" si="0"/>
        <v/>
      </c>
      <c r="L36" s="12" t="s">
        <v>87</v>
      </c>
      <c r="M36" s="12" t="s">
        <v>1331</v>
      </c>
      <c r="N36" s="12" t="s">
        <v>1332</v>
      </c>
      <c r="O36" s="9">
        <v>5523.2</v>
      </c>
      <c r="P36" s="9">
        <v>1</v>
      </c>
      <c r="Q36" s="13" t="str">
        <f>VLOOKUP(O36, '[1]لیست محصولات اردیبهشت ۱۴۰۳'!B:C,2,0)</f>
        <v>کوتوا دانکن | Kotowa Duncan</v>
      </c>
      <c r="R36" s="9"/>
      <c r="S36" s="12">
        <f>VLOOKUP(O36, '[1]لیست محصولات اردیبهشت ۱۴۰۳'!B:F,5,0)</f>
        <v>750</v>
      </c>
      <c r="T36" s="14">
        <f>VLOOKUP(O36, '[1]لیست محصولات اردیبهشت ۱۴۰۳'!B:G,6,0)</f>
        <v>12150000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12150000</v>
      </c>
      <c r="Y36" s="17"/>
      <c r="Z36" s="14">
        <f t="shared" si="4"/>
        <v>12150000</v>
      </c>
      <c r="AA36" s="18" t="s">
        <v>1333</v>
      </c>
      <c r="AB36" s="13" t="s">
        <v>1334</v>
      </c>
      <c r="AC36" s="19" t="s">
        <v>1335</v>
      </c>
      <c r="AD36" s="20"/>
      <c r="AE36" s="77" t="s">
        <v>1401</v>
      </c>
      <c r="AF36" s="21"/>
      <c r="AG36" s="22" t="str">
        <f t="shared" si="5"/>
        <v>TRUE</v>
      </c>
      <c r="AH36" s="23" t="str">
        <f t="shared" si="6"/>
        <v>تنکابن خیابان جمهوری قبل از انتقال خون روبروی بانک مسکن خانه قهوه و برشته کاری بوم - علی بهزادی 09330474717</v>
      </c>
    </row>
    <row r="37" spans="1:34" ht="22.35" customHeight="1">
      <c r="A37" s="7"/>
      <c r="B37" s="7"/>
      <c r="C37" s="7"/>
      <c r="D37" s="7"/>
      <c r="E37" s="7"/>
      <c r="F37" s="8"/>
      <c r="G37" s="66">
        <v>23</v>
      </c>
      <c r="H37" s="67"/>
      <c r="I37" s="66" t="s">
        <v>1365</v>
      </c>
      <c r="J37" s="9" t="s">
        <v>75</v>
      </c>
      <c r="K37" s="11" t="str">
        <f t="shared" ca="1" si="0"/>
        <v/>
      </c>
      <c r="L37" s="12" t="s">
        <v>105</v>
      </c>
      <c r="M37" s="12" t="s">
        <v>899</v>
      </c>
      <c r="N37" s="12" t="s">
        <v>900</v>
      </c>
      <c r="O37" s="9">
        <v>5501.3</v>
      </c>
      <c r="P37" s="9">
        <v>3</v>
      </c>
      <c r="Q37" s="13" t="str">
        <f>VLOOKUP(O37, '[1]لیست محصولات اردیبهشت ۱۴۰۳'!B:C,2,0)</f>
        <v>ورتکس | Vortex</v>
      </c>
      <c r="R37" s="9"/>
      <c r="S37" s="12">
        <f>VLOOKUP(O37, '[1]لیست محصولات اردیبهشت ۱۴۰۳'!B:F,5,0)</f>
        <v>4000</v>
      </c>
      <c r="T37" s="14">
        <f>VLOOKUP(O37, '[1]لیست محصولات اردیبهشت ۱۴۰۳'!B:G,6,0)</f>
        <v>51200000</v>
      </c>
      <c r="U37" s="15"/>
      <c r="V37" s="16">
        <f t="shared" si="1"/>
        <v>0</v>
      </c>
      <c r="W37" s="12">
        <f t="shared" si="2"/>
        <v>3</v>
      </c>
      <c r="X37" s="14">
        <f t="shared" si="3"/>
        <v>153600000</v>
      </c>
      <c r="Y37" s="17"/>
      <c r="Z37" s="14">
        <f t="shared" si="4"/>
        <v>153600000</v>
      </c>
      <c r="AA37" s="18" t="s">
        <v>79</v>
      </c>
      <c r="AB37" s="13" t="s">
        <v>70</v>
      </c>
      <c r="AC37" s="19" t="s">
        <v>901</v>
      </c>
      <c r="AD37" s="20"/>
      <c r="AE37" s="77" t="s">
        <v>1402</v>
      </c>
      <c r="AF37" s="21"/>
      <c r="AG37" s="22" t="str">
        <f t="shared" si="5"/>
        <v>TRUE</v>
      </c>
      <c r="AH37" s="23" t="str">
        <f t="shared" si="6"/>
        <v>تهران - کافه مدام - امیرحسین صدیقی 09123401445</v>
      </c>
    </row>
    <row r="38" spans="1:34" ht="22.35" customHeight="1">
      <c r="A38" s="7"/>
      <c r="B38" s="7"/>
      <c r="C38" s="7"/>
      <c r="D38" s="7"/>
      <c r="E38" s="7"/>
      <c r="F38" s="8"/>
      <c r="G38" s="153">
        <v>24</v>
      </c>
      <c r="H38" s="156" t="s">
        <v>1409</v>
      </c>
      <c r="I38" s="153" t="s">
        <v>1365</v>
      </c>
      <c r="J38" s="159" t="s">
        <v>75</v>
      </c>
      <c r="K38" s="11" t="str">
        <f t="shared" ca="1" si="0"/>
        <v/>
      </c>
      <c r="L38" s="138" t="s">
        <v>1403</v>
      </c>
      <c r="M38" s="138" t="s">
        <v>1404</v>
      </c>
      <c r="N38" s="138" t="s">
        <v>1405</v>
      </c>
      <c r="O38" s="9">
        <v>5501.3</v>
      </c>
      <c r="P38" s="9">
        <v>2</v>
      </c>
      <c r="Q38" s="13" t="str">
        <f>VLOOKUP(O38, '[1]لیست محصولات اردیبهشت ۱۴۰۳'!B:C,2,0)</f>
        <v>ورتکس | Vortex</v>
      </c>
      <c r="R38" s="9"/>
      <c r="S38" s="12">
        <f>VLOOKUP(O38, '[1]لیست محصولات اردیبهشت ۱۴۰۳'!B:F,5,0)</f>
        <v>4000</v>
      </c>
      <c r="T38" s="14">
        <f>VLOOKUP(O38, '[1]لیست محصولات اردیبهشت ۱۴۰۳'!B:G,6,0)</f>
        <v>51200000</v>
      </c>
      <c r="U38" s="15"/>
      <c r="V38" s="16">
        <f t="shared" si="1"/>
        <v>0</v>
      </c>
      <c r="W38" s="12">
        <f t="shared" si="2"/>
        <v>2</v>
      </c>
      <c r="X38" s="14">
        <f t="shared" si="3"/>
        <v>102400000</v>
      </c>
      <c r="Y38" s="17"/>
      <c r="Z38" s="14">
        <f t="shared" si="4"/>
        <v>102400000</v>
      </c>
      <c r="AA38" s="150" t="s">
        <v>139</v>
      </c>
      <c r="AB38" s="147" t="s">
        <v>1406</v>
      </c>
      <c r="AC38" s="144" t="s">
        <v>1407</v>
      </c>
      <c r="AD38" s="141"/>
      <c r="AE38" s="183" t="s">
        <v>301</v>
      </c>
      <c r="AF38" s="21"/>
      <c r="AG38" s="22" t="str">
        <f t="shared" si="5"/>
        <v>TRUE</v>
      </c>
      <c r="AH38" s="23" t="str">
        <f t="shared" si="6"/>
        <v>بندرعباس بلوار طالقانی - محله اوزیها - نبش کوچه موج 18 - کافه دوچرخه کافه منگرو - ناصر فاتق 09364972091</v>
      </c>
    </row>
    <row r="39" spans="1:34" ht="22.35" customHeight="1">
      <c r="A39" s="7"/>
      <c r="B39" s="7"/>
      <c r="C39" s="7"/>
      <c r="D39" s="7"/>
      <c r="E39" s="7"/>
      <c r="F39" s="8"/>
      <c r="G39" s="155"/>
      <c r="H39" s="158"/>
      <c r="I39" s="155"/>
      <c r="J39" s="161"/>
      <c r="K39" s="11" t="str">
        <f t="shared" ca="1" si="0"/>
        <v/>
      </c>
      <c r="L39" s="140"/>
      <c r="M39" s="140"/>
      <c r="N39" s="140"/>
      <c r="O39" s="9">
        <v>3326.1</v>
      </c>
      <c r="P39" s="9">
        <v>3</v>
      </c>
      <c r="Q39" s="13" t="str">
        <f>VLOOKUP(O39, '[1]لیست محصولات اردیبهشت ۱۴۰۳'!B:C,2,0)</f>
        <v>میاگروس | Milagros</v>
      </c>
      <c r="R39" s="9"/>
      <c r="S39" s="12">
        <f>VLOOKUP(O39, '[1]لیست محصولات اردیبهشت ۱۴۰۳'!B:F,5,0)</f>
        <v>150</v>
      </c>
      <c r="T39" s="14">
        <f>VLOOKUP(O39, '[1]لیست محصولات اردیبهشت ۱۴۰۳'!B:G,6,0)</f>
        <v>3750000</v>
      </c>
      <c r="U39" s="15"/>
      <c r="V39" s="16">
        <f t="shared" si="1"/>
        <v>0</v>
      </c>
      <c r="W39" s="12">
        <f t="shared" si="2"/>
        <v>3</v>
      </c>
      <c r="X39" s="14">
        <f t="shared" si="3"/>
        <v>11250000</v>
      </c>
      <c r="Y39" s="17"/>
      <c r="Z39" s="14">
        <f t="shared" si="4"/>
        <v>11250000</v>
      </c>
      <c r="AA39" s="152"/>
      <c r="AB39" s="149"/>
      <c r="AC39" s="146"/>
      <c r="AD39" s="143"/>
      <c r="AE39" s="184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66">
        <v>25</v>
      </c>
      <c r="H40" s="67" t="s">
        <v>190</v>
      </c>
      <c r="I40" s="66" t="s">
        <v>1432</v>
      </c>
      <c r="J40" s="9"/>
      <c r="K40" s="11"/>
      <c r="L40" s="12" t="s">
        <v>1444</v>
      </c>
      <c r="M40" s="12" t="s">
        <v>1445</v>
      </c>
      <c r="N40" s="12"/>
      <c r="O40" s="9">
        <v>5501.2</v>
      </c>
      <c r="P40" s="9">
        <v>1</v>
      </c>
      <c r="Q40" s="13" t="str">
        <f>VLOOKUP(O40, '[1]لیست محصولات اردیبهشت ۱۴۰۳'!B:C,2,0)</f>
        <v>ورتکس | Vortex</v>
      </c>
      <c r="R40" s="9" t="s">
        <v>1389</v>
      </c>
      <c r="S40" s="12">
        <f>VLOOKUP(O40, '[1]لیست محصولات اردیبهشت ۱۴۰۳'!B:F,5,0)</f>
        <v>750</v>
      </c>
      <c r="T40" s="14">
        <f>VLOOKUP(O40, '[1]لیست محصولات اردیبهشت ۱۴۰۳'!B:G,6,0)</f>
        <v>9900000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9900000</v>
      </c>
      <c r="Y40" s="17"/>
      <c r="Z40" s="14">
        <f t="shared" si="4"/>
        <v>9900000</v>
      </c>
      <c r="AA40" s="18" t="s">
        <v>79</v>
      </c>
      <c r="AB40" s="13" t="s">
        <v>1446</v>
      </c>
      <c r="AC40" s="19" t="s">
        <v>1447</v>
      </c>
      <c r="AD40" s="20" t="s">
        <v>795</v>
      </c>
      <c r="AE40" s="77" t="s">
        <v>1448</v>
      </c>
      <c r="AF40" s="21"/>
      <c r="AG40" s="22" t="str">
        <f t="shared" si="5"/>
        <v>TRUE</v>
      </c>
      <c r="AH40" s="23" t="str">
        <f t="shared" si="6"/>
        <v>تهران خیابان آزادی بلوار استاد معین خ هاشمی کوچه مطهری‌نژاد پلاک ۱۶ واحد ۱۳(کارگاه شوکوهولیک)  - نیلوفر جعفریان 09129470921</v>
      </c>
    </row>
    <row r="41" spans="1:34" ht="22.35" customHeight="1">
      <c r="A41" s="7"/>
      <c r="B41" s="7"/>
      <c r="C41" s="7"/>
      <c r="D41" s="7"/>
      <c r="E41" s="7"/>
      <c r="F41" s="8"/>
      <c r="G41" s="153">
        <v>26</v>
      </c>
      <c r="H41" s="156" t="s">
        <v>1458</v>
      </c>
      <c r="I41" s="153" t="s">
        <v>1432</v>
      </c>
      <c r="J41" s="159"/>
      <c r="K41" s="11" t="str">
        <f t="shared" ca="1" si="0"/>
        <v/>
      </c>
      <c r="L41" s="138" t="s">
        <v>134</v>
      </c>
      <c r="M41" s="138" t="s">
        <v>232</v>
      </c>
      <c r="N41" s="138"/>
      <c r="O41" s="9">
        <v>3326.1</v>
      </c>
      <c r="P41" s="9">
        <v>1</v>
      </c>
      <c r="Q41" s="13" t="str">
        <f>VLOOKUP(O41, '[1]لیست محصولات اردیبهشت ۱۴۰۳'!B:C,2,0)</f>
        <v>میاگروس | Milagros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3750000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3750000</v>
      </c>
      <c r="Y41" s="17"/>
      <c r="Z41" s="14">
        <f t="shared" si="4"/>
        <v>3750000</v>
      </c>
      <c r="AA41" s="150" t="s">
        <v>79</v>
      </c>
      <c r="AB41" s="147" t="s">
        <v>1459</v>
      </c>
      <c r="AC41" s="144" t="s">
        <v>1460</v>
      </c>
      <c r="AD41" s="141" t="s">
        <v>795</v>
      </c>
      <c r="AE41" s="183" t="s">
        <v>1461</v>
      </c>
      <c r="AF41" s="21"/>
      <c r="AG41" s="22" t="str">
        <f t="shared" si="5"/>
        <v>TRUE</v>
      </c>
      <c r="AH41" s="23" t="str">
        <f t="shared" si="6"/>
        <v>تهران خیابان ولیعصر - هتل آرامیس - اتاق 519  - امین حسن 09207012906</v>
      </c>
    </row>
    <row r="42" spans="1:34" ht="22.35" customHeight="1">
      <c r="A42" s="7"/>
      <c r="B42" s="7"/>
      <c r="C42" s="7"/>
      <c r="D42" s="7"/>
      <c r="E42" s="7"/>
      <c r="F42" s="8"/>
      <c r="G42" s="155"/>
      <c r="H42" s="158"/>
      <c r="I42" s="155"/>
      <c r="J42" s="161"/>
      <c r="K42" s="11" t="str">
        <f t="shared" ca="1" si="0"/>
        <v/>
      </c>
      <c r="L42" s="140"/>
      <c r="M42" s="140"/>
      <c r="N42" s="140"/>
      <c r="O42" s="9">
        <v>5511.1</v>
      </c>
      <c r="P42" s="9">
        <v>1</v>
      </c>
      <c r="Q42" s="13" t="str">
        <f>VLOOKUP(O42, '[1]لیست محصولات اردیبهشت ۱۴۰۳'!B:C,2,0)</f>
        <v>هامبلا | Hambella</v>
      </c>
      <c r="R42" s="9"/>
      <c r="S42" s="12">
        <f>VLOOKUP(O42, '[1]لیست محصولات اردیبهشت ۱۴۰۳'!B:F,5,0)</f>
        <v>150</v>
      </c>
      <c r="T42" s="14">
        <f>VLOOKUP(O42, '[1]لیست محصولات اردیبهشت ۱۴۰۳'!B:G,6,0)</f>
        <v>2800000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2800000</v>
      </c>
      <c r="Y42" s="17"/>
      <c r="Z42" s="14">
        <f t="shared" si="4"/>
        <v>2800000</v>
      </c>
      <c r="AA42" s="152"/>
      <c r="AB42" s="149"/>
      <c r="AC42" s="146"/>
      <c r="AD42" s="143"/>
      <c r="AE42" s="184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>
        <v>27</v>
      </c>
      <c r="H43" s="10" t="s">
        <v>70</v>
      </c>
      <c r="I43" s="9" t="s">
        <v>1432</v>
      </c>
      <c r="J43" s="9"/>
      <c r="K43" s="11" t="str">
        <f t="shared" ca="1" si="0"/>
        <v/>
      </c>
      <c r="L43" s="12" t="s">
        <v>925</v>
      </c>
      <c r="M43" s="12" t="s">
        <v>1465</v>
      </c>
      <c r="N43" s="12" t="s">
        <v>332</v>
      </c>
      <c r="O43" s="9">
        <v>5501.1</v>
      </c>
      <c r="P43" s="9">
        <v>1</v>
      </c>
      <c r="Q43" s="13" t="str">
        <f>VLOOKUP(O43, '[1]لیست محصولات اردیبهشت ۱۴۰۳'!B:C,2,0)</f>
        <v>ورتکس | Vortex</v>
      </c>
      <c r="R43" s="9" t="s">
        <v>144</v>
      </c>
      <c r="S43" s="12">
        <f>VLOOKUP(O43, '[1]لیست محصولات اردیبهشت ۱۴۰۳'!B:F,5,0)</f>
        <v>150</v>
      </c>
      <c r="T43" s="14">
        <f>VLOOKUP(O43, '[1]لیست محصولات اردیبهشت ۱۴۰۳'!B:G,6,0)</f>
        <v>2100000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2100000</v>
      </c>
      <c r="Y43" s="17"/>
      <c r="Z43" s="14">
        <f t="shared" si="4"/>
        <v>2100000</v>
      </c>
      <c r="AA43" s="18"/>
      <c r="AB43" s="13"/>
      <c r="AC43" s="19"/>
      <c r="AD43" s="20"/>
      <c r="AE43" s="19"/>
      <c r="AF43" s="21"/>
      <c r="AG43" s="22" t="str">
        <f t="shared" si="5"/>
        <v>TRUE</v>
      </c>
      <c r="AH43" s="23" t="str">
        <f t="shared" si="6"/>
        <v xml:space="preserve">  (پرسنل) - رامتین حضرتی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9</v>
      </c>
      <c r="AI240" s="56">
        <f t="shared" si="19"/>
        <v>0</v>
      </c>
      <c r="AJ240" s="57">
        <f>AH240-AI240</f>
        <v>9</v>
      </c>
      <c r="AK240" s="58">
        <f t="shared" si="23"/>
        <v>1.35</v>
      </c>
      <c r="AL240" s="59">
        <f>AO240+AQ240-[2]Sheet1!$AH241</f>
        <v>0</v>
      </c>
      <c r="AM240" s="59">
        <f t="shared" si="25"/>
        <v>-9</v>
      </c>
      <c r="AN240" s="58">
        <f t="shared" si="21"/>
        <v>0</v>
      </c>
      <c r="AO240" s="59"/>
      <c r="AP240" s="58">
        <f t="shared" si="22"/>
        <v>-1.35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</v>
      </c>
      <c r="AI241" s="56">
        <f t="shared" si="19"/>
        <v>0</v>
      </c>
      <c r="AJ241" s="57">
        <f t="shared" ref="AJ241:AJ264" si="27">AH241-AI241</f>
        <v>2</v>
      </c>
      <c r="AK241" s="58">
        <f>AH241*AG241/1000</f>
        <v>1.5</v>
      </c>
      <c r="AL241" s="59">
        <f>AO241+AQ241-[2]Sheet1!$AH242</f>
        <v>0</v>
      </c>
      <c r="AM241" s="59">
        <f t="shared" si="25"/>
        <v>-2</v>
      </c>
      <c r="AN241" s="58">
        <f t="shared" si="21"/>
        <v>0</v>
      </c>
      <c r="AO241" s="59"/>
      <c r="AP241" s="58">
        <f t="shared" si="22"/>
        <v>-1.5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23</v>
      </c>
      <c r="AI242" s="56">
        <f t="shared" si="19"/>
        <v>0</v>
      </c>
      <c r="AJ242" s="57">
        <f t="shared" si="27"/>
        <v>23</v>
      </c>
      <c r="AK242" s="58">
        <f t="shared" ref="AK242:AK267" si="28">AH242*AG242/1000</f>
        <v>92</v>
      </c>
      <c r="AL242" s="59">
        <f>AO242+AQ242-[2]Sheet1!$AH243</f>
        <v>0</v>
      </c>
      <c r="AM242" s="59">
        <f t="shared" si="25"/>
        <v>-23</v>
      </c>
      <c r="AN242" s="58">
        <f t="shared" si="21"/>
        <v>0</v>
      </c>
      <c r="AO242" s="59"/>
      <c r="AP242" s="58">
        <f t="shared" si="22"/>
        <v>-92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18</v>
      </c>
      <c r="AI251" s="56">
        <f t="shared" si="19"/>
        <v>0</v>
      </c>
      <c r="AJ251" s="57">
        <f t="shared" si="27"/>
        <v>18</v>
      </c>
      <c r="AK251" s="58">
        <f t="shared" si="28"/>
        <v>2.7</v>
      </c>
      <c r="AL251" s="59">
        <f>AO251+AQ251-[2]Sheet1!$AH252</f>
        <v>0</v>
      </c>
      <c r="AM251" s="59">
        <f t="shared" si="25"/>
        <v>-18</v>
      </c>
      <c r="AN251" s="58">
        <f t="shared" si="21"/>
        <v>0</v>
      </c>
      <c r="AO251" s="59"/>
      <c r="AP251" s="58">
        <f t="shared" si="22"/>
        <v>-2.7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7</v>
      </c>
      <c r="AI252" s="56">
        <f t="shared" si="19"/>
        <v>0</v>
      </c>
      <c r="AJ252" s="57">
        <f t="shared" si="27"/>
        <v>7</v>
      </c>
      <c r="AK252" s="58">
        <f t="shared" si="28"/>
        <v>5.25</v>
      </c>
      <c r="AL252" s="59">
        <f>AO252+AQ252-[2]Sheet1!$AH253</f>
        <v>0</v>
      </c>
      <c r="AM252" s="59">
        <f t="shared" si="25"/>
        <v>-7</v>
      </c>
      <c r="AN252" s="58">
        <f t="shared" si="21"/>
        <v>0</v>
      </c>
      <c r="AO252" s="59"/>
      <c r="AP252" s="58">
        <f t="shared" si="22"/>
        <v>-5.25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50">
    <mergeCell ref="AE41:AE42"/>
    <mergeCell ref="N41:N42"/>
    <mergeCell ref="M41:M42"/>
    <mergeCell ref="L41:L42"/>
    <mergeCell ref="J41:J42"/>
    <mergeCell ref="I41:I42"/>
    <mergeCell ref="H41:H42"/>
    <mergeCell ref="G41:G42"/>
    <mergeCell ref="AD41:AD42"/>
    <mergeCell ref="AC41:AC42"/>
    <mergeCell ref="AB41:AB42"/>
    <mergeCell ref="AA41:AA42"/>
    <mergeCell ref="AD2:AD3"/>
    <mergeCell ref="AC2:AC3"/>
    <mergeCell ref="AB2:AB3"/>
    <mergeCell ref="AA2:AA3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H7:H8"/>
    <mergeCell ref="G7:G8"/>
    <mergeCell ref="AD7:AD8"/>
    <mergeCell ref="AC7:AC8"/>
    <mergeCell ref="AB7:AB8"/>
    <mergeCell ref="AA7:AA8"/>
    <mergeCell ref="N7:N8"/>
    <mergeCell ref="M7:M8"/>
    <mergeCell ref="L7:L8"/>
    <mergeCell ref="J7:J8"/>
    <mergeCell ref="I7:I8"/>
    <mergeCell ref="AE12:AE14"/>
    <mergeCell ref="H9:H10"/>
    <mergeCell ref="G9:G10"/>
    <mergeCell ref="AD9:AD10"/>
    <mergeCell ref="AC9:AC10"/>
    <mergeCell ref="AB9:AB10"/>
    <mergeCell ref="AA9:AA10"/>
    <mergeCell ref="N9:N10"/>
    <mergeCell ref="M9:M10"/>
    <mergeCell ref="L9:L10"/>
    <mergeCell ref="J9:J10"/>
    <mergeCell ref="I9:I10"/>
    <mergeCell ref="J15:J16"/>
    <mergeCell ref="I15:I16"/>
    <mergeCell ref="H15:H16"/>
    <mergeCell ref="G15:G16"/>
    <mergeCell ref="AD15:AD16"/>
    <mergeCell ref="AC15:AC16"/>
    <mergeCell ref="AB15:AB16"/>
    <mergeCell ref="AA15:AA16"/>
    <mergeCell ref="M12:M14"/>
    <mergeCell ref="N12:N14"/>
    <mergeCell ref="N15:N16"/>
    <mergeCell ref="M15:M16"/>
    <mergeCell ref="L15:L16"/>
    <mergeCell ref="G12:G14"/>
    <mergeCell ref="H12:H14"/>
    <mergeCell ref="I12:I14"/>
    <mergeCell ref="J12:J14"/>
    <mergeCell ref="L12:L14"/>
    <mergeCell ref="AD12:AD14"/>
    <mergeCell ref="AC12:AC14"/>
    <mergeCell ref="AB12:AB14"/>
    <mergeCell ref="AA12:AA14"/>
    <mergeCell ref="H17:H18"/>
    <mergeCell ref="G17:G18"/>
    <mergeCell ref="AD17:AD18"/>
    <mergeCell ref="AC17:AC18"/>
    <mergeCell ref="AB17:AB18"/>
    <mergeCell ref="AA17:AA18"/>
    <mergeCell ref="N17:N18"/>
    <mergeCell ref="M17:M18"/>
    <mergeCell ref="L17:L18"/>
    <mergeCell ref="J17:J18"/>
    <mergeCell ref="I17:I18"/>
    <mergeCell ref="I23:I24"/>
    <mergeCell ref="H23:H24"/>
    <mergeCell ref="G23:G24"/>
    <mergeCell ref="AA23:AA24"/>
    <mergeCell ref="AB23:AB24"/>
    <mergeCell ref="AD21:AD22"/>
    <mergeCell ref="N23:N24"/>
    <mergeCell ref="M23:M24"/>
    <mergeCell ref="L23:L24"/>
    <mergeCell ref="J23:J24"/>
    <mergeCell ref="AC23:AC24"/>
    <mergeCell ref="AD23:AD24"/>
    <mergeCell ref="H21:H22"/>
    <mergeCell ref="G21:G22"/>
    <mergeCell ref="AA21:AA22"/>
    <mergeCell ref="AB21:AB22"/>
    <mergeCell ref="AC21:AC22"/>
    <mergeCell ref="N21:N22"/>
    <mergeCell ref="M21:M22"/>
    <mergeCell ref="L21:L22"/>
    <mergeCell ref="J21:J22"/>
    <mergeCell ref="I21:I22"/>
    <mergeCell ref="I30:I31"/>
    <mergeCell ref="H30:H31"/>
    <mergeCell ref="G30:G31"/>
    <mergeCell ref="AD30:AD31"/>
    <mergeCell ref="AC30:AC31"/>
    <mergeCell ref="AB30:AB31"/>
    <mergeCell ref="AA30:AA31"/>
    <mergeCell ref="AD27:AD28"/>
    <mergeCell ref="N30:N31"/>
    <mergeCell ref="M30:M31"/>
    <mergeCell ref="L30:L31"/>
    <mergeCell ref="J30:J31"/>
    <mergeCell ref="H27:H28"/>
    <mergeCell ref="G27:G28"/>
    <mergeCell ref="AA27:AA28"/>
    <mergeCell ref="AB27:AB28"/>
    <mergeCell ref="AC27:AC28"/>
    <mergeCell ref="N27:N28"/>
    <mergeCell ref="M27:M28"/>
    <mergeCell ref="L27:L28"/>
    <mergeCell ref="J27:J28"/>
    <mergeCell ref="I27:I28"/>
    <mergeCell ref="H33:H34"/>
    <mergeCell ref="G33:G34"/>
    <mergeCell ref="AD33:AD34"/>
    <mergeCell ref="AC33:AC34"/>
    <mergeCell ref="AB33:AB34"/>
    <mergeCell ref="AA33:AA34"/>
    <mergeCell ref="N33:N34"/>
    <mergeCell ref="M33:M34"/>
    <mergeCell ref="L33:L34"/>
    <mergeCell ref="J33:J34"/>
    <mergeCell ref="I33:I34"/>
    <mergeCell ref="AE38:AE39"/>
    <mergeCell ref="H38:H39"/>
    <mergeCell ref="G38:G39"/>
    <mergeCell ref="AD38:AD39"/>
    <mergeCell ref="AC38:AC39"/>
    <mergeCell ref="AB38:AB39"/>
    <mergeCell ref="AA38:AA39"/>
    <mergeCell ref="N38:N39"/>
    <mergeCell ref="M38:M39"/>
    <mergeCell ref="L38:L39"/>
    <mergeCell ref="J38:J39"/>
    <mergeCell ref="I38:I39"/>
  </mergeCells>
  <conditionalFormatting sqref="G2:J2 AD2 Z2:Z200 J4:J7 AD4:AD7 J9 AD9 G11:J12 AD11:AD12 G15:J15 AD15 G17:J17 AD17 G19:J21 AD19:AD21 G23:J23 AD23 G25:J27 AD25:AD27 G29:J30 AD29:AD30 G32:J33 AD32:AD33 G35:J38 AD35:AD38 G40:J41 AD40:AD41 G43:J200 AD43:AD200">
    <cfRule type="expression" dxfId="63" priority="63">
      <formula>$A2</formula>
    </cfRule>
    <cfRule type="expression" dxfId="62" priority="65">
      <formula>$E2</formula>
    </cfRule>
  </conditionalFormatting>
  <conditionalFormatting sqref="G2:AF2 Q3:Z200 J4:J7 AA4:AF7 J9 AA9:AF9 G11:P12 AA11:AF12 G15:P15 AA15:AF15 G17:P17 AA17:AF17 G19:P21 AA19:AF21 G23:P23 AA23:AF23 G25:P27 AA25:AF27 G29:P30 AA29:AF30 G32:P33 AA32:AF33 G35:P38 AA35:AF38 G40:P41 AA40:AF41 G43:P200 AA43:AF200 AE3:AF3 K3:K10 O3:P10 H4:H7 AE8:AF8 H9 AE10:AF10 K13:K14 O13:P14 AF13:AF14 K16 O16:P16 AE16:AF16 K18 O18:P18 AE18:AF18 K22 O22:P22 AE22:AF22 K24 O24:P24 AE24:AF24 K28 O28:P28 AE28:AF28 K31 O31:P31 AE31:AF31 K34 O34:P34 AE34:AF34 K39 O39:P39 AF39 K42 O42:P42 AF42">
    <cfRule type="expression" dxfId="61" priority="64">
      <formula>$C2</formula>
    </cfRule>
  </conditionalFormatting>
  <conditionalFormatting sqref="W2:W200">
    <cfRule type="expression" dxfId="6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{8643521D-C16F-4AFA-B52E-F71CD3C8BDC4}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{B285DD68-9661-49BE-993A-0D39504CBA84}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{C5AC58BB-39E6-427B-89B3-5B17FDF7238D}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{FF5A9560-CDAA-467D-A713-C2FFEE215E8F}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{B03BE2D4-CA4B-460A-A113-B9C48D0AB01E}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{CBFD7ACF-0231-4AE1-8A4A-3AB4E47DF54C}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{981564D4-EB69-42C7-8A04-BDFA0235F7E0}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{83F3BAEA-A48C-4B51-A70C-2FB4A6C77EC7}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{B66681E4-B49B-47D5-86D5-426E778C430D}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{376483C4-78FF-4F69-A6FA-63BE893E57E0}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{06A79D5E-F993-41EA-97C3-E67F6F4116E1}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{4B5ED760-579E-46F5-A075-9E91DD6E991B}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{1652D65F-B6AD-4D2A-A9EB-F065A64DB740}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{82E10EA2-6A35-42CA-A649-C8134F7E9B5D}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{4C036EBD-4F42-443C-BE5F-0F06E614725D}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{1D6807B4-11FB-4A94-93E9-317013B8F642}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{AED83750-AC96-4D3F-A64D-AA706F945D68}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{696D8743-4177-4D0C-A46E-E25204546BDB}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{A7B03C79-5F60-44D7-A715-E499C9A0EAC0}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{146BC310-C421-4791-82E0-9161C355EA1E}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{89327B15-A8FB-4C33-8846-514E682E1DAB}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{18DC0720-2CE3-4993-8D8C-9E3689553B7A}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{57F0A33D-DC11-4083-8A6A-89221F5DCC74}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{00A0A107-D8E8-4051-BEBE-F00AF5E3D237}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{33E4AF50-26B8-4394-B625-3D8181590F81}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{D7622DDC-7784-4A4E-BCA0-9F379400FFE0}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{CD5CFE1C-7D96-4BF2-9C49-77C90D3B95E8}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{5E99CC85-BFB6-44CD-8D95-81533E9060CF}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{7928FEC2-D183-4537-B936-F37A6B3CDAFB}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{212D0F0C-0BB3-4E96-9735-4D0B9C3A313B}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{0E1FB6B8-19AC-4FA2-A867-2D75B9E42B6F}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{6A42151B-BA42-4250-B160-1E743086C8A5}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{89165EC1-9DF0-4E58-BD46-49C2F6C860EB}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{472737F8-D2EE-4E4F-9E2E-4700736CAE23}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{87BAF2C0-93FF-41AD-AB8E-002A98FA1933}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{FD99E5B4-B380-45DC-A986-36BC05CC6E98}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{6F6450E0-D552-4CA9-A8C8-730C43186B60}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{2C08DF89-A577-4CFF-BF2E-E52A6E07D41A}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{7420D087-613C-4F17-AC5A-FE1EB8CA990D}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{C7A0407D-8A62-454B-A9BB-9296F06FFA13}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{3C5DAA22-7CCD-4A91-B19D-724BA9EECCBC}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{B6403A3C-A6EB-4C8E-8037-214799F000BE}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{678A8C26-C45A-4957-B533-D6B51DDC5C30}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{7824F42B-C2AC-4E28-8502-6FF60C288355}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{697270EE-2C63-4AEB-B4AB-23AD5A5A08E8}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{4E6E2E14-F5F7-4D95-A022-7F2B5E996371}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{666D1507-0E00-465F-B281-AD44B9F3CE5F}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{FF10DDF3-A53D-42DE-9C99-8B3591F8A3BC}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{BCA77BD4-1338-45F8-95B6-237CDB956C72}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{24DAFD86-A489-404F-86C6-4F3DCCC050F6}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{AD603884-F4AC-464C-B3F5-6DADE5CFDF7A}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{E16DCE1C-9D88-4E1A-A164-FBCFFB0FAB33}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{C28A8316-0021-47DA-9591-D1DDE8C0D916}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{55F0070F-B914-4C1F-AF8C-AC4756147A03}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{E6105003-0533-4325-A5E3-AD983EC05383}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{D9BC85A6-B74D-43BB-B4E6-8D2769EBB254}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{27BBFC3E-7B32-4A33-8FA1-09B960B34A94}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{1DAB4E49-A8B9-4E5F-A73D-0F23DC142B9E}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{84FC7C49-DBBD-4C4D-B542-A2BA5DDB9477}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{1066002B-A4C5-4DFB-BA5F-8D250A7B7E11}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{1A7E2AC4-7F2F-44E5-B73B-AA8EE269E328}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43521D-C16F-4AFA-B52E-F71CD3C8BDC4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285DD68-9661-49BE-993A-0D39504CBA8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5AC58BB-39E6-427B-89B3-5B17FDF7238D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FF5A9560-CDAA-467D-A713-C2FFEE215E8F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03BE2D4-CA4B-460A-A113-B9C48D0AB01E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CBFD7ACF-0231-4AE1-8A4A-3AB4E47DF54C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81564D4-EB69-42C7-8A04-BDFA0235F7E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83F3BAEA-A48C-4B51-A70C-2FB4A6C77EC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66681E4-B49B-47D5-86D5-426E778C430D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76483C4-78FF-4F69-A6FA-63BE893E57E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6A79D5E-F993-41EA-97C3-E67F6F4116E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4B5ED760-579E-46F5-A075-9E91DD6E991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652D65F-B6AD-4D2A-A9EB-F065A64DB74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2E10EA2-6A35-42CA-A649-C8134F7E9B5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C036EBD-4F42-443C-BE5F-0F06E614725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D6807B4-11FB-4A94-93E9-317013B8F64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ED83750-AC96-4D3F-A64D-AA706F945D6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96D8743-4177-4D0C-A46E-E25204546BD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7B03C79-5F60-44D7-A715-E499C9A0EAC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46BC310-C421-4791-82E0-9161C355EA1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9327B15-A8FB-4C33-8846-514E682E1DA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8DC0720-2CE3-4993-8D8C-9E3689553B7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7F0A33D-DC11-4083-8A6A-89221F5DCC74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0A0A107-D8E8-4051-BEBE-F00AF5E3D23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3E4AF50-26B8-4394-B625-3D8181590F8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7622DDC-7784-4A4E-BCA0-9F379400FFE0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CD5CFE1C-7D96-4BF2-9C49-77C90D3B95E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5E99CC85-BFB6-44CD-8D95-81533E9060CF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928FEC2-D183-4537-B936-F37A6B3CDAF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212D0F0C-0BB3-4E96-9735-4D0B9C3A313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E1FB6B8-19AC-4FA2-A867-2D75B9E42B6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A42151B-BA42-4250-B160-1E743086C8A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89165EC1-9DF0-4E58-BD46-49C2F6C860E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72737F8-D2EE-4E4F-9E2E-4700736CAE2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7BAF2C0-93FF-41AD-AB8E-002A98FA1933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FD99E5B4-B380-45DC-A986-36BC05CC6E98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F6450E0-D552-4CA9-A8C8-730C43186B6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C08DF89-A577-4CFF-BF2E-E52A6E07D41A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7420D087-613C-4F17-AC5A-FE1EB8CA990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7A0407D-8A62-454B-A9BB-9296F06FFA1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C5DAA22-7CCD-4A91-B19D-724BA9EECCB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B6403A3C-A6EB-4C8E-8037-214799F000B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678A8C26-C45A-4957-B533-D6B51DDC5C30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7824F42B-C2AC-4E28-8502-6FF60C288355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97270EE-2C63-4AEB-B4AB-23AD5A5A08E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E6E2E14-F5F7-4D95-A022-7F2B5E996371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666D1507-0E00-465F-B281-AD44B9F3CE5F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F10DDF3-A53D-42DE-9C99-8B3591F8A3B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CA77BD4-1338-45F8-95B6-237CDB956C7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4DAFD86-A489-404F-86C6-4F3DCCC050F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D603884-F4AC-464C-B3F5-6DADE5CFDF7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16DCE1C-9D88-4E1A-A164-FBCFFB0FAB3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28A8316-0021-47DA-9591-D1DDE8C0D916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55F0070F-B914-4C1F-AF8C-AC4756147A0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6105003-0533-4325-A5E3-AD983EC05383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9BC85A6-B74D-43BB-B4E6-8D2769EBB25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27BBFC3E-7B32-4A33-8FA1-09B960B34A94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1DAB4E49-A8B9-4E5F-A73D-0F23DC142B9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4FC7C49-DBBD-4C4D-B542-A2BA5DDB947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066002B-A4C5-4DFB-BA5F-8D250A7B7E1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A7E2AC4-7F2F-44E5-B73B-AA8EE269E328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1804-A1B7-4B4B-B50A-E6835D6EE0CE}">
  <dimension ref="A1:AR267"/>
  <sheetViews>
    <sheetView rightToLeft="1" topLeftCell="Z1" zoomScale="70" zoomScaleNormal="70" workbookViewId="0">
      <selection activeCell="AB7" sqref="AB7:AB9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4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3" style="24" bestFit="1" customWidth="1"/>
    <col min="29" max="29" width="15.77734375" style="31" bestFit="1" customWidth="1"/>
    <col min="30" max="30" width="13.441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108.8867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59">
        <v>1</v>
      </c>
      <c r="H2" s="162">
        <v>281034069282</v>
      </c>
      <c r="I2" s="159" t="s">
        <v>1365</v>
      </c>
      <c r="J2" s="159"/>
      <c r="K2" s="11" t="str">
        <f t="shared" ref="K2:K65" ca="1" si="0">IF(C2, TODAY(), "" )</f>
        <v/>
      </c>
      <c r="L2" s="138" t="s">
        <v>1418</v>
      </c>
      <c r="M2" s="138" t="s">
        <v>1419</v>
      </c>
      <c r="N2" s="138" t="s">
        <v>1420</v>
      </c>
      <c r="O2" s="9">
        <v>5501.2</v>
      </c>
      <c r="P2" s="9">
        <v>7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9900000</v>
      </c>
      <c r="U2" s="15"/>
      <c r="V2" s="16">
        <f t="shared" ref="V2:V65" si="1">IF(C2, P2, U2 )</f>
        <v>0</v>
      </c>
      <c r="W2" s="12">
        <f t="shared" ref="W2:W65" si="2">P2-V2</f>
        <v>7</v>
      </c>
      <c r="X2" s="14">
        <f t="shared" ref="X2:X65" si="3">P2*T2</f>
        <v>69300000</v>
      </c>
      <c r="Y2" s="17"/>
      <c r="Z2" s="14">
        <f t="shared" ref="Z2:Z65" si="4">X2-Y2</f>
        <v>69300000</v>
      </c>
      <c r="AA2" s="150" t="s">
        <v>193</v>
      </c>
      <c r="AB2" s="147" t="s">
        <v>1421</v>
      </c>
      <c r="AC2" s="144" t="s">
        <v>1422</v>
      </c>
      <c r="AD2" s="141"/>
      <c r="AE2" s="19"/>
      <c r="AF2" s="21"/>
      <c r="AG2" s="22"/>
      <c r="AH2" s="23" t="str">
        <f>AA2&amp;" "&amp;AB2&amp;" "&amp;N2&amp;" - "&amp;L2&amp;" "&amp;M2&amp;" "&amp;AC2</f>
        <v>لاهیجان خیابان حشمت رو به رو ورزشگاه شهدا ما بین حشمت ۶ و ۸ کافه کیو باکس - میر پوریا سید حاتمی 09194153151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1"/>
      <c r="H3" s="163"/>
      <c r="I3" s="161"/>
      <c r="J3" s="161"/>
      <c r="K3" s="11" t="str">
        <f t="shared" ca="1" si="0"/>
        <v/>
      </c>
      <c r="L3" s="140"/>
      <c r="M3" s="140"/>
      <c r="N3" s="140"/>
      <c r="O3" s="9">
        <v>5511.2</v>
      </c>
      <c r="P3" s="9">
        <v>2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13350000</v>
      </c>
      <c r="U3" s="15"/>
      <c r="V3" s="16">
        <f t="shared" si="1"/>
        <v>0</v>
      </c>
      <c r="W3" s="12">
        <f t="shared" si="2"/>
        <v>2</v>
      </c>
      <c r="X3" s="14">
        <f t="shared" si="3"/>
        <v>26700000</v>
      </c>
      <c r="Y3" s="17"/>
      <c r="Z3" s="14">
        <f t="shared" si="4"/>
        <v>26700000</v>
      </c>
      <c r="AA3" s="152"/>
      <c r="AB3" s="149"/>
      <c r="AC3" s="146"/>
      <c r="AD3" s="143"/>
      <c r="AE3" s="19"/>
      <c r="AF3" s="21"/>
      <c r="AG3" s="22"/>
      <c r="AH3" s="23" t="str">
        <f t="shared" ref="AH3:AH66" si="5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281038139366</v>
      </c>
      <c r="I4" s="25" t="s">
        <v>1365</v>
      </c>
      <c r="J4" s="9"/>
      <c r="K4" s="11" t="str">
        <f t="shared" ca="1" si="0"/>
        <v/>
      </c>
      <c r="L4" s="12" t="s">
        <v>387</v>
      </c>
      <c r="M4" s="12" t="s">
        <v>1423</v>
      </c>
      <c r="N4" s="12"/>
      <c r="O4" s="9">
        <v>5501.2</v>
      </c>
      <c r="P4" s="9">
        <v>1</v>
      </c>
      <c r="Q4" s="13" t="str">
        <f>VLOOKUP(O4, '[1]لیست محصولات اردیبهشت ۱۴۰۳'!B:C,2,0)</f>
        <v>ورتکس | Vortex</v>
      </c>
      <c r="R4" s="9" t="s">
        <v>1096</v>
      </c>
      <c r="S4" s="12">
        <f>VLOOKUP(O4, '[1]لیست محصولات اردیبهشت ۱۴۰۳'!B:F,5,0)</f>
        <v>750</v>
      </c>
      <c r="T4" s="14">
        <f>VLOOKUP(O4, '[1]لیست محصولات اردیبهشت ۱۴۰۳'!B:G,6,0)</f>
        <v>9900000</v>
      </c>
      <c r="U4" s="15"/>
      <c r="V4" s="16">
        <f t="shared" si="1"/>
        <v>0</v>
      </c>
      <c r="W4" s="12">
        <f t="shared" si="2"/>
        <v>1</v>
      </c>
      <c r="X4" s="14">
        <f t="shared" si="3"/>
        <v>9900000</v>
      </c>
      <c r="Y4" s="17"/>
      <c r="Z4" s="14">
        <f t="shared" si="4"/>
        <v>9900000</v>
      </c>
      <c r="AA4" s="18" t="s">
        <v>79</v>
      </c>
      <c r="AB4" s="13" t="s">
        <v>1424</v>
      </c>
      <c r="AC4" s="19" t="s">
        <v>1425</v>
      </c>
      <c r="AD4" s="20" t="s">
        <v>759</v>
      </c>
      <c r="AE4" s="19"/>
      <c r="AF4" s="21"/>
      <c r="AG4" s="22"/>
      <c r="AH4" s="23" t="str">
        <f t="shared" si="5"/>
        <v>تهران خ شریعتی - خ دولت - کوچه عراقی - پلاک ۳۲ - واحد ۸  - آرش شریف 09124483227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281044321331</v>
      </c>
      <c r="I5" s="25" t="s">
        <v>1365</v>
      </c>
      <c r="J5" s="9"/>
      <c r="K5" s="11" t="str">
        <f t="shared" ca="1" si="0"/>
        <v/>
      </c>
      <c r="L5" s="12" t="s">
        <v>227</v>
      </c>
      <c r="M5" s="12" t="s">
        <v>1426</v>
      </c>
      <c r="N5" s="12"/>
      <c r="O5" s="9">
        <v>3326.1</v>
      </c>
      <c r="P5" s="9">
        <v>1</v>
      </c>
      <c r="Q5" s="13" t="str">
        <f>VLOOKUP(O5, '[1]لیست محصولات اردیبهشت ۱۴۰۳'!B:C,2,0)</f>
        <v>میاگروس | Milagros</v>
      </c>
      <c r="R5" s="9" t="s">
        <v>90</v>
      </c>
      <c r="S5" s="12">
        <f>VLOOKUP(O5, '[1]لیست محصولات اردیبهشت ۱۴۰۳'!B:F,5,0)</f>
        <v>150</v>
      </c>
      <c r="T5" s="14">
        <f>VLOOKUP(O5, '[1]لیست محصولات اردیبهشت ۱۴۰۳'!B:G,6,0)</f>
        <v>3750000</v>
      </c>
      <c r="U5" s="15"/>
      <c r="V5" s="16">
        <f t="shared" si="1"/>
        <v>0</v>
      </c>
      <c r="W5" s="12">
        <f t="shared" si="2"/>
        <v>1</v>
      </c>
      <c r="X5" s="14">
        <f t="shared" si="3"/>
        <v>3750000</v>
      </c>
      <c r="Y5" s="17"/>
      <c r="Z5" s="14">
        <f t="shared" si="4"/>
        <v>3750000</v>
      </c>
      <c r="AA5" s="18" t="s">
        <v>79</v>
      </c>
      <c r="AB5" s="13" t="s">
        <v>1427</v>
      </c>
      <c r="AC5" s="19" t="s">
        <v>1428</v>
      </c>
      <c r="AD5" s="20" t="s">
        <v>759</v>
      </c>
      <c r="AE5" s="19"/>
      <c r="AF5" s="21"/>
      <c r="AG5" s="22"/>
      <c r="AH5" s="23" t="str">
        <f t="shared" si="5"/>
        <v>تهران پونک بلوار شهید صفارزاده خیابان مهر ساختمان ونوس پلاک 16 طبقه 2 واحد 12  - مجتبی محمدزاده 09036098563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281065882113</v>
      </c>
      <c r="I6" s="25" t="s">
        <v>1365</v>
      </c>
      <c r="J6" s="9"/>
      <c r="K6" s="11" t="str">
        <f t="shared" ca="1" si="0"/>
        <v/>
      </c>
      <c r="L6" s="12" t="s">
        <v>1429</v>
      </c>
      <c r="M6" s="12" t="s">
        <v>309</v>
      </c>
      <c r="N6" s="12"/>
      <c r="O6" s="9">
        <v>3326.1</v>
      </c>
      <c r="P6" s="9">
        <v>1</v>
      </c>
      <c r="Q6" s="13" t="str">
        <f>VLOOKUP(O6, '[1]لیست محصولات اردیبهشت ۱۴۰۳'!B:C,2,0)</f>
        <v>میاگروس | Milagros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3750000</v>
      </c>
      <c r="U6" s="15"/>
      <c r="V6" s="16">
        <f t="shared" si="1"/>
        <v>0</v>
      </c>
      <c r="W6" s="12">
        <f t="shared" si="2"/>
        <v>1</v>
      </c>
      <c r="X6" s="14">
        <f t="shared" si="3"/>
        <v>3750000</v>
      </c>
      <c r="Y6" s="17"/>
      <c r="Z6" s="14">
        <f t="shared" si="4"/>
        <v>3750000</v>
      </c>
      <c r="AA6" s="18" t="s">
        <v>209</v>
      </c>
      <c r="AB6" s="13" t="s">
        <v>1430</v>
      </c>
      <c r="AC6" s="19" t="s">
        <v>1431</v>
      </c>
      <c r="AD6" s="20"/>
      <c r="AE6" s="19"/>
      <c r="AF6" s="21"/>
      <c r="AG6" s="22"/>
      <c r="AH6" s="23" t="str">
        <f t="shared" si="5"/>
        <v>مشهد وکیل آباد.جلال آل احمد ۸. پلاک ۹۷.زنگ ۳  - دانیال امینی 09358620391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3">
        <v>5</v>
      </c>
      <c r="H7" s="156" t="s">
        <v>190</v>
      </c>
      <c r="I7" s="153" t="s">
        <v>1365</v>
      </c>
      <c r="J7" s="159" t="s">
        <v>75</v>
      </c>
      <c r="K7" s="11" t="str">
        <f t="shared" ca="1" si="0"/>
        <v/>
      </c>
      <c r="L7" s="138" t="s">
        <v>866</v>
      </c>
      <c r="M7" s="138" t="s">
        <v>867</v>
      </c>
      <c r="N7" s="138" t="s">
        <v>868</v>
      </c>
      <c r="O7" s="9">
        <v>5501.3</v>
      </c>
      <c r="P7" s="9">
        <v>2</v>
      </c>
      <c r="Q7" s="13" t="str">
        <f>VLOOKUP(O7, '[1]لیست محصولات اردیبهشت ۱۴۰۳'!B:C,2,0)</f>
        <v>ورتکس | Vortex</v>
      </c>
      <c r="R7" s="9"/>
      <c r="S7" s="12">
        <f>VLOOKUP(O7, '[1]لیست محصولات اردیبهشت ۱۴۰۳'!B:F,5,0)</f>
        <v>4000</v>
      </c>
      <c r="T7" s="14">
        <f>VLOOKUP(O7, '[1]لیست محصولات اردیبهشت ۱۴۰۳'!B:G,6,0)</f>
        <v>51200000</v>
      </c>
      <c r="U7" s="26"/>
      <c r="V7" s="16">
        <f t="shared" si="1"/>
        <v>0</v>
      </c>
      <c r="W7" s="12">
        <f t="shared" si="2"/>
        <v>2</v>
      </c>
      <c r="X7" s="14">
        <f t="shared" si="3"/>
        <v>102400000</v>
      </c>
      <c r="Y7" s="17"/>
      <c r="Z7" s="14">
        <f t="shared" si="4"/>
        <v>102400000</v>
      </c>
      <c r="AA7" s="150" t="s">
        <v>547</v>
      </c>
      <c r="AB7" s="147" t="s">
        <v>871</v>
      </c>
      <c r="AC7" s="144" t="s">
        <v>869</v>
      </c>
      <c r="AD7" s="141"/>
      <c r="AE7" s="19"/>
      <c r="AF7" s="21"/>
      <c r="AG7" s="22"/>
      <c r="AH7" s="23" t="str">
        <f t="shared" si="5"/>
        <v>کرمان بلوار جمهوري اسلامي همتي فر نبش كوچه شماره يك کافه دارسین - زهرا کاکوئی 09059769286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54"/>
      <c r="H8" s="157"/>
      <c r="I8" s="154"/>
      <c r="J8" s="160"/>
      <c r="K8" s="11" t="str">
        <f t="shared" ca="1" si="0"/>
        <v/>
      </c>
      <c r="L8" s="139"/>
      <c r="M8" s="139"/>
      <c r="N8" s="139"/>
      <c r="O8" s="9">
        <v>5511.2</v>
      </c>
      <c r="P8" s="9">
        <v>1</v>
      </c>
      <c r="Q8" s="13" t="str">
        <f>VLOOKUP(O8, '[1]لیست محصولات اردیبهشت ۱۴۰۳'!B:C,2,0)</f>
        <v>هامبلا | Hambella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13350000</v>
      </c>
      <c r="U8" s="15"/>
      <c r="V8" s="16">
        <f t="shared" si="1"/>
        <v>0</v>
      </c>
      <c r="W8" s="12">
        <f t="shared" si="2"/>
        <v>1</v>
      </c>
      <c r="X8" s="14">
        <f t="shared" si="3"/>
        <v>13350000</v>
      </c>
      <c r="Y8" s="17"/>
      <c r="Z8" s="14">
        <f t="shared" si="4"/>
        <v>13350000</v>
      </c>
      <c r="AA8" s="151"/>
      <c r="AB8" s="148"/>
      <c r="AC8" s="145"/>
      <c r="AD8" s="142"/>
      <c r="AE8" s="19"/>
      <c r="AF8" s="21"/>
      <c r="AG8" s="22"/>
      <c r="AH8" s="23" t="str">
        <f t="shared" si="5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5"/>
      <c r="H9" s="158"/>
      <c r="I9" s="155"/>
      <c r="J9" s="161"/>
      <c r="K9" s="11" t="str">
        <f t="shared" ca="1" si="0"/>
        <v/>
      </c>
      <c r="L9" s="140"/>
      <c r="M9" s="140"/>
      <c r="N9" s="140"/>
      <c r="O9" s="9">
        <v>3326.2</v>
      </c>
      <c r="P9" s="9">
        <v>1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18150000</v>
      </c>
      <c r="U9" s="15"/>
      <c r="V9" s="16">
        <f t="shared" si="1"/>
        <v>0</v>
      </c>
      <c r="W9" s="12">
        <f t="shared" si="2"/>
        <v>1</v>
      </c>
      <c r="X9" s="14">
        <f t="shared" si="3"/>
        <v>18150000</v>
      </c>
      <c r="Y9" s="17"/>
      <c r="Z9" s="14">
        <f t="shared" si="4"/>
        <v>18150000</v>
      </c>
      <c r="AA9" s="152"/>
      <c r="AB9" s="149"/>
      <c r="AC9" s="146"/>
      <c r="AD9" s="143"/>
      <c r="AE9" s="19"/>
      <c r="AF9" s="21"/>
      <c r="AG9" s="22"/>
      <c r="AH9" s="23" t="str">
        <f t="shared" si="5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281083134924</v>
      </c>
      <c r="I10" s="25" t="s">
        <v>1432</v>
      </c>
      <c r="J10" s="9"/>
      <c r="K10" s="11" t="str">
        <f t="shared" ca="1" si="0"/>
        <v/>
      </c>
      <c r="L10" s="27" t="s">
        <v>87</v>
      </c>
      <c r="M10" s="27" t="s">
        <v>1433</v>
      </c>
      <c r="N10" s="12"/>
      <c r="O10" s="9">
        <v>5511.1</v>
      </c>
      <c r="P10" s="9">
        <v>2</v>
      </c>
      <c r="Q10" s="13" t="str">
        <f>VLOOKUP(O10, '[1]لیست محصولات اردیبهشت ۱۴۰۳'!B:C,2,0)</f>
        <v>هامبلا | Hambella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2800000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5600000</v>
      </c>
      <c r="Y10" s="17"/>
      <c r="Z10" s="14">
        <f t="shared" si="4"/>
        <v>5600000</v>
      </c>
      <c r="AA10" s="18" t="s">
        <v>79</v>
      </c>
      <c r="AB10" s="13" t="s">
        <v>1434</v>
      </c>
      <c r="AC10" s="19" t="s">
        <v>1435</v>
      </c>
      <c r="AD10" s="20" t="s">
        <v>759</v>
      </c>
      <c r="AE10" s="19"/>
      <c r="AF10" s="21"/>
      <c r="AG10" s="22"/>
      <c r="AH10" s="23" t="str">
        <f t="shared" si="5"/>
        <v>تهران شهرری، دیلمان، بل امام حسین، خ. مصطفی خمینی، خ. هشت متری ششم حسینی، پلاک 19 ، واحد10  - علی توسلی 09361150934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59">
        <v>7</v>
      </c>
      <c r="H11" s="162">
        <v>387830</v>
      </c>
      <c r="I11" s="159" t="s">
        <v>1432</v>
      </c>
      <c r="J11" s="159"/>
      <c r="K11" s="11" t="str">
        <f t="shared" ca="1" si="0"/>
        <v/>
      </c>
      <c r="L11" s="138" t="s">
        <v>745</v>
      </c>
      <c r="M11" s="138" t="s">
        <v>1436</v>
      </c>
      <c r="N11" s="138" t="s">
        <v>1437</v>
      </c>
      <c r="O11" s="9">
        <v>5523.2</v>
      </c>
      <c r="P11" s="9">
        <v>1</v>
      </c>
      <c r="Q11" s="13" t="str">
        <f>VLOOKUP(O11, '[1]لیست محصولات اردیبهشت ۱۴۰۳'!B:C,2,0)</f>
        <v>کوتوا دانکن | Kotowa Duncan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12150000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12150000</v>
      </c>
      <c r="Y11" s="17"/>
      <c r="Z11" s="14">
        <f t="shared" si="4"/>
        <v>12150000</v>
      </c>
      <c r="AA11" s="150" t="s">
        <v>108</v>
      </c>
      <c r="AB11" s="147" t="s">
        <v>1438</v>
      </c>
      <c r="AC11" s="144" t="s">
        <v>1439</v>
      </c>
      <c r="AD11" s="141"/>
      <c r="AE11" s="19"/>
      <c r="AF11" s="21"/>
      <c r="AG11" s="22"/>
      <c r="AH11" s="23" t="str">
        <f t="shared" si="5"/>
        <v>کرج جهانشهر - میدان هلال احمر - نبش سوپر لادن  کافه بخارا - اشکان هاشم نیا 09128601438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1"/>
      <c r="H12" s="163"/>
      <c r="I12" s="161"/>
      <c r="J12" s="161"/>
      <c r="K12" s="11" t="str">
        <f t="shared" ca="1" si="0"/>
        <v/>
      </c>
      <c r="L12" s="140"/>
      <c r="M12" s="140"/>
      <c r="N12" s="140"/>
      <c r="O12" s="9">
        <v>5511.2</v>
      </c>
      <c r="P12" s="9">
        <v>1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13350000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13350000</v>
      </c>
      <c r="Y12" s="17"/>
      <c r="Z12" s="14">
        <f t="shared" si="4"/>
        <v>13350000</v>
      </c>
      <c r="AA12" s="152"/>
      <c r="AB12" s="149"/>
      <c r="AC12" s="146"/>
      <c r="AD12" s="143"/>
      <c r="AE12" s="19"/>
      <c r="AF12" s="21"/>
      <c r="AG12" s="22"/>
      <c r="AH12" s="23" t="str">
        <f t="shared" si="5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66">
        <v>8</v>
      </c>
      <c r="H13" s="67" t="s">
        <v>70</v>
      </c>
      <c r="I13" s="66" t="s">
        <v>1432</v>
      </c>
      <c r="J13" s="9" t="s">
        <v>75</v>
      </c>
      <c r="K13" s="11" t="str">
        <f t="shared" ca="1" si="0"/>
        <v/>
      </c>
      <c r="L13" s="12" t="s">
        <v>1440</v>
      </c>
      <c r="M13" s="12" t="s">
        <v>1441</v>
      </c>
      <c r="N13" s="12" t="s">
        <v>1442</v>
      </c>
      <c r="O13" s="9">
        <v>5501.3</v>
      </c>
      <c r="P13" s="9">
        <v>2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4000</v>
      </c>
      <c r="T13" s="14">
        <f>VLOOKUP(O13, '[1]لیست محصولات اردیبهشت ۱۴۰۳'!B:G,6,0)</f>
        <v>51200000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102400000</v>
      </c>
      <c r="Y13" s="17"/>
      <c r="Z13" s="14">
        <f t="shared" si="4"/>
        <v>102400000</v>
      </c>
      <c r="AA13" s="18" t="s">
        <v>79</v>
      </c>
      <c r="AB13" s="13" t="s">
        <v>70</v>
      </c>
      <c r="AC13" s="19" t="s">
        <v>1443</v>
      </c>
      <c r="AD13" s="20"/>
      <c r="AE13" s="19"/>
      <c r="AF13" s="21"/>
      <c r="AG13" s="22"/>
      <c r="AH13" s="23" t="str">
        <f t="shared" si="5"/>
        <v>تهران - کافه قنادی اته - نواب نجفی زاده 09124722258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9</v>
      </c>
      <c r="H14" s="10">
        <v>281116432172</v>
      </c>
      <c r="I14" s="9" t="s">
        <v>1432</v>
      </c>
      <c r="J14" s="9"/>
      <c r="K14" s="11" t="str">
        <f t="shared" ca="1" si="0"/>
        <v/>
      </c>
      <c r="L14" s="12" t="s">
        <v>1065</v>
      </c>
      <c r="M14" s="12" t="s">
        <v>1449</v>
      </c>
      <c r="N14" s="12" t="s">
        <v>1450</v>
      </c>
      <c r="O14" s="9">
        <v>5501.2</v>
      </c>
      <c r="P14" s="9">
        <v>1</v>
      </c>
      <c r="Q14" s="13" t="str">
        <f>VLOOKUP(O14, '[1]لیست محصولات اردیبهشت ۱۴۰۳'!B:C,2,0)</f>
        <v>ورتکس | Vortex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9900000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9900000</v>
      </c>
      <c r="Y14" s="17"/>
      <c r="Z14" s="14">
        <f t="shared" si="4"/>
        <v>9900000</v>
      </c>
      <c r="AA14" s="18" t="s">
        <v>79</v>
      </c>
      <c r="AB14" s="13" t="s">
        <v>1451</v>
      </c>
      <c r="AC14" s="19" t="s">
        <v>1452</v>
      </c>
      <c r="AD14" s="20" t="s">
        <v>795</v>
      </c>
      <c r="AE14" s="19"/>
      <c r="AF14" s="21"/>
      <c r="AG14" s="22"/>
      <c r="AH14" s="23" t="str">
        <f t="shared" si="5"/>
        <v>تهران خیابان فرشته خیابان بیدار تقاطع مریم غربی کافه رستوران سور - کسری کاوسی 09196299891</v>
      </c>
    </row>
    <row r="15" spans="1:34" ht="22.35" customHeight="1">
      <c r="A15" s="7"/>
      <c r="B15" s="7"/>
      <c r="C15" s="7"/>
      <c r="D15" s="7"/>
      <c r="E15" s="7"/>
      <c r="F15" s="8"/>
      <c r="G15" s="9">
        <v>10</v>
      </c>
      <c r="H15" s="10">
        <v>281116814816</v>
      </c>
      <c r="I15" s="9" t="s">
        <v>1432</v>
      </c>
      <c r="J15" s="9"/>
      <c r="K15" s="11" t="str">
        <f t="shared" ca="1" si="0"/>
        <v/>
      </c>
      <c r="L15" s="12" t="s">
        <v>1453</v>
      </c>
      <c r="M15" s="12" t="s">
        <v>1454</v>
      </c>
      <c r="N15" s="12" t="s">
        <v>1455</v>
      </c>
      <c r="O15" s="9">
        <v>5501.3</v>
      </c>
      <c r="P15" s="9">
        <v>2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4000</v>
      </c>
      <c r="T15" s="14">
        <f>VLOOKUP(O15, '[1]لیست محصولات اردیبهشت ۱۴۰۳'!B:G,6,0)</f>
        <v>51200000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102400000</v>
      </c>
      <c r="Y15" s="17"/>
      <c r="Z15" s="14">
        <f t="shared" si="4"/>
        <v>102400000</v>
      </c>
      <c r="AA15" s="18" t="s">
        <v>160</v>
      </c>
      <c r="AB15" s="13" t="s">
        <v>1456</v>
      </c>
      <c r="AC15" s="19" t="s">
        <v>1457</v>
      </c>
      <c r="AD15" s="20"/>
      <c r="AE15" s="19"/>
      <c r="AF15" s="21"/>
      <c r="AG15" s="22"/>
      <c r="AH15" s="23" t="str">
        <f t="shared" si="5"/>
        <v>زنجان کوی نگین بلوار رفسنجانی نگین یک پلاک 210 کافه لاین - جعفر نجفی 09387477381</v>
      </c>
    </row>
    <row r="16" spans="1:34" ht="22.35" customHeight="1">
      <c r="A16" s="7"/>
      <c r="B16" s="7"/>
      <c r="C16" s="7"/>
      <c r="D16" s="7"/>
      <c r="E16" s="7"/>
      <c r="F16" s="8"/>
      <c r="G16" s="153">
        <v>11</v>
      </c>
      <c r="H16" s="156" t="s">
        <v>70</v>
      </c>
      <c r="I16" s="153" t="s">
        <v>1432</v>
      </c>
      <c r="J16" s="159"/>
      <c r="K16" s="11" t="str">
        <f t="shared" ca="1" si="0"/>
        <v/>
      </c>
      <c r="L16" s="138" t="s">
        <v>703</v>
      </c>
      <c r="M16" s="138" t="s">
        <v>704</v>
      </c>
      <c r="N16" s="138" t="s">
        <v>705</v>
      </c>
      <c r="O16" s="9">
        <v>5501.3</v>
      </c>
      <c r="P16" s="9">
        <v>2</v>
      </c>
      <c r="Q16" s="13" t="str">
        <f>VLOOKUP(O16, '[1]لیست محصولات اردیبهشت ۱۴۰۳'!B:C,2,0)</f>
        <v>ورتکس | Vortex</v>
      </c>
      <c r="R16" s="9"/>
      <c r="S16" s="12">
        <f>VLOOKUP(O16, '[1]لیست محصولات اردیبهشت ۱۴۰۳'!B:F,5,0)</f>
        <v>4000</v>
      </c>
      <c r="T16" s="14">
        <f>VLOOKUP(O16, '[1]لیست محصولات اردیبهشت ۱۴۰۳'!B:G,6,0)</f>
        <v>51200000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102400000</v>
      </c>
      <c r="Y16" s="17"/>
      <c r="Z16" s="14">
        <f t="shared" si="4"/>
        <v>102400000</v>
      </c>
      <c r="AA16" s="150" t="s">
        <v>79</v>
      </c>
      <c r="AB16" s="147" t="s">
        <v>70</v>
      </c>
      <c r="AC16" s="144" t="s">
        <v>707</v>
      </c>
      <c r="AD16" s="141"/>
      <c r="AE16" s="19"/>
      <c r="AF16" s="21"/>
      <c r="AG16" s="22"/>
      <c r="AH16" s="23" t="str">
        <f t="shared" si="5"/>
        <v>تهران - کافه آرمه - اردوان یوسفی 09124047817</v>
      </c>
    </row>
    <row r="17" spans="1:34" ht="22.35" customHeight="1">
      <c r="A17" s="7"/>
      <c r="B17" s="7"/>
      <c r="C17" s="7"/>
      <c r="D17" s="7"/>
      <c r="E17" s="7"/>
      <c r="F17" s="8"/>
      <c r="G17" s="155"/>
      <c r="H17" s="158"/>
      <c r="I17" s="155"/>
      <c r="J17" s="161"/>
      <c r="K17" s="11" t="str">
        <f t="shared" ca="1" si="0"/>
        <v/>
      </c>
      <c r="L17" s="140"/>
      <c r="M17" s="140"/>
      <c r="N17" s="140"/>
      <c r="O17" s="9">
        <v>5511.1</v>
      </c>
      <c r="P17" s="9">
        <v>1</v>
      </c>
      <c r="Q17" s="13" t="str">
        <f>VLOOKUP(O17, '[1]لیست محصولات اردیبهشت ۱۴۰۳'!B:C,2,0)</f>
        <v>هامبلا | Hambella</v>
      </c>
      <c r="R17" s="9" t="s">
        <v>706</v>
      </c>
      <c r="S17" s="12">
        <f>VLOOKUP(O17, '[1]لیست محصولات اردیبهشت ۱۴۰۳'!B:F,5,0)</f>
        <v>150</v>
      </c>
      <c r="T17" s="14">
        <f>VLOOKUP(O17, '[1]لیست محصولات اردیبهشت ۱۴۰۳'!B:G,6,0)</f>
        <v>2800000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2800000</v>
      </c>
      <c r="Y17" s="17"/>
      <c r="Z17" s="14">
        <f t="shared" si="4"/>
        <v>2800000</v>
      </c>
      <c r="AA17" s="152"/>
      <c r="AB17" s="149"/>
      <c r="AC17" s="146"/>
      <c r="AD17" s="143"/>
      <c r="AE17" s="19"/>
      <c r="AF17" s="21"/>
      <c r="AG17" s="22"/>
      <c r="AH17" s="23" t="str">
        <f t="shared" si="5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66">
        <v>12</v>
      </c>
      <c r="H18" s="67" t="s">
        <v>70</v>
      </c>
      <c r="I18" s="66" t="s">
        <v>1432</v>
      </c>
      <c r="J18" s="9" t="s">
        <v>75</v>
      </c>
      <c r="K18" s="11" t="str">
        <f t="shared" ca="1" si="0"/>
        <v/>
      </c>
      <c r="L18" s="12"/>
      <c r="M18" s="12" t="s">
        <v>84</v>
      </c>
      <c r="N18" s="12" t="s">
        <v>85</v>
      </c>
      <c r="O18" s="9">
        <v>5511.3</v>
      </c>
      <c r="P18" s="9">
        <v>8</v>
      </c>
      <c r="Q18" s="13" t="str">
        <f>VLOOKUP(O18, '[1]لیست محصولات اردیبهشت ۱۴۰۳'!B:C,2,0)</f>
        <v>هامبلا | Hambella</v>
      </c>
      <c r="R18" s="9"/>
      <c r="S18" s="12">
        <f>VLOOKUP(O18, '[1]لیست محصولات اردیبهشت ۱۴۰۳'!B:F,5,0)</f>
        <v>4000</v>
      </c>
      <c r="T18" s="14">
        <f>VLOOKUP(O18, '[1]لیست محصولات اردیبهشت ۱۴۰۳'!B:G,6,0)</f>
        <v>69600000</v>
      </c>
      <c r="U18" s="15"/>
      <c r="V18" s="16">
        <f t="shared" si="1"/>
        <v>0</v>
      </c>
      <c r="W18" s="12">
        <f t="shared" si="2"/>
        <v>8</v>
      </c>
      <c r="X18" s="14">
        <f t="shared" si="3"/>
        <v>556800000</v>
      </c>
      <c r="Y18" s="17"/>
      <c r="Z18" s="14">
        <f t="shared" si="4"/>
        <v>556800000</v>
      </c>
      <c r="AA18" s="18" t="s">
        <v>79</v>
      </c>
      <c r="AB18" s="13" t="s">
        <v>70</v>
      </c>
      <c r="AC18" s="19" t="s">
        <v>86</v>
      </c>
      <c r="AD18" s="20"/>
      <c r="AE18" s="19"/>
      <c r="AF18" s="21"/>
      <c r="AG18" s="22"/>
      <c r="AH18" s="23" t="str">
        <f t="shared" si="5"/>
        <v>تهران - کافه بیکری روستار سانا سنتر -  حجتی 09373955769</v>
      </c>
    </row>
    <row r="19" spans="1:34" s="121" customFormat="1" ht="22.35" customHeight="1">
      <c r="A19" s="119"/>
      <c r="B19" s="119"/>
      <c r="C19" s="119"/>
      <c r="D19" s="119"/>
      <c r="E19" s="119"/>
      <c r="F19" s="119"/>
      <c r="G19" s="153">
        <v>13</v>
      </c>
      <c r="H19" s="156" t="s">
        <v>70</v>
      </c>
      <c r="I19" s="153" t="s">
        <v>1432</v>
      </c>
      <c r="J19" s="159" t="s">
        <v>75</v>
      </c>
      <c r="K19" s="11"/>
      <c r="L19" s="138" t="s">
        <v>157</v>
      </c>
      <c r="M19" s="138" t="s">
        <v>761</v>
      </c>
      <c r="N19" s="138" t="s">
        <v>762</v>
      </c>
      <c r="O19" s="9">
        <v>5511.3</v>
      </c>
      <c r="P19" s="9">
        <v>7</v>
      </c>
      <c r="Q19" s="13" t="str">
        <f>VLOOKUP(O19, '[1]لیست محصولات اردیبهشت ۱۴۰۳'!B:C,2,0)</f>
        <v>هامبلا | Hambella</v>
      </c>
      <c r="R19" s="9"/>
      <c r="S19" s="12">
        <f>VLOOKUP(O19, '[1]لیست محصولات اردیبهشت ۱۴۰۳'!B:F,5,0)</f>
        <v>4000</v>
      </c>
      <c r="T19" s="14">
        <f>VLOOKUP(O19, '[1]لیست محصولات اردیبهشت ۱۴۰۳'!B:G,6,0)</f>
        <v>69600000</v>
      </c>
      <c r="U19" s="120"/>
      <c r="V19" s="16">
        <f t="shared" si="1"/>
        <v>0</v>
      </c>
      <c r="W19" s="12">
        <f t="shared" si="2"/>
        <v>7</v>
      </c>
      <c r="X19" s="14">
        <f t="shared" si="3"/>
        <v>487200000</v>
      </c>
      <c r="Y19" s="17"/>
      <c r="Z19" s="14">
        <f t="shared" si="4"/>
        <v>487200000</v>
      </c>
      <c r="AA19" s="150" t="s">
        <v>79</v>
      </c>
      <c r="AB19" s="147" t="s">
        <v>70</v>
      </c>
      <c r="AC19" s="144" t="s">
        <v>763</v>
      </c>
      <c r="AD19" s="159"/>
      <c r="AE19" s="19"/>
      <c r="AF19" s="21"/>
      <c r="AH19" s="23" t="str">
        <f t="shared" si="5"/>
        <v>تهران - ویکافه - محمدرضا دلجو 09051534303</v>
      </c>
    </row>
    <row r="20" spans="1:34" s="121" customFormat="1" ht="22.35" customHeight="1">
      <c r="A20" s="119"/>
      <c r="B20" s="119"/>
      <c r="C20" s="119" t="b">
        <v>0</v>
      </c>
      <c r="D20" s="119"/>
      <c r="E20" s="119"/>
      <c r="F20" s="119"/>
      <c r="G20" s="154"/>
      <c r="H20" s="157"/>
      <c r="I20" s="154"/>
      <c r="J20" s="160"/>
      <c r="K20" s="11"/>
      <c r="L20" s="139"/>
      <c r="M20" s="139"/>
      <c r="N20" s="139"/>
      <c r="O20" s="9">
        <v>5511.1</v>
      </c>
      <c r="P20" s="9">
        <v>15</v>
      </c>
      <c r="Q20" s="13" t="str">
        <f>VLOOKUP(O20, '[1]لیست محصولات اردیبهشت ۱۴۰۳'!B:C,2,0)</f>
        <v>هامبلا | Hambella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2800000</v>
      </c>
      <c r="U20" s="120"/>
      <c r="V20" s="16">
        <f t="shared" si="1"/>
        <v>0</v>
      </c>
      <c r="W20" s="12">
        <f t="shared" si="2"/>
        <v>15</v>
      </c>
      <c r="X20" s="14">
        <f t="shared" si="3"/>
        <v>42000000</v>
      </c>
      <c r="Y20" s="17"/>
      <c r="Z20" s="14">
        <f t="shared" si="4"/>
        <v>42000000</v>
      </c>
      <c r="AA20" s="151"/>
      <c r="AB20" s="148"/>
      <c r="AC20" s="145"/>
      <c r="AD20" s="160"/>
      <c r="AE20" s="19"/>
      <c r="AF20" s="21"/>
      <c r="AH20" s="23" t="str">
        <f t="shared" si="5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54"/>
      <c r="H21" s="157"/>
      <c r="I21" s="154"/>
      <c r="J21" s="160"/>
      <c r="K21" s="11" t="str">
        <f t="shared" ca="1" si="0"/>
        <v/>
      </c>
      <c r="L21" s="139"/>
      <c r="M21" s="139"/>
      <c r="N21" s="139"/>
      <c r="O21" s="9">
        <v>3326.2</v>
      </c>
      <c r="P21" s="9">
        <v>1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750</v>
      </c>
      <c r="T21" s="14">
        <f>VLOOKUP(O21, '[1]لیست محصولات اردیبهشت ۱۴۰۳'!B:G,6,0)</f>
        <v>18150000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18150000</v>
      </c>
      <c r="Y21" s="17"/>
      <c r="Z21" s="14">
        <f t="shared" si="4"/>
        <v>18150000</v>
      </c>
      <c r="AA21" s="151"/>
      <c r="AB21" s="148"/>
      <c r="AC21" s="145"/>
      <c r="AD21" s="160"/>
      <c r="AE21" s="19"/>
      <c r="AF21" s="21"/>
      <c r="AG21" s="22"/>
      <c r="AH21" s="23" t="str">
        <f t="shared" si="5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5"/>
      <c r="H22" s="158"/>
      <c r="I22" s="155"/>
      <c r="J22" s="161"/>
      <c r="K22" s="11" t="str">
        <f t="shared" ca="1" si="0"/>
        <v/>
      </c>
      <c r="L22" s="140"/>
      <c r="M22" s="140"/>
      <c r="N22" s="140"/>
      <c r="O22" s="9">
        <v>3326.1</v>
      </c>
      <c r="P22" s="9">
        <v>2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7500000</v>
      </c>
      <c r="Y22" s="17"/>
      <c r="Z22" s="14">
        <f t="shared" si="4"/>
        <v>7500000</v>
      </c>
      <c r="AA22" s="152"/>
      <c r="AB22" s="149"/>
      <c r="AC22" s="146"/>
      <c r="AD22" s="161"/>
      <c r="AE22" s="19"/>
      <c r="AF22" s="21"/>
      <c r="AG22" s="22"/>
      <c r="AH22" s="23" t="str">
        <f t="shared" si="5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66">
        <v>14</v>
      </c>
      <c r="H23" s="67" t="s">
        <v>190</v>
      </c>
      <c r="I23" s="66" t="s">
        <v>1432</v>
      </c>
      <c r="J23" s="9"/>
      <c r="K23" s="11" t="str">
        <f t="shared" ca="1" si="0"/>
        <v/>
      </c>
      <c r="L23" s="12" t="s">
        <v>137</v>
      </c>
      <c r="M23" s="12" t="s">
        <v>1462</v>
      </c>
      <c r="N23" s="12"/>
      <c r="O23" s="9">
        <v>5511.2</v>
      </c>
      <c r="P23" s="9">
        <v>1</v>
      </c>
      <c r="Q23" s="13" t="str">
        <f>VLOOKUP(O23, '[1]لیست محصولات اردیبهشت ۱۴۰۳'!B:C,2,0)</f>
        <v>هامبلا | Hambella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13350000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13350000</v>
      </c>
      <c r="Y23" s="17"/>
      <c r="Z23" s="14">
        <f t="shared" si="4"/>
        <v>13350000</v>
      </c>
      <c r="AA23" s="18" t="s">
        <v>199</v>
      </c>
      <c r="AB23" s="13" t="s">
        <v>1463</v>
      </c>
      <c r="AC23" s="19" t="s">
        <v>1464</v>
      </c>
      <c r="AD23" s="20"/>
      <c r="AE23" s="19"/>
      <c r="AF23" s="21"/>
      <c r="AG23" s="22"/>
      <c r="AH23" s="23" t="str">
        <f t="shared" si="5"/>
        <v>شیراز بلوار امیر کبیر کوچه ۱۲ فرعی ۱۲/۷ رو به روی ساختمان باران پلاک۱۳ طبقه ۲ واحد ۳  - حسین دهقانیان ۰۹۳۳۲۶۸۴۱۴۱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15</v>
      </c>
      <c r="H24" s="10" t="s">
        <v>70</v>
      </c>
      <c r="I24" s="9" t="s">
        <v>1466</v>
      </c>
      <c r="J24" s="9"/>
      <c r="K24" s="11" t="str">
        <f t="shared" ca="1" si="0"/>
        <v/>
      </c>
      <c r="L24" s="12" t="s">
        <v>1467</v>
      </c>
      <c r="M24" s="12" t="s">
        <v>1468</v>
      </c>
      <c r="N24" s="12" t="s">
        <v>332</v>
      </c>
      <c r="O24" s="9">
        <v>5511.1</v>
      </c>
      <c r="P24" s="9">
        <v>1</v>
      </c>
      <c r="Q24" s="13" t="str">
        <f>VLOOKUP(O24, '[1]لیست محصولات اردیبهشت ۱۴۰۳'!B:C,2,0)</f>
        <v>هامبلا | Hambella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2800000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2800000</v>
      </c>
      <c r="Y24" s="17"/>
      <c r="Z24" s="14">
        <f t="shared" si="4"/>
        <v>2800000</v>
      </c>
      <c r="AA24" s="18"/>
      <c r="AB24" s="13"/>
      <c r="AC24" s="19"/>
      <c r="AD24" s="20"/>
      <c r="AE24" s="19"/>
      <c r="AF24" s="21"/>
      <c r="AG24" s="22"/>
      <c r="AH24" s="23" t="str">
        <f t="shared" si="5"/>
        <v xml:space="preserve">  (پرسنل) - نوشاد شکوه فر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53">
        <v>16</v>
      </c>
      <c r="H25" s="156" t="s">
        <v>70</v>
      </c>
      <c r="I25" s="153" t="s">
        <v>1466</v>
      </c>
      <c r="J25" s="159"/>
      <c r="K25" s="11" t="str">
        <f t="shared" ca="1" si="0"/>
        <v/>
      </c>
      <c r="L25" s="138" t="s">
        <v>281</v>
      </c>
      <c r="M25" s="138" t="s">
        <v>282</v>
      </c>
      <c r="N25" s="138" t="s">
        <v>283</v>
      </c>
      <c r="O25" s="9">
        <v>5501.3</v>
      </c>
      <c r="P25" s="9">
        <v>4</v>
      </c>
      <c r="Q25" s="13" t="str">
        <f>VLOOKUP(O25, '[1]لیست محصولات اردیبهشت ۱۴۰۳'!B:C,2,0)</f>
        <v>ورتکس | Vortex</v>
      </c>
      <c r="R25" s="9"/>
      <c r="S25" s="12">
        <f>VLOOKUP(O25, '[1]لیست محصولات اردیبهشت ۱۴۰۳'!B:F,5,0)</f>
        <v>4000</v>
      </c>
      <c r="T25" s="14">
        <f>VLOOKUP(O25, '[1]لیست محصولات اردیبهشت ۱۴۰۳'!B:G,6,0)</f>
        <v>51200000</v>
      </c>
      <c r="U25" s="15"/>
      <c r="V25" s="16">
        <f t="shared" si="1"/>
        <v>0</v>
      </c>
      <c r="W25" s="12">
        <f t="shared" si="2"/>
        <v>4</v>
      </c>
      <c r="X25" s="14">
        <f t="shared" si="3"/>
        <v>204800000</v>
      </c>
      <c r="Y25" s="17"/>
      <c r="Z25" s="14">
        <f t="shared" si="4"/>
        <v>204800000</v>
      </c>
      <c r="AA25" s="150" t="s">
        <v>79</v>
      </c>
      <c r="AB25" s="147" t="s">
        <v>70</v>
      </c>
      <c r="AC25" s="144" t="s">
        <v>284</v>
      </c>
      <c r="AD25" s="141"/>
      <c r="AE25" s="19"/>
      <c r="AF25" s="21"/>
      <c r="AG25" s="22"/>
      <c r="AH25" s="23" t="str">
        <f t="shared" si="5"/>
        <v>تهران - کافه نولان پونک - آرین بیکدلی 09125690775</v>
      </c>
    </row>
    <row r="26" spans="1:34" ht="22.35" customHeight="1">
      <c r="A26" s="7"/>
      <c r="B26" s="7"/>
      <c r="C26" s="7"/>
      <c r="D26" s="7"/>
      <c r="E26" s="7"/>
      <c r="F26" s="8"/>
      <c r="G26" s="155"/>
      <c r="H26" s="158"/>
      <c r="I26" s="155"/>
      <c r="J26" s="161"/>
      <c r="K26" s="11" t="str">
        <f t="shared" ca="1" si="0"/>
        <v/>
      </c>
      <c r="L26" s="140"/>
      <c r="M26" s="140"/>
      <c r="N26" s="140"/>
      <c r="O26" s="9">
        <v>5511.2</v>
      </c>
      <c r="P26" s="9">
        <v>2</v>
      </c>
      <c r="Q26" s="13" t="str">
        <f>VLOOKUP(O26, '[1]لیست محصولات اردیبهشت ۱۴۰۳'!B:C,2,0)</f>
        <v>هامبلا | Hambella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13350000</v>
      </c>
      <c r="U26" s="15"/>
      <c r="V26" s="16">
        <f t="shared" si="1"/>
        <v>0</v>
      </c>
      <c r="W26" s="12">
        <f t="shared" si="2"/>
        <v>2</v>
      </c>
      <c r="X26" s="14">
        <f t="shared" si="3"/>
        <v>26700000</v>
      </c>
      <c r="Y26" s="17"/>
      <c r="Z26" s="14">
        <f t="shared" si="4"/>
        <v>26700000</v>
      </c>
      <c r="AA26" s="152"/>
      <c r="AB26" s="149"/>
      <c r="AC26" s="146"/>
      <c r="AD26" s="143"/>
      <c r="AE26" s="19"/>
      <c r="AF26" s="21"/>
      <c r="AG26" s="22"/>
      <c r="AH26" s="23" t="str">
        <f t="shared" si="5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/>
      <c r="AH27" s="23" t="str">
        <f t="shared" si="5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/>
      <c r="AH28" s="23" t="str">
        <f t="shared" si="5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/>
      <c r="AH29" s="23" t="str">
        <f t="shared" si="5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/>
      <c r="AH30" s="23" t="str">
        <f t="shared" si="5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/>
      <c r="AH31" s="23" t="str">
        <f t="shared" si="5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/>
      <c r="AH32" s="23" t="str">
        <f t="shared" si="5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/>
      <c r="AH33" s="23" t="str">
        <f t="shared" si="5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/>
      <c r="AH34" s="23" t="str">
        <f t="shared" si="5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/>
      <c r="AH35" s="23" t="str">
        <f t="shared" si="5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/>
      <c r="AH36" s="23" t="str">
        <f t="shared" si="5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/>
      <c r="AH37" s="23" t="str">
        <f t="shared" si="5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/>
      <c r="AH38" s="23" t="str">
        <f t="shared" si="5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/>
      <c r="AH39" s="23" t="str">
        <f t="shared" si="5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/>
      <c r="AH40" s="23" t="str">
        <f t="shared" si="5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/>
      <c r="AH41" s="23" t="str">
        <f t="shared" si="5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/>
      <c r="AH42" s="23" t="str">
        <f t="shared" si="5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/>
      <c r="AH43" s="23" t="str">
        <f t="shared" si="5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/>
      <c r="AH44" s="23" t="str">
        <f t="shared" si="5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/>
      <c r="AH45" s="23" t="str">
        <f t="shared" si="5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/>
      <c r="AH46" s="23" t="str">
        <f t="shared" si="5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/>
      <c r="AH47" s="23" t="str">
        <f t="shared" si="5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/>
      <c r="AH48" s="23" t="str">
        <f t="shared" si="5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/>
      <c r="AH49" s="23" t="str">
        <f t="shared" si="5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/>
      <c r="AH50" s="23" t="str">
        <f t="shared" si="5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/>
      <c r="AH51" s="23" t="str">
        <f t="shared" si="5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/>
      <c r="AH52" s="23" t="str">
        <f t="shared" si="5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/>
      <c r="AH53" s="23" t="str">
        <f t="shared" si="5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/>
      <c r="AH54" s="23" t="str">
        <f t="shared" si="5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/>
      <c r="AH55" s="23" t="str">
        <f t="shared" si="5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/>
      <c r="AH56" s="23" t="str">
        <f t="shared" si="5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/>
      <c r="AH57" s="23" t="str">
        <f t="shared" si="5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/>
      <c r="AH58" s="23" t="str">
        <f t="shared" si="5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/>
      <c r="AH59" s="23" t="str">
        <f t="shared" si="5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/>
      <c r="AH60" s="23" t="str">
        <f t="shared" si="5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/>
      <c r="AH61" s="23" t="str">
        <f t="shared" si="5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/>
      <c r="AH62" s="23" t="str">
        <f t="shared" si="5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/>
      <c r="AH63" s="23" t="str">
        <f t="shared" si="5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/>
      <c r="AH64" s="23" t="str">
        <f t="shared" si="5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/>
      <c r="AH65" s="23" t="str">
        <f t="shared" si="5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6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7">IF(C66, P66, U66 )</f>
        <v>0</v>
      </c>
      <c r="W66" s="12">
        <f t="shared" ref="W66:W200" si="8">P66-V66</f>
        <v>0</v>
      </c>
      <c r="X66" s="14" t="e">
        <f t="shared" ref="X66:X200" si="9">P66*T66</f>
        <v>#N/A</v>
      </c>
      <c r="Y66" s="17"/>
      <c r="Z66" s="14" t="e">
        <f t="shared" ref="Z66:Z200" si="10">X66-Y66</f>
        <v>#N/A</v>
      </c>
      <c r="AA66" s="18"/>
      <c r="AB66" s="13"/>
      <c r="AC66" s="19"/>
      <c r="AD66" s="20"/>
      <c r="AE66" s="19"/>
      <c r="AF66" s="21"/>
      <c r="AG66" s="22"/>
      <c r="AH66" s="23" t="str">
        <f t="shared" si="5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6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7"/>
        <v>0</v>
      </c>
      <c r="W67" s="12">
        <f t="shared" si="8"/>
        <v>0</v>
      </c>
      <c r="X67" s="14" t="e">
        <f t="shared" si="9"/>
        <v>#N/A</v>
      </c>
      <c r="Y67" s="17"/>
      <c r="Z67" s="14" t="e">
        <f t="shared" si="10"/>
        <v>#N/A</v>
      </c>
      <c r="AA67" s="18"/>
      <c r="AB67" s="13"/>
      <c r="AC67" s="19"/>
      <c r="AD67" s="20"/>
      <c r="AE67" s="19"/>
      <c r="AF67" s="21"/>
      <c r="AG67" s="22"/>
      <c r="AH67" s="23" t="str">
        <f t="shared" ref="AH67:AH130" si="11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6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7"/>
        <v>0</v>
      </c>
      <c r="W68" s="12">
        <f t="shared" si="8"/>
        <v>0</v>
      </c>
      <c r="X68" s="14" t="e">
        <f t="shared" si="9"/>
        <v>#N/A</v>
      </c>
      <c r="Y68" s="17"/>
      <c r="Z68" s="14" t="e">
        <f t="shared" si="10"/>
        <v>#N/A</v>
      </c>
      <c r="AA68" s="18"/>
      <c r="AB68" s="13"/>
      <c r="AC68" s="19"/>
      <c r="AD68" s="20"/>
      <c r="AE68" s="19"/>
      <c r="AF68" s="21"/>
      <c r="AG68" s="22"/>
      <c r="AH68" s="23" t="str">
        <f t="shared" si="11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6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7"/>
        <v>0</v>
      </c>
      <c r="W69" s="12">
        <f t="shared" si="8"/>
        <v>0</v>
      </c>
      <c r="X69" s="14" t="e">
        <f t="shared" si="9"/>
        <v>#N/A</v>
      </c>
      <c r="Y69" s="17"/>
      <c r="Z69" s="14" t="e">
        <f t="shared" si="10"/>
        <v>#N/A</v>
      </c>
      <c r="AA69" s="18"/>
      <c r="AB69" s="13"/>
      <c r="AC69" s="19"/>
      <c r="AD69" s="20"/>
      <c r="AE69" s="19"/>
      <c r="AF69" s="21"/>
      <c r="AG69" s="22"/>
      <c r="AH69" s="23" t="str">
        <f t="shared" si="11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6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7"/>
        <v>0</v>
      </c>
      <c r="W70" s="12">
        <f t="shared" si="8"/>
        <v>0</v>
      </c>
      <c r="X70" s="14" t="e">
        <f t="shared" si="9"/>
        <v>#N/A</v>
      </c>
      <c r="Y70" s="17"/>
      <c r="Z70" s="14" t="e">
        <f t="shared" si="10"/>
        <v>#N/A</v>
      </c>
      <c r="AA70" s="18"/>
      <c r="AB70" s="13"/>
      <c r="AC70" s="19"/>
      <c r="AD70" s="20"/>
      <c r="AE70" s="19"/>
      <c r="AF70" s="21"/>
      <c r="AG70" s="22"/>
      <c r="AH70" s="23" t="str">
        <f t="shared" si="11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6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7"/>
        <v>0</v>
      </c>
      <c r="W71" s="12">
        <f t="shared" si="8"/>
        <v>0</v>
      </c>
      <c r="X71" s="14" t="e">
        <f t="shared" si="9"/>
        <v>#N/A</v>
      </c>
      <c r="Y71" s="17"/>
      <c r="Z71" s="14" t="e">
        <f t="shared" si="10"/>
        <v>#N/A</v>
      </c>
      <c r="AA71" s="18"/>
      <c r="AB71" s="13"/>
      <c r="AC71" s="19"/>
      <c r="AD71" s="20"/>
      <c r="AE71" s="19"/>
      <c r="AF71" s="21"/>
      <c r="AG71" s="22"/>
      <c r="AH71" s="23" t="str">
        <f t="shared" si="11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6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7"/>
        <v>0</v>
      </c>
      <c r="W72" s="12">
        <f t="shared" si="8"/>
        <v>0</v>
      </c>
      <c r="X72" s="14" t="e">
        <f t="shared" si="9"/>
        <v>#N/A</v>
      </c>
      <c r="Y72" s="17"/>
      <c r="Z72" s="14" t="e">
        <f t="shared" si="10"/>
        <v>#N/A</v>
      </c>
      <c r="AA72" s="18"/>
      <c r="AB72" s="13"/>
      <c r="AC72" s="19"/>
      <c r="AD72" s="20"/>
      <c r="AE72" s="19"/>
      <c r="AF72" s="21"/>
      <c r="AG72" s="22"/>
      <c r="AH72" s="23" t="str">
        <f t="shared" si="11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6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7"/>
        <v>0</v>
      </c>
      <c r="W73" s="12">
        <f t="shared" si="8"/>
        <v>0</v>
      </c>
      <c r="X73" s="14" t="e">
        <f t="shared" si="9"/>
        <v>#N/A</v>
      </c>
      <c r="Y73" s="17"/>
      <c r="Z73" s="14" t="e">
        <f t="shared" si="10"/>
        <v>#N/A</v>
      </c>
      <c r="AA73" s="18"/>
      <c r="AB73" s="13"/>
      <c r="AC73" s="19"/>
      <c r="AD73" s="20"/>
      <c r="AE73" s="19"/>
      <c r="AF73" s="21"/>
      <c r="AG73" s="22"/>
      <c r="AH73" s="23" t="str">
        <f t="shared" si="11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6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7"/>
        <v>0</v>
      </c>
      <c r="W74" s="12">
        <f t="shared" si="8"/>
        <v>0</v>
      </c>
      <c r="X74" s="14" t="e">
        <f t="shared" si="9"/>
        <v>#N/A</v>
      </c>
      <c r="Y74" s="17"/>
      <c r="Z74" s="14" t="e">
        <f t="shared" si="10"/>
        <v>#N/A</v>
      </c>
      <c r="AA74" s="18"/>
      <c r="AB74" s="13"/>
      <c r="AC74" s="19"/>
      <c r="AD74" s="20"/>
      <c r="AE74" s="19"/>
      <c r="AF74" s="21"/>
      <c r="AG74" s="22"/>
      <c r="AH74" s="23" t="str">
        <f t="shared" si="11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6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7"/>
        <v>0</v>
      </c>
      <c r="W75" s="12">
        <f t="shared" si="8"/>
        <v>0</v>
      </c>
      <c r="X75" s="14" t="e">
        <f t="shared" si="9"/>
        <v>#N/A</v>
      </c>
      <c r="Y75" s="17"/>
      <c r="Z75" s="14" t="e">
        <f t="shared" si="10"/>
        <v>#N/A</v>
      </c>
      <c r="AA75" s="18"/>
      <c r="AB75" s="13"/>
      <c r="AC75" s="19"/>
      <c r="AD75" s="20"/>
      <c r="AE75" s="19"/>
      <c r="AF75" s="21"/>
      <c r="AG75" s="22"/>
      <c r="AH75" s="23" t="str">
        <f t="shared" si="11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6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7"/>
        <v>0</v>
      </c>
      <c r="W76" s="12">
        <f t="shared" si="8"/>
        <v>0</v>
      </c>
      <c r="X76" s="14" t="e">
        <f t="shared" si="9"/>
        <v>#N/A</v>
      </c>
      <c r="Y76" s="17"/>
      <c r="Z76" s="14" t="e">
        <f t="shared" si="10"/>
        <v>#N/A</v>
      </c>
      <c r="AA76" s="18"/>
      <c r="AB76" s="13"/>
      <c r="AC76" s="19"/>
      <c r="AD76" s="20"/>
      <c r="AE76" s="19"/>
      <c r="AF76" s="21"/>
      <c r="AG76" s="22"/>
      <c r="AH76" s="23" t="str">
        <f t="shared" si="11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6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7"/>
        <v>0</v>
      </c>
      <c r="W77" s="12">
        <f t="shared" si="8"/>
        <v>0</v>
      </c>
      <c r="X77" s="14" t="e">
        <f t="shared" si="9"/>
        <v>#N/A</v>
      </c>
      <c r="Y77" s="17"/>
      <c r="Z77" s="14" t="e">
        <f t="shared" si="10"/>
        <v>#N/A</v>
      </c>
      <c r="AA77" s="18"/>
      <c r="AB77" s="13"/>
      <c r="AC77" s="19"/>
      <c r="AD77" s="20"/>
      <c r="AE77" s="19"/>
      <c r="AF77" s="21"/>
      <c r="AG77" s="22"/>
      <c r="AH77" s="23" t="str">
        <f t="shared" si="11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6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7"/>
        <v>0</v>
      </c>
      <c r="W78" s="12">
        <f t="shared" si="8"/>
        <v>0</v>
      </c>
      <c r="X78" s="14" t="e">
        <f t="shared" si="9"/>
        <v>#N/A</v>
      </c>
      <c r="Y78" s="17"/>
      <c r="Z78" s="14" t="e">
        <f t="shared" si="10"/>
        <v>#N/A</v>
      </c>
      <c r="AA78" s="18"/>
      <c r="AB78" s="13"/>
      <c r="AC78" s="19"/>
      <c r="AD78" s="20"/>
      <c r="AE78" s="19"/>
      <c r="AF78" s="21"/>
      <c r="AG78" s="22"/>
      <c r="AH78" s="23" t="str">
        <f t="shared" si="11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6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7"/>
        <v>0</v>
      </c>
      <c r="W79" s="12">
        <f t="shared" si="8"/>
        <v>0</v>
      </c>
      <c r="X79" s="14" t="e">
        <f t="shared" si="9"/>
        <v>#N/A</v>
      </c>
      <c r="Y79" s="17"/>
      <c r="Z79" s="14" t="e">
        <f t="shared" si="10"/>
        <v>#N/A</v>
      </c>
      <c r="AA79" s="18"/>
      <c r="AB79" s="13"/>
      <c r="AC79" s="19"/>
      <c r="AD79" s="20"/>
      <c r="AE79" s="19"/>
      <c r="AF79" s="21"/>
      <c r="AG79" s="22"/>
      <c r="AH79" s="23" t="str">
        <f t="shared" si="11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6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7"/>
        <v>0</v>
      </c>
      <c r="W80" s="12">
        <f t="shared" si="8"/>
        <v>0</v>
      </c>
      <c r="X80" s="14" t="e">
        <f t="shared" si="9"/>
        <v>#N/A</v>
      </c>
      <c r="Y80" s="17"/>
      <c r="Z80" s="14" t="e">
        <f t="shared" si="10"/>
        <v>#N/A</v>
      </c>
      <c r="AA80" s="18"/>
      <c r="AB80" s="13"/>
      <c r="AC80" s="19"/>
      <c r="AD80" s="20"/>
      <c r="AE80" s="19"/>
      <c r="AF80" s="21"/>
      <c r="AG80" s="22"/>
      <c r="AH80" s="23" t="str">
        <f t="shared" si="11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6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7"/>
        <v>0</v>
      </c>
      <c r="W81" s="12">
        <f t="shared" si="8"/>
        <v>0</v>
      </c>
      <c r="X81" s="14" t="e">
        <f t="shared" si="9"/>
        <v>#N/A</v>
      </c>
      <c r="Y81" s="17"/>
      <c r="Z81" s="14" t="e">
        <f t="shared" si="10"/>
        <v>#N/A</v>
      </c>
      <c r="AA81" s="18"/>
      <c r="AB81" s="13"/>
      <c r="AC81" s="19"/>
      <c r="AD81" s="20"/>
      <c r="AE81" s="19"/>
      <c r="AF81" s="21"/>
      <c r="AG81" s="22"/>
      <c r="AH81" s="23" t="str">
        <f t="shared" si="11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6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7"/>
        <v>0</v>
      </c>
      <c r="W82" s="12">
        <f t="shared" si="8"/>
        <v>0</v>
      </c>
      <c r="X82" s="14" t="e">
        <f t="shared" si="9"/>
        <v>#N/A</v>
      </c>
      <c r="Y82" s="17"/>
      <c r="Z82" s="14" t="e">
        <f t="shared" si="10"/>
        <v>#N/A</v>
      </c>
      <c r="AA82" s="18"/>
      <c r="AB82" s="13"/>
      <c r="AC82" s="19"/>
      <c r="AD82" s="20"/>
      <c r="AE82" s="19"/>
      <c r="AF82" s="21"/>
      <c r="AG82" s="22"/>
      <c r="AH82" s="23" t="str">
        <f t="shared" si="11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6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7"/>
        <v>0</v>
      </c>
      <c r="W83" s="12">
        <f t="shared" si="8"/>
        <v>0</v>
      </c>
      <c r="X83" s="14" t="e">
        <f t="shared" si="9"/>
        <v>#N/A</v>
      </c>
      <c r="Y83" s="17"/>
      <c r="Z83" s="14" t="e">
        <f t="shared" si="10"/>
        <v>#N/A</v>
      </c>
      <c r="AA83" s="18"/>
      <c r="AB83" s="13"/>
      <c r="AC83" s="19"/>
      <c r="AD83" s="20"/>
      <c r="AE83" s="19"/>
      <c r="AF83" s="21"/>
      <c r="AG83" s="22"/>
      <c r="AH83" s="23" t="str">
        <f t="shared" si="11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6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7"/>
        <v>0</v>
      </c>
      <c r="W84" s="12">
        <f t="shared" si="8"/>
        <v>0</v>
      </c>
      <c r="X84" s="14" t="e">
        <f t="shared" si="9"/>
        <v>#N/A</v>
      </c>
      <c r="Y84" s="17"/>
      <c r="Z84" s="14" t="e">
        <f t="shared" si="10"/>
        <v>#N/A</v>
      </c>
      <c r="AA84" s="18"/>
      <c r="AB84" s="13"/>
      <c r="AC84" s="19"/>
      <c r="AD84" s="20"/>
      <c r="AE84" s="19"/>
      <c r="AF84" s="21"/>
      <c r="AG84" s="22"/>
      <c r="AH84" s="23" t="str">
        <f t="shared" si="11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6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7"/>
        <v>0</v>
      </c>
      <c r="W85" s="12">
        <f t="shared" si="8"/>
        <v>0</v>
      </c>
      <c r="X85" s="14" t="e">
        <f t="shared" si="9"/>
        <v>#N/A</v>
      </c>
      <c r="Y85" s="17"/>
      <c r="Z85" s="14" t="e">
        <f t="shared" si="10"/>
        <v>#N/A</v>
      </c>
      <c r="AA85" s="18"/>
      <c r="AB85" s="13"/>
      <c r="AC85" s="19"/>
      <c r="AD85" s="20"/>
      <c r="AE85" s="19"/>
      <c r="AF85" s="21"/>
      <c r="AG85" s="22"/>
      <c r="AH85" s="23" t="str">
        <f t="shared" si="11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6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7"/>
        <v>0</v>
      </c>
      <c r="W86" s="12">
        <f t="shared" si="8"/>
        <v>0</v>
      </c>
      <c r="X86" s="14" t="e">
        <f t="shared" si="9"/>
        <v>#N/A</v>
      </c>
      <c r="Y86" s="17"/>
      <c r="Z86" s="14" t="e">
        <f t="shared" si="10"/>
        <v>#N/A</v>
      </c>
      <c r="AA86" s="18"/>
      <c r="AB86" s="13"/>
      <c r="AC86" s="19"/>
      <c r="AD86" s="20"/>
      <c r="AE86" s="19"/>
      <c r="AF86" s="21"/>
      <c r="AG86" s="22"/>
      <c r="AH86" s="23" t="str">
        <f t="shared" si="11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6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7"/>
        <v>0</v>
      </c>
      <c r="W87" s="12">
        <f t="shared" si="8"/>
        <v>0</v>
      </c>
      <c r="X87" s="14" t="e">
        <f t="shared" si="9"/>
        <v>#N/A</v>
      </c>
      <c r="Y87" s="17"/>
      <c r="Z87" s="14" t="e">
        <f t="shared" si="10"/>
        <v>#N/A</v>
      </c>
      <c r="AA87" s="18"/>
      <c r="AB87" s="13"/>
      <c r="AC87" s="19"/>
      <c r="AD87" s="20"/>
      <c r="AE87" s="19"/>
      <c r="AF87" s="21"/>
      <c r="AG87" s="22"/>
      <c r="AH87" s="23" t="str">
        <f t="shared" si="11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7"/>
        <v>0</v>
      </c>
      <c r="W88" s="12">
        <f t="shared" si="8"/>
        <v>0</v>
      </c>
      <c r="X88" s="14" t="e">
        <f t="shared" si="9"/>
        <v>#N/A</v>
      </c>
      <c r="Y88" s="17"/>
      <c r="Z88" s="14" t="e">
        <f t="shared" si="10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1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7"/>
        <v>0</v>
      </c>
      <c r="W89" s="12">
        <f t="shared" si="8"/>
        <v>0</v>
      </c>
      <c r="X89" s="14" t="e">
        <f t="shared" si="9"/>
        <v>#N/A</v>
      </c>
      <c r="Y89" s="17"/>
      <c r="Z89" s="14" t="e">
        <f t="shared" si="10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1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7"/>
        <v>0</v>
      </c>
      <c r="W90" s="12">
        <f t="shared" si="8"/>
        <v>0</v>
      </c>
      <c r="X90" s="14" t="e">
        <f t="shared" si="9"/>
        <v>#N/A</v>
      </c>
      <c r="Y90" s="17"/>
      <c r="Z90" s="14" t="e">
        <f t="shared" si="10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1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7"/>
        <v>0</v>
      </c>
      <c r="W91" s="12">
        <f t="shared" si="8"/>
        <v>0</v>
      </c>
      <c r="X91" s="14" t="e">
        <f t="shared" si="9"/>
        <v>#N/A</v>
      </c>
      <c r="Y91" s="17"/>
      <c r="Z91" s="14" t="e">
        <f t="shared" si="10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1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7"/>
        <v>0</v>
      </c>
      <c r="W92" s="12">
        <f t="shared" si="8"/>
        <v>0</v>
      </c>
      <c r="X92" s="14" t="e">
        <f t="shared" si="9"/>
        <v>#N/A</v>
      </c>
      <c r="Y92" s="17"/>
      <c r="Z92" s="14" t="e">
        <f t="shared" si="10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1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7"/>
        <v>0</v>
      </c>
      <c r="W93" s="12">
        <f t="shared" si="8"/>
        <v>0</v>
      </c>
      <c r="X93" s="14" t="e">
        <f t="shared" si="9"/>
        <v>#N/A</v>
      </c>
      <c r="Y93" s="17"/>
      <c r="Z93" s="14" t="e">
        <f t="shared" si="10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1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7"/>
        <v>0</v>
      </c>
      <c r="W94" s="12">
        <f t="shared" si="8"/>
        <v>0</v>
      </c>
      <c r="X94" s="14" t="e">
        <f t="shared" si="9"/>
        <v>#N/A</v>
      </c>
      <c r="Y94" s="17"/>
      <c r="Z94" s="14" t="e">
        <f t="shared" si="10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1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7"/>
        <v>0</v>
      </c>
      <c r="W95" s="12">
        <f t="shared" si="8"/>
        <v>0</v>
      </c>
      <c r="X95" s="14" t="e">
        <f t="shared" si="9"/>
        <v>#N/A</v>
      </c>
      <c r="Y95" s="17"/>
      <c r="Z95" s="14" t="e">
        <f t="shared" si="10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1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7"/>
        <v>0</v>
      </c>
      <c r="W96" s="12">
        <f t="shared" si="8"/>
        <v>0</v>
      </c>
      <c r="X96" s="14" t="e">
        <f t="shared" si="9"/>
        <v>#N/A</v>
      </c>
      <c r="Y96" s="17"/>
      <c r="Z96" s="14" t="e">
        <f t="shared" si="10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1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7"/>
        <v>0</v>
      </c>
      <c r="W97" s="12">
        <f t="shared" si="8"/>
        <v>0</v>
      </c>
      <c r="X97" s="14" t="e">
        <f t="shared" si="9"/>
        <v>#N/A</v>
      </c>
      <c r="Y97" s="17"/>
      <c r="Z97" s="14" t="e">
        <f t="shared" si="10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1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7"/>
        <v>0</v>
      </c>
      <c r="W98" s="12">
        <f t="shared" si="8"/>
        <v>0</v>
      </c>
      <c r="X98" s="14" t="e">
        <f t="shared" si="9"/>
        <v>#N/A</v>
      </c>
      <c r="Y98" s="17"/>
      <c r="Z98" s="14" t="e">
        <f t="shared" si="10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1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7"/>
        <v>0</v>
      </c>
      <c r="W99" s="12">
        <f t="shared" si="8"/>
        <v>0</v>
      </c>
      <c r="X99" s="14" t="e">
        <f t="shared" si="9"/>
        <v>#N/A</v>
      </c>
      <c r="Y99" s="17"/>
      <c r="Z99" s="14" t="e">
        <f t="shared" si="10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1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7"/>
        <v>0</v>
      </c>
      <c r="W100" s="12">
        <f t="shared" si="8"/>
        <v>0</v>
      </c>
      <c r="X100" s="14" t="e">
        <f t="shared" si="9"/>
        <v>#N/A</v>
      </c>
      <c r="Y100" s="17"/>
      <c r="Z100" s="14" t="e">
        <f t="shared" si="10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1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7"/>
        <v>0</v>
      </c>
      <c r="W101" s="12">
        <f t="shared" si="8"/>
        <v>0</v>
      </c>
      <c r="X101" s="14" t="e">
        <f t="shared" si="9"/>
        <v>#N/A</v>
      </c>
      <c r="Y101" s="17"/>
      <c r="Z101" s="14" t="e">
        <f t="shared" si="10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1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7"/>
        <v>0</v>
      </c>
      <c r="W102" s="12">
        <f t="shared" si="8"/>
        <v>0</v>
      </c>
      <c r="X102" s="14" t="e">
        <f t="shared" si="9"/>
        <v>#N/A</v>
      </c>
      <c r="Y102" s="17"/>
      <c r="Z102" s="14" t="e">
        <f t="shared" si="10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1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7"/>
        <v>0</v>
      </c>
      <c r="W103" s="12">
        <f t="shared" si="8"/>
        <v>0</v>
      </c>
      <c r="X103" s="14" t="e">
        <f t="shared" si="9"/>
        <v>#N/A</v>
      </c>
      <c r="Y103" s="17"/>
      <c r="Z103" s="14" t="e">
        <f t="shared" si="10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1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7"/>
        <v>0</v>
      </c>
      <c r="W104" s="12">
        <f t="shared" si="8"/>
        <v>0</v>
      </c>
      <c r="X104" s="14" t="e">
        <f t="shared" si="9"/>
        <v>#N/A</v>
      </c>
      <c r="Y104" s="17"/>
      <c r="Z104" s="14" t="e">
        <f t="shared" si="10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1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7"/>
        <v>0</v>
      </c>
      <c r="W105" s="12">
        <f t="shared" si="8"/>
        <v>0</v>
      </c>
      <c r="X105" s="14" t="e">
        <f t="shared" si="9"/>
        <v>#N/A</v>
      </c>
      <c r="Y105" s="17"/>
      <c r="Z105" s="14" t="e">
        <f t="shared" si="10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1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7"/>
        <v>0</v>
      </c>
      <c r="W106" s="12">
        <f t="shared" si="8"/>
        <v>0</v>
      </c>
      <c r="X106" s="14" t="e">
        <f t="shared" si="9"/>
        <v>#N/A</v>
      </c>
      <c r="Y106" s="17"/>
      <c r="Z106" s="14" t="e">
        <f t="shared" si="10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1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7"/>
        <v>0</v>
      </c>
      <c r="W107" s="12">
        <f t="shared" si="8"/>
        <v>0</v>
      </c>
      <c r="X107" s="14" t="e">
        <f t="shared" si="9"/>
        <v>#N/A</v>
      </c>
      <c r="Y107" s="17"/>
      <c r="Z107" s="14" t="e">
        <f t="shared" si="10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1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7"/>
        <v>0</v>
      </c>
      <c r="W108" s="12">
        <f t="shared" si="8"/>
        <v>0</v>
      </c>
      <c r="X108" s="14" t="e">
        <f t="shared" si="9"/>
        <v>#N/A</v>
      </c>
      <c r="Y108" s="17"/>
      <c r="Z108" s="14" t="e">
        <f t="shared" si="10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1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7"/>
        <v>0</v>
      </c>
      <c r="W109" s="12">
        <f t="shared" si="8"/>
        <v>0</v>
      </c>
      <c r="X109" s="14" t="e">
        <f t="shared" si="9"/>
        <v>#N/A</v>
      </c>
      <c r="Y109" s="17"/>
      <c r="Z109" s="14" t="e">
        <f t="shared" si="10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1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7"/>
        <v>0</v>
      </c>
      <c r="W110" s="12">
        <f t="shared" si="8"/>
        <v>0</v>
      </c>
      <c r="X110" s="14" t="e">
        <f t="shared" si="9"/>
        <v>#N/A</v>
      </c>
      <c r="Y110" s="17"/>
      <c r="Z110" s="14" t="e">
        <f t="shared" si="10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1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7"/>
        <v>0</v>
      </c>
      <c r="W111" s="12">
        <f t="shared" si="8"/>
        <v>0</v>
      </c>
      <c r="X111" s="14" t="e">
        <f t="shared" si="9"/>
        <v>#N/A</v>
      </c>
      <c r="Y111" s="17"/>
      <c r="Z111" s="14" t="e">
        <f t="shared" si="10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1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7"/>
        <v>0</v>
      </c>
      <c r="W112" s="12">
        <f t="shared" si="8"/>
        <v>0</v>
      </c>
      <c r="X112" s="14" t="e">
        <f t="shared" si="9"/>
        <v>#N/A</v>
      </c>
      <c r="Y112" s="17"/>
      <c r="Z112" s="14" t="e">
        <f t="shared" si="10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1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7"/>
        <v>0</v>
      </c>
      <c r="W113" s="12">
        <f t="shared" si="8"/>
        <v>0</v>
      </c>
      <c r="X113" s="14" t="e">
        <f t="shared" si="9"/>
        <v>#N/A</v>
      </c>
      <c r="Y113" s="17"/>
      <c r="Z113" s="14" t="e">
        <f t="shared" si="10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1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7"/>
        <v>0</v>
      </c>
      <c r="W114" s="12">
        <f t="shared" si="8"/>
        <v>0</v>
      </c>
      <c r="X114" s="14" t="e">
        <f t="shared" si="9"/>
        <v>#N/A</v>
      </c>
      <c r="Y114" s="17"/>
      <c r="Z114" s="14" t="e">
        <f t="shared" si="10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1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7"/>
        <v>0</v>
      </c>
      <c r="W115" s="12">
        <f t="shared" si="8"/>
        <v>0</v>
      </c>
      <c r="X115" s="14" t="e">
        <f t="shared" si="9"/>
        <v>#N/A</v>
      </c>
      <c r="Y115" s="17"/>
      <c r="Z115" s="14" t="e">
        <f t="shared" si="10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1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7"/>
        <v>0</v>
      </c>
      <c r="W116" s="12">
        <f t="shared" si="8"/>
        <v>0</v>
      </c>
      <c r="X116" s="14" t="e">
        <f t="shared" si="9"/>
        <v>#N/A</v>
      </c>
      <c r="Y116" s="17"/>
      <c r="Z116" s="14" t="e">
        <f t="shared" si="10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1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7"/>
        <v>0</v>
      </c>
      <c r="W117" s="12">
        <f t="shared" si="8"/>
        <v>0</v>
      </c>
      <c r="X117" s="14" t="e">
        <f t="shared" si="9"/>
        <v>#N/A</v>
      </c>
      <c r="Y117" s="17"/>
      <c r="Z117" s="14" t="e">
        <f t="shared" si="10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1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7"/>
        <v>0</v>
      </c>
      <c r="W118" s="12">
        <f t="shared" si="8"/>
        <v>0</v>
      </c>
      <c r="X118" s="14" t="e">
        <f t="shared" si="9"/>
        <v>#N/A</v>
      </c>
      <c r="Y118" s="17"/>
      <c r="Z118" s="14" t="e">
        <f t="shared" si="10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1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7"/>
        <v>0</v>
      </c>
      <c r="W119" s="12">
        <f t="shared" si="8"/>
        <v>0</v>
      </c>
      <c r="X119" s="14" t="e">
        <f t="shared" si="9"/>
        <v>#N/A</v>
      </c>
      <c r="Y119" s="17"/>
      <c r="Z119" s="14" t="e">
        <f t="shared" si="10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1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7"/>
        <v>0</v>
      </c>
      <c r="W120" s="12">
        <f t="shared" si="8"/>
        <v>0</v>
      </c>
      <c r="X120" s="14" t="e">
        <f t="shared" si="9"/>
        <v>#N/A</v>
      </c>
      <c r="Y120" s="17"/>
      <c r="Z120" s="14" t="e">
        <f t="shared" si="10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1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7"/>
        <v>0</v>
      </c>
      <c r="W121" s="12">
        <f t="shared" si="8"/>
        <v>0</v>
      </c>
      <c r="X121" s="14" t="e">
        <f t="shared" si="9"/>
        <v>#N/A</v>
      </c>
      <c r="Y121" s="17"/>
      <c r="Z121" s="14" t="e">
        <f t="shared" si="10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1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7"/>
        <v>0</v>
      </c>
      <c r="W122" s="12">
        <f t="shared" si="8"/>
        <v>0</v>
      </c>
      <c r="X122" s="14" t="e">
        <f t="shared" si="9"/>
        <v>#N/A</v>
      </c>
      <c r="Y122" s="17"/>
      <c r="Z122" s="14" t="e">
        <f t="shared" si="10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1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7"/>
        <v>0</v>
      </c>
      <c r="W123" s="12">
        <f t="shared" si="8"/>
        <v>0</v>
      </c>
      <c r="X123" s="14" t="e">
        <f t="shared" si="9"/>
        <v>#N/A</v>
      </c>
      <c r="Y123" s="17"/>
      <c r="Z123" s="14" t="e">
        <f t="shared" si="10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1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7"/>
        <v>0</v>
      </c>
      <c r="W124" s="12">
        <f t="shared" si="8"/>
        <v>0</v>
      </c>
      <c r="X124" s="14" t="e">
        <f t="shared" si="9"/>
        <v>#N/A</v>
      </c>
      <c r="Y124" s="17"/>
      <c r="Z124" s="14" t="e">
        <f t="shared" si="10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1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7"/>
        <v>0</v>
      </c>
      <c r="W125" s="12">
        <f t="shared" si="8"/>
        <v>0</v>
      </c>
      <c r="X125" s="14" t="e">
        <f t="shared" si="9"/>
        <v>#N/A</v>
      </c>
      <c r="Y125" s="17"/>
      <c r="Z125" s="14" t="e">
        <f t="shared" si="10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1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7"/>
        <v>0</v>
      </c>
      <c r="W126" s="12">
        <f t="shared" si="8"/>
        <v>0</v>
      </c>
      <c r="X126" s="14" t="e">
        <f t="shared" si="9"/>
        <v>#N/A</v>
      </c>
      <c r="Y126" s="17"/>
      <c r="Z126" s="14" t="e">
        <f t="shared" si="10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1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7"/>
        <v>0</v>
      </c>
      <c r="W127" s="12">
        <f t="shared" si="8"/>
        <v>0</v>
      </c>
      <c r="X127" s="14" t="e">
        <f t="shared" si="9"/>
        <v>#N/A</v>
      </c>
      <c r="Y127" s="17"/>
      <c r="Z127" s="14" t="e">
        <f t="shared" si="10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1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7"/>
        <v>0</v>
      </c>
      <c r="W128" s="12">
        <f t="shared" si="8"/>
        <v>0</v>
      </c>
      <c r="X128" s="14" t="e">
        <f t="shared" si="9"/>
        <v>#N/A</v>
      </c>
      <c r="Y128" s="17"/>
      <c r="Z128" s="14" t="e">
        <f t="shared" si="10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1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7"/>
        <v>0</v>
      </c>
      <c r="W129" s="12">
        <f t="shared" si="8"/>
        <v>0</v>
      </c>
      <c r="X129" s="14" t="e">
        <f t="shared" si="9"/>
        <v>#N/A</v>
      </c>
      <c r="Y129" s="17"/>
      <c r="Z129" s="14" t="e">
        <f t="shared" si="10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1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2">IF(C130, P130, U130 )</f>
        <v>0</v>
      </c>
      <c r="W130" s="12">
        <f t="shared" si="8"/>
        <v>0</v>
      </c>
      <c r="X130" s="14" t="e">
        <f t="shared" si="9"/>
        <v>#N/A</v>
      </c>
      <c r="Y130" s="17"/>
      <c r="Z130" s="14" t="e">
        <f t="shared" si="10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1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2"/>
        <v>0</v>
      </c>
      <c r="W131" s="12">
        <f t="shared" si="8"/>
        <v>0</v>
      </c>
      <c r="X131" s="14" t="e">
        <f t="shared" si="9"/>
        <v>#N/A</v>
      </c>
      <c r="Y131" s="17"/>
      <c r="Z131" s="14" t="e">
        <f t="shared" si="10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3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2"/>
        <v>0</v>
      </c>
      <c r="W132" s="12">
        <f t="shared" si="8"/>
        <v>0</v>
      </c>
      <c r="X132" s="14" t="e">
        <f t="shared" si="9"/>
        <v>#N/A</v>
      </c>
      <c r="Y132" s="17"/>
      <c r="Z132" s="14" t="e">
        <f t="shared" si="10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3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2"/>
        <v>0</v>
      </c>
      <c r="W133" s="12">
        <f t="shared" si="8"/>
        <v>0</v>
      </c>
      <c r="X133" s="14" t="e">
        <f t="shared" si="9"/>
        <v>#N/A</v>
      </c>
      <c r="Y133" s="17"/>
      <c r="Z133" s="14" t="e">
        <f t="shared" si="10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3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2"/>
        <v>0</v>
      </c>
      <c r="W134" s="12">
        <f t="shared" si="8"/>
        <v>0</v>
      </c>
      <c r="X134" s="14" t="e">
        <f t="shared" si="9"/>
        <v>#N/A</v>
      </c>
      <c r="Y134" s="17"/>
      <c r="Z134" s="14" t="e">
        <f t="shared" si="10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3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2"/>
        <v>0</v>
      </c>
      <c r="W135" s="12">
        <f t="shared" si="8"/>
        <v>0</v>
      </c>
      <c r="X135" s="14" t="e">
        <f t="shared" si="9"/>
        <v>#N/A</v>
      </c>
      <c r="Y135" s="17"/>
      <c r="Z135" s="14" t="e">
        <f t="shared" si="10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3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2"/>
        <v>0</v>
      </c>
      <c r="W136" s="12">
        <f t="shared" si="8"/>
        <v>0</v>
      </c>
      <c r="X136" s="14" t="e">
        <f t="shared" si="9"/>
        <v>#N/A</v>
      </c>
      <c r="Y136" s="17"/>
      <c r="Z136" s="14" t="e">
        <f t="shared" si="10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3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2"/>
        <v>0</v>
      </c>
      <c r="W137" s="12">
        <f t="shared" si="8"/>
        <v>0</v>
      </c>
      <c r="X137" s="14" t="e">
        <f t="shared" si="9"/>
        <v>#N/A</v>
      </c>
      <c r="Y137" s="17"/>
      <c r="Z137" s="14" t="e">
        <f t="shared" si="10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3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2"/>
        <v>0</v>
      </c>
      <c r="W138" s="12">
        <f t="shared" si="8"/>
        <v>0</v>
      </c>
      <c r="X138" s="14" t="e">
        <f t="shared" si="9"/>
        <v>#N/A</v>
      </c>
      <c r="Y138" s="17"/>
      <c r="Z138" s="14" t="e">
        <f t="shared" si="10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3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2"/>
        <v>0</v>
      </c>
      <c r="W139" s="12">
        <f t="shared" si="8"/>
        <v>0</v>
      </c>
      <c r="X139" s="14" t="e">
        <f t="shared" si="9"/>
        <v>#N/A</v>
      </c>
      <c r="Y139" s="17"/>
      <c r="Z139" s="14" t="e">
        <f t="shared" si="10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3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2"/>
        <v>0</v>
      </c>
      <c r="W140" s="12">
        <f t="shared" si="8"/>
        <v>0</v>
      </c>
      <c r="X140" s="14" t="e">
        <f t="shared" si="9"/>
        <v>#N/A</v>
      </c>
      <c r="Y140" s="17"/>
      <c r="Z140" s="14" t="e">
        <f t="shared" si="10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3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2"/>
        <v>0</v>
      </c>
      <c r="W141" s="12">
        <f t="shared" si="8"/>
        <v>0</v>
      </c>
      <c r="X141" s="14" t="e">
        <f t="shared" si="9"/>
        <v>#N/A</v>
      </c>
      <c r="Y141" s="17"/>
      <c r="Z141" s="14" t="e">
        <f t="shared" si="10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3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2"/>
        <v>0</v>
      </c>
      <c r="W142" s="12">
        <f t="shared" si="8"/>
        <v>0</v>
      </c>
      <c r="X142" s="14" t="e">
        <f t="shared" si="9"/>
        <v>#N/A</v>
      </c>
      <c r="Y142" s="17"/>
      <c r="Z142" s="14" t="e">
        <f t="shared" si="10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3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2"/>
        <v>0</v>
      </c>
      <c r="W143" s="12">
        <f t="shared" si="8"/>
        <v>0</v>
      </c>
      <c r="X143" s="14" t="e">
        <f t="shared" si="9"/>
        <v>#N/A</v>
      </c>
      <c r="Y143" s="17"/>
      <c r="Z143" s="14" t="e">
        <f t="shared" si="10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3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2"/>
        <v>0</v>
      </c>
      <c r="W144" s="12">
        <f t="shared" si="8"/>
        <v>0</v>
      </c>
      <c r="X144" s="14" t="e">
        <f t="shared" si="9"/>
        <v>#N/A</v>
      </c>
      <c r="Y144" s="17"/>
      <c r="Z144" s="14" t="e">
        <f t="shared" si="10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3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2"/>
        <v>0</v>
      </c>
      <c r="W145" s="12">
        <f t="shared" si="8"/>
        <v>0</v>
      </c>
      <c r="X145" s="14" t="e">
        <f t="shared" si="9"/>
        <v>#N/A</v>
      </c>
      <c r="Y145" s="17"/>
      <c r="Z145" s="14" t="e">
        <f t="shared" si="10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3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2"/>
        <v>0</v>
      </c>
      <c r="W146" s="12">
        <f t="shared" si="8"/>
        <v>0</v>
      </c>
      <c r="X146" s="14" t="e">
        <f t="shared" si="9"/>
        <v>#N/A</v>
      </c>
      <c r="Y146" s="17"/>
      <c r="Z146" s="14" t="e">
        <f t="shared" si="10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3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2"/>
        <v>0</v>
      </c>
      <c r="W147" s="12">
        <f t="shared" si="8"/>
        <v>0</v>
      </c>
      <c r="X147" s="14" t="e">
        <f t="shared" si="9"/>
        <v>#N/A</v>
      </c>
      <c r="Y147" s="17"/>
      <c r="Z147" s="14" t="e">
        <f t="shared" si="10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3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2"/>
        <v>0</v>
      </c>
      <c r="W148" s="12">
        <f t="shared" si="8"/>
        <v>0</v>
      </c>
      <c r="X148" s="14" t="e">
        <f t="shared" si="9"/>
        <v>#N/A</v>
      </c>
      <c r="Y148" s="17"/>
      <c r="Z148" s="14" t="e">
        <f t="shared" si="10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3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2"/>
        <v>0</v>
      </c>
      <c r="W149" s="12">
        <f t="shared" si="8"/>
        <v>0</v>
      </c>
      <c r="X149" s="14" t="e">
        <f t="shared" si="9"/>
        <v>#N/A</v>
      </c>
      <c r="Y149" s="17"/>
      <c r="Z149" s="14" t="e">
        <f t="shared" si="10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3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2"/>
        <v>0</v>
      </c>
      <c r="W150" s="12">
        <f t="shared" si="8"/>
        <v>0</v>
      </c>
      <c r="X150" s="14" t="e">
        <f t="shared" si="9"/>
        <v>#N/A</v>
      </c>
      <c r="Y150" s="17"/>
      <c r="Z150" s="14" t="e">
        <f t="shared" si="10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3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2"/>
        <v>0</v>
      </c>
      <c r="W151" s="12">
        <f t="shared" si="8"/>
        <v>0</v>
      </c>
      <c r="X151" s="14" t="e">
        <f t="shared" si="9"/>
        <v>#N/A</v>
      </c>
      <c r="Y151" s="17"/>
      <c r="Z151" s="14" t="e">
        <f t="shared" si="10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3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2"/>
        <v>0</v>
      </c>
      <c r="W152" s="12">
        <f t="shared" si="8"/>
        <v>0</v>
      </c>
      <c r="X152" s="14" t="e">
        <f t="shared" si="9"/>
        <v>#N/A</v>
      </c>
      <c r="Y152" s="17"/>
      <c r="Z152" s="14" t="e">
        <f t="shared" si="10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3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2"/>
        <v>0</v>
      </c>
      <c r="W153" s="12">
        <f t="shared" si="8"/>
        <v>0</v>
      </c>
      <c r="X153" s="14" t="e">
        <f t="shared" si="9"/>
        <v>#N/A</v>
      </c>
      <c r="Y153" s="17"/>
      <c r="Z153" s="14" t="e">
        <f t="shared" si="10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3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2"/>
        <v>0</v>
      </c>
      <c r="W154" s="12">
        <f t="shared" si="8"/>
        <v>0</v>
      </c>
      <c r="X154" s="14" t="e">
        <f t="shared" si="9"/>
        <v>#N/A</v>
      </c>
      <c r="Y154" s="17"/>
      <c r="Z154" s="14" t="e">
        <f t="shared" si="10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3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2"/>
        <v>0</v>
      </c>
      <c r="W155" s="12">
        <f t="shared" si="8"/>
        <v>0</v>
      </c>
      <c r="X155" s="14" t="e">
        <f t="shared" si="9"/>
        <v>#N/A</v>
      </c>
      <c r="Y155" s="17"/>
      <c r="Z155" s="14" t="e">
        <f t="shared" si="10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3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2"/>
        <v>0</v>
      </c>
      <c r="W156" s="12">
        <f t="shared" si="8"/>
        <v>0</v>
      </c>
      <c r="X156" s="14" t="e">
        <f t="shared" si="9"/>
        <v>#N/A</v>
      </c>
      <c r="Y156" s="17"/>
      <c r="Z156" s="14" t="e">
        <f t="shared" si="10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3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2"/>
        <v>0</v>
      </c>
      <c r="W157" s="12">
        <f t="shared" si="8"/>
        <v>0</v>
      </c>
      <c r="X157" s="14" t="e">
        <f t="shared" si="9"/>
        <v>#N/A</v>
      </c>
      <c r="Y157" s="17"/>
      <c r="Z157" s="14" t="e">
        <f t="shared" si="10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3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2"/>
        <v>0</v>
      </c>
      <c r="W158" s="12">
        <f t="shared" si="8"/>
        <v>0</v>
      </c>
      <c r="X158" s="14" t="e">
        <f t="shared" si="9"/>
        <v>#N/A</v>
      </c>
      <c r="Y158" s="17"/>
      <c r="Z158" s="14" t="e">
        <f t="shared" si="10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3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2"/>
        <v>0</v>
      </c>
      <c r="W159" s="12">
        <f t="shared" si="8"/>
        <v>0</v>
      </c>
      <c r="X159" s="14" t="e">
        <f t="shared" si="9"/>
        <v>#N/A</v>
      </c>
      <c r="Y159" s="17"/>
      <c r="Z159" s="14" t="e">
        <f t="shared" si="10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3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2"/>
        <v>0</v>
      </c>
      <c r="W160" s="12">
        <f t="shared" si="8"/>
        <v>0</v>
      </c>
      <c r="X160" s="14" t="e">
        <f t="shared" si="9"/>
        <v>#N/A</v>
      </c>
      <c r="Y160" s="17"/>
      <c r="Z160" s="14" t="e">
        <f t="shared" si="10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3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2"/>
        <v>0</v>
      </c>
      <c r="W161" s="12">
        <f t="shared" si="8"/>
        <v>0</v>
      </c>
      <c r="X161" s="14" t="e">
        <f t="shared" si="9"/>
        <v>#N/A</v>
      </c>
      <c r="Y161" s="17"/>
      <c r="Z161" s="14" t="e">
        <f t="shared" si="10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3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2"/>
        <v>0</v>
      </c>
      <c r="W162" s="12">
        <f t="shared" si="8"/>
        <v>0</v>
      </c>
      <c r="X162" s="14" t="e">
        <f t="shared" si="9"/>
        <v>#N/A</v>
      </c>
      <c r="Y162" s="17"/>
      <c r="Z162" s="14" t="e">
        <f t="shared" si="10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3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2"/>
        <v>0</v>
      </c>
      <c r="W163" s="12">
        <f t="shared" si="8"/>
        <v>0</v>
      </c>
      <c r="X163" s="14" t="e">
        <f t="shared" si="9"/>
        <v>#N/A</v>
      </c>
      <c r="Y163" s="17"/>
      <c r="Z163" s="14" t="e">
        <f t="shared" si="10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3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2"/>
        <v>0</v>
      </c>
      <c r="W164" s="12">
        <f t="shared" si="8"/>
        <v>0</v>
      </c>
      <c r="X164" s="14" t="e">
        <f t="shared" si="9"/>
        <v>#N/A</v>
      </c>
      <c r="Y164" s="17"/>
      <c r="Z164" s="14" t="e">
        <f t="shared" si="10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3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2"/>
        <v>0</v>
      </c>
      <c r="W165" s="12">
        <f t="shared" si="8"/>
        <v>0</v>
      </c>
      <c r="X165" s="14" t="e">
        <f t="shared" si="9"/>
        <v>#N/A</v>
      </c>
      <c r="Y165" s="17"/>
      <c r="Z165" s="14" t="e">
        <f t="shared" si="10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3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2"/>
        <v>0</v>
      </c>
      <c r="W166" s="12">
        <f t="shared" si="8"/>
        <v>0</v>
      </c>
      <c r="X166" s="14" t="e">
        <f t="shared" si="9"/>
        <v>#N/A</v>
      </c>
      <c r="Y166" s="17"/>
      <c r="Z166" s="14" t="e">
        <f t="shared" si="10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3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2"/>
        <v>0</v>
      </c>
      <c r="W167" s="12">
        <f t="shared" si="8"/>
        <v>0</v>
      </c>
      <c r="X167" s="14" t="e">
        <f t="shared" si="9"/>
        <v>#N/A</v>
      </c>
      <c r="Y167" s="17"/>
      <c r="Z167" s="14" t="e">
        <f t="shared" si="10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3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2"/>
        <v>0</v>
      </c>
      <c r="W168" s="12">
        <f t="shared" si="8"/>
        <v>0</v>
      </c>
      <c r="X168" s="14" t="e">
        <f t="shared" si="9"/>
        <v>#N/A</v>
      </c>
      <c r="Y168" s="17"/>
      <c r="Z168" s="14" t="e">
        <f t="shared" si="10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3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2"/>
        <v>0</v>
      </c>
      <c r="W169" s="12">
        <f t="shared" si="8"/>
        <v>0</v>
      </c>
      <c r="X169" s="14" t="e">
        <f t="shared" si="9"/>
        <v>#N/A</v>
      </c>
      <c r="Y169" s="17"/>
      <c r="Z169" s="14" t="e">
        <f t="shared" si="10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3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2"/>
        <v>0</v>
      </c>
      <c r="W170" s="12">
        <f t="shared" si="8"/>
        <v>0</v>
      </c>
      <c r="X170" s="14" t="e">
        <f t="shared" si="9"/>
        <v>#N/A</v>
      </c>
      <c r="Y170" s="17"/>
      <c r="Z170" s="14" t="e">
        <f t="shared" si="10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3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2"/>
        <v>0</v>
      </c>
      <c r="W171" s="12">
        <f t="shared" si="8"/>
        <v>0</v>
      </c>
      <c r="X171" s="14" t="e">
        <f t="shared" si="9"/>
        <v>#N/A</v>
      </c>
      <c r="Y171" s="17"/>
      <c r="Z171" s="14" t="e">
        <f t="shared" si="10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3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2"/>
        <v>0</v>
      </c>
      <c r="W172" s="12">
        <f t="shared" si="8"/>
        <v>0</v>
      </c>
      <c r="X172" s="14" t="e">
        <f t="shared" si="9"/>
        <v>#N/A</v>
      </c>
      <c r="Y172" s="17"/>
      <c r="Z172" s="14" t="e">
        <f t="shared" si="10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3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2"/>
        <v>0</v>
      </c>
      <c r="W173" s="12">
        <f t="shared" si="8"/>
        <v>0</v>
      </c>
      <c r="X173" s="14" t="e">
        <f t="shared" si="9"/>
        <v>#N/A</v>
      </c>
      <c r="Y173" s="17"/>
      <c r="Z173" s="14" t="e">
        <f t="shared" si="10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3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2"/>
        <v>0</v>
      </c>
      <c r="W174" s="12">
        <f t="shared" si="8"/>
        <v>0</v>
      </c>
      <c r="X174" s="14" t="e">
        <f t="shared" si="9"/>
        <v>#N/A</v>
      </c>
      <c r="Y174" s="17"/>
      <c r="Z174" s="14" t="e">
        <f t="shared" si="10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3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2"/>
        <v>0</v>
      </c>
      <c r="W175" s="12">
        <f t="shared" si="8"/>
        <v>0</v>
      </c>
      <c r="X175" s="14" t="e">
        <f t="shared" si="9"/>
        <v>#N/A</v>
      </c>
      <c r="Y175" s="17"/>
      <c r="Z175" s="14" t="e">
        <f t="shared" si="10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3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2"/>
        <v>0</v>
      </c>
      <c r="W176" s="12">
        <f t="shared" si="8"/>
        <v>0</v>
      </c>
      <c r="X176" s="14" t="e">
        <f t="shared" si="9"/>
        <v>#N/A</v>
      </c>
      <c r="Y176" s="17"/>
      <c r="Z176" s="14" t="e">
        <f t="shared" si="10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3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2"/>
        <v>0</v>
      </c>
      <c r="W177" s="12">
        <f t="shared" si="8"/>
        <v>0</v>
      </c>
      <c r="X177" s="14" t="e">
        <f t="shared" si="9"/>
        <v>#N/A</v>
      </c>
      <c r="Y177" s="17"/>
      <c r="Z177" s="14" t="e">
        <f t="shared" si="10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3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2"/>
        <v>0</v>
      </c>
      <c r="W178" s="12">
        <f t="shared" si="8"/>
        <v>0</v>
      </c>
      <c r="X178" s="14" t="e">
        <f t="shared" si="9"/>
        <v>#N/A</v>
      </c>
      <c r="Y178" s="17"/>
      <c r="Z178" s="14" t="e">
        <f t="shared" si="10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3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2"/>
        <v>0</v>
      </c>
      <c r="W179" s="12">
        <f t="shared" si="8"/>
        <v>0</v>
      </c>
      <c r="X179" s="14" t="e">
        <f t="shared" si="9"/>
        <v>#N/A</v>
      </c>
      <c r="Y179" s="17"/>
      <c r="Z179" s="14" t="e">
        <f t="shared" si="10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3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2"/>
        <v>0</v>
      </c>
      <c r="W180" s="12">
        <f t="shared" si="8"/>
        <v>0</v>
      </c>
      <c r="X180" s="14" t="e">
        <f t="shared" si="9"/>
        <v>#N/A</v>
      </c>
      <c r="Y180" s="17"/>
      <c r="Z180" s="14" t="e">
        <f t="shared" si="10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3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2"/>
        <v>0</v>
      </c>
      <c r="W181" s="12">
        <f t="shared" si="8"/>
        <v>0</v>
      </c>
      <c r="X181" s="14" t="e">
        <f t="shared" si="9"/>
        <v>#N/A</v>
      </c>
      <c r="Y181" s="17"/>
      <c r="Z181" s="14" t="e">
        <f t="shared" si="10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3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2"/>
        <v>0</v>
      </c>
      <c r="W182" s="12">
        <f t="shared" si="8"/>
        <v>0</v>
      </c>
      <c r="X182" s="14" t="e">
        <f t="shared" si="9"/>
        <v>#N/A</v>
      </c>
      <c r="Y182" s="17"/>
      <c r="Z182" s="14" t="e">
        <f t="shared" si="10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3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2"/>
        <v>0</v>
      </c>
      <c r="W183" s="12">
        <f t="shared" si="8"/>
        <v>0</v>
      </c>
      <c r="X183" s="14" t="e">
        <f t="shared" si="9"/>
        <v>#N/A</v>
      </c>
      <c r="Y183" s="17"/>
      <c r="Z183" s="14" t="e">
        <f t="shared" si="10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3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2"/>
        <v>0</v>
      </c>
      <c r="W184" s="12">
        <f t="shared" si="8"/>
        <v>0</v>
      </c>
      <c r="X184" s="14" t="e">
        <f t="shared" si="9"/>
        <v>#N/A</v>
      </c>
      <c r="Y184" s="17"/>
      <c r="Z184" s="14" t="e">
        <f t="shared" si="10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3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2"/>
        <v>0</v>
      </c>
      <c r="W185" s="12">
        <f t="shared" si="8"/>
        <v>0</v>
      </c>
      <c r="X185" s="14" t="e">
        <f t="shared" si="9"/>
        <v>#N/A</v>
      </c>
      <c r="Y185" s="17"/>
      <c r="Z185" s="14" t="e">
        <f t="shared" si="10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3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2"/>
        <v>0</v>
      </c>
      <c r="W186" s="12">
        <f t="shared" si="8"/>
        <v>0</v>
      </c>
      <c r="X186" s="14" t="e">
        <f t="shared" si="9"/>
        <v>#N/A</v>
      </c>
      <c r="Y186" s="17"/>
      <c r="Z186" s="14" t="e">
        <f t="shared" si="10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3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2"/>
        <v>0</v>
      </c>
      <c r="W187" s="12">
        <f t="shared" si="8"/>
        <v>0</v>
      </c>
      <c r="X187" s="14" t="e">
        <f t="shared" si="9"/>
        <v>#N/A</v>
      </c>
      <c r="Y187" s="17"/>
      <c r="Z187" s="14" t="e">
        <f t="shared" si="10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3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2"/>
        <v>0</v>
      </c>
      <c r="W188" s="12">
        <f t="shared" si="8"/>
        <v>0</v>
      </c>
      <c r="X188" s="14" t="e">
        <f t="shared" si="9"/>
        <v>#N/A</v>
      </c>
      <c r="Y188" s="17"/>
      <c r="Z188" s="14" t="e">
        <f t="shared" si="10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3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2"/>
        <v>0</v>
      </c>
      <c r="W189" s="12">
        <f t="shared" si="8"/>
        <v>0</v>
      </c>
      <c r="X189" s="14" t="e">
        <f t="shared" si="9"/>
        <v>#N/A</v>
      </c>
      <c r="Y189" s="17"/>
      <c r="Z189" s="14" t="e">
        <f t="shared" si="10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3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2"/>
        <v>0</v>
      </c>
      <c r="W190" s="12">
        <f t="shared" si="8"/>
        <v>0</v>
      </c>
      <c r="X190" s="14" t="e">
        <f t="shared" si="9"/>
        <v>#N/A</v>
      </c>
      <c r="Y190" s="17"/>
      <c r="Z190" s="14" t="e">
        <f t="shared" si="10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3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2"/>
        <v>0</v>
      </c>
      <c r="W191" s="12">
        <f t="shared" si="8"/>
        <v>0</v>
      </c>
      <c r="X191" s="14" t="e">
        <f t="shared" si="9"/>
        <v>#N/A</v>
      </c>
      <c r="Y191" s="17"/>
      <c r="Z191" s="14" t="e">
        <f t="shared" si="10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3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2"/>
        <v>0</v>
      </c>
      <c r="W192" s="12">
        <f t="shared" si="8"/>
        <v>0</v>
      </c>
      <c r="X192" s="14" t="e">
        <f t="shared" si="9"/>
        <v>#N/A</v>
      </c>
      <c r="Y192" s="17"/>
      <c r="Z192" s="14" t="e">
        <f t="shared" si="10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3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2"/>
        <v>0</v>
      </c>
      <c r="W193" s="12">
        <f t="shared" si="8"/>
        <v>0</v>
      </c>
      <c r="X193" s="14" t="e">
        <f t="shared" si="9"/>
        <v>#N/A</v>
      </c>
      <c r="Y193" s="17"/>
      <c r="Z193" s="14" t="e">
        <f t="shared" si="10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3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4">IF(C194, P194, U194 )</f>
        <v>0</v>
      </c>
      <c r="W194" s="12">
        <f t="shared" si="8"/>
        <v>0</v>
      </c>
      <c r="X194" s="14" t="e">
        <f t="shared" si="9"/>
        <v>#N/A</v>
      </c>
      <c r="Y194" s="17"/>
      <c r="Z194" s="14" t="e">
        <f t="shared" si="10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3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4"/>
        <v>0</v>
      </c>
      <c r="W195" s="12">
        <f t="shared" si="8"/>
        <v>0</v>
      </c>
      <c r="X195" s="14" t="e">
        <f t="shared" si="9"/>
        <v>#N/A</v>
      </c>
      <c r="Y195" s="17"/>
      <c r="Z195" s="14" t="e">
        <f t="shared" si="10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5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4"/>
        <v>0</v>
      </c>
      <c r="W196" s="12">
        <f t="shared" si="8"/>
        <v>0</v>
      </c>
      <c r="X196" s="14" t="e">
        <f t="shared" si="9"/>
        <v>#N/A</v>
      </c>
      <c r="Y196" s="17"/>
      <c r="Z196" s="14" t="e">
        <f t="shared" si="10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5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4"/>
        <v>0</v>
      </c>
      <c r="W197" s="12">
        <f t="shared" si="8"/>
        <v>0</v>
      </c>
      <c r="X197" s="14" t="e">
        <f t="shared" si="9"/>
        <v>#N/A</v>
      </c>
      <c r="Y197" s="17"/>
      <c r="Z197" s="14" t="e">
        <f t="shared" si="10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5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4"/>
        <v>0</v>
      </c>
      <c r="W198" s="12">
        <f t="shared" si="8"/>
        <v>0</v>
      </c>
      <c r="X198" s="14" t="e">
        <f t="shared" si="9"/>
        <v>#N/A</v>
      </c>
      <c r="Y198" s="17"/>
      <c r="Z198" s="14" t="e">
        <f t="shared" si="10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5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4"/>
        <v>0</v>
      </c>
      <c r="W199" s="12">
        <f t="shared" si="8"/>
        <v>0</v>
      </c>
      <c r="X199" s="14" t="e">
        <f t="shared" si="9"/>
        <v>#N/A</v>
      </c>
      <c r="Y199" s="17"/>
      <c r="Z199" s="14" t="e">
        <f t="shared" si="10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5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4"/>
        <v>0</v>
      </c>
      <c r="W200" s="12">
        <f t="shared" si="8"/>
        <v>0</v>
      </c>
      <c r="X200" s="14" t="e">
        <f t="shared" si="9"/>
        <v>#N/A</v>
      </c>
      <c r="Y200" s="17"/>
      <c r="Z200" s="14" t="e">
        <f t="shared" si="10"/>
        <v>#N/A</v>
      </c>
      <c r="AA200" s="18"/>
      <c r="AB200" s="13"/>
      <c r="AC200" s="19"/>
      <c r="AD200" s="20"/>
      <c r="AE200" s="19"/>
      <c r="AF200" s="21"/>
      <c r="AG200" s="22"/>
      <c r="AH200" s="23" t="str">
        <f t="shared" si="15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/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/>
      <c r="AH203" s="41">
        <f t="shared" ref="AH203:AH266" si="16">SUMIF(O:O,AA203,P:P)</f>
        <v>0</v>
      </c>
      <c r="AI203" s="42">
        <f t="shared" ref="AI203:AI266" si="17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/>
      <c r="AH204" s="41">
        <f t="shared" si="16"/>
        <v>0</v>
      </c>
      <c r="AI204" s="42">
        <f t="shared" si="17"/>
        <v>0</v>
      </c>
      <c r="AJ204" s="43">
        <f t="shared" ref="AJ204:AJ222" si="18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19">AL204*AG204/1000</f>
        <v>0</v>
      </c>
      <c r="AO204" s="45"/>
      <c r="AP204" s="44" t="str">
        <f t="shared" ref="AP204:AP267" si="20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/>
      <c r="AH205" s="41">
        <f t="shared" si="16"/>
        <v>0</v>
      </c>
      <c r="AI205" s="42">
        <f t="shared" si="17"/>
        <v>0</v>
      </c>
      <c r="AJ205" s="43">
        <f t="shared" si="18"/>
        <v>0</v>
      </c>
      <c r="AK205" s="44">
        <f>AH205*AG205/1000</f>
        <v>0</v>
      </c>
      <c r="AL205" s="45"/>
      <c r="AM205" s="45"/>
      <c r="AN205" s="44">
        <f t="shared" si="19"/>
        <v>0</v>
      </c>
      <c r="AO205" s="44"/>
      <c r="AP205" s="44" t="str">
        <f t="shared" si="20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/>
      <c r="AH206" s="41">
        <f t="shared" si="16"/>
        <v>0</v>
      </c>
      <c r="AI206" s="42">
        <f t="shared" si="17"/>
        <v>0</v>
      </c>
      <c r="AJ206" s="43">
        <f t="shared" si="18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19"/>
        <v>0</v>
      </c>
      <c r="AO206" s="45"/>
      <c r="AP206" s="44" t="str">
        <f t="shared" si="20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/>
      <c r="AH207" s="41">
        <f t="shared" si="16"/>
        <v>0</v>
      </c>
      <c r="AI207" s="42">
        <f t="shared" si="17"/>
        <v>0</v>
      </c>
      <c r="AJ207" s="43">
        <f t="shared" si="18"/>
        <v>0</v>
      </c>
      <c r="AK207" s="44">
        <f t="shared" ref="AK207:AK240" si="21">AH207*AG207/1000</f>
        <v>0</v>
      </c>
      <c r="AL207" s="45">
        <f>AO207+AQ207-[2]Sheet1!$AH208</f>
        <v>0</v>
      </c>
      <c r="AM207" s="45">
        <f t="shared" ref="AM207:AM216" si="22">AL207-AJ207</f>
        <v>0</v>
      </c>
      <c r="AN207" s="44">
        <f t="shared" si="19"/>
        <v>0</v>
      </c>
      <c r="AO207" s="45"/>
      <c r="AP207" s="44" t="str">
        <f t="shared" si="20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/>
      <c r="AH208" s="41">
        <f t="shared" si="16"/>
        <v>0</v>
      </c>
      <c r="AI208" s="42">
        <f t="shared" si="17"/>
        <v>0</v>
      </c>
      <c r="AJ208" s="43">
        <f t="shared" si="18"/>
        <v>0</v>
      </c>
      <c r="AK208" s="44">
        <f t="shared" si="21"/>
        <v>0</v>
      </c>
      <c r="AL208" s="45">
        <f>AO208+AQ208-[2]Sheet1!$AH209</f>
        <v>0</v>
      </c>
      <c r="AM208" s="45">
        <f t="shared" si="22"/>
        <v>0</v>
      </c>
      <c r="AN208" s="44">
        <f t="shared" si="19"/>
        <v>0</v>
      </c>
      <c r="AO208" s="45"/>
      <c r="AP208" s="44" t="str">
        <f t="shared" si="20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/>
      <c r="AH209" s="41">
        <f t="shared" si="16"/>
        <v>0</v>
      </c>
      <c r="AI209" s="42">
        <f t="shared" si="17"/>
        <v>0</v>
      </c>
      <c r="AJ209" s="43">
        <f t="shared" si="18"/>
        <v>0</v>
      </c>
      <c r="AK209" s="44">
        <f t="shared" si="21"/>
        <v>0</v>
      </c>
      <c r="AL209" s="45">
        <f>AO209+AQ209-[2]Sheet1!$AH210</f>
        <v>0</v>
      </c>
      <c r="AM209" s="45">
        <f t="shared" si="22"/>
        <v>0</v>
      </c>
      <c r="AN209" s="44">
        <f t="shared" si="19"/>
        <v>0</v>
      </c>
      <c r="AO209" s="45"/>
      <c r="AP209" s="44" t="str">
        <f t="shared" si="20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/>
      <c r="AH210" s="41">
        <f t="shared" si="16"/>
        <v>0</v>
      </c>
      <c r="AI210" s="42">
        <f t="shared" si="17"/>
        <v>0</v>
      </c>
      <c r="AJ210" s="43">
        <f t="shared" si="18"/>
        <v>0</v>
      </c>
      <c r="AK210" s="44">
        <f t="shared" si="21"/>
        <v>0</v>
      </c>
      <c r="AL210" s="45">
        <f>AO210+AQ210-[2]Sheet1!$AH211</f>
        <v>0</v>
      </c>
      <c r="AM210" s="45">
        <f t="shared" si="22"/>
        <v>0</v>
      </c>
      <c r="AN210" s="44">
        <f t="shared" si="19"/>
        <v>0</v>
      </c>
      <c r="AO210" s="45"/>
      <c r="AP210" s="44" t="str">
        <f t="shared" si="20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/>
      <c r="AH211" s="41">
        <f t="shared" si="16"/>
        <v>0</v>
      </c>
      <c r="AI211" s="42">
        <f t="shared" si="17"/>
        <v>0</v>
      </c>
      <c r="AJ211" s="43">
        <f t="shared" si="18"/>
        <v>0</v>
      </c>
      <c r="AK211" s="44">
        <f t="shared" si="21"/>
        <v>0</v>
      </c>
      <c r="AL211" s="45">
        <f>AO211+AQ211-[2]Sheet1!$AH212</f>
        <v>0</v>
      </c>
      <c r="AM211" s="45">
        <f t="shared" si="22"/>
        <v>0</v>
      </c>
      <c r="AN211" s="44">
        <f t="shared" si="19"/>
        <v>0</v>
      </c>
      <c r="AO211" s="45"/>
      <c r="AP211" s="44" t="str">
        <f t="shared" si="20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/>
      <c r="AH212" s="41">
        <f t="shared" si="16"/>
        <v>0</v>
      </c>
      <c r="AI212" s="42">
        <f t="shared" si="17"/>
        <v>0</v>
      </c>
      <c r="AJ212" s="43">
        <f t="shared" si="18"/>
        <v>0</v>
      </c>
      <c r="AK212" s="44">
        <f t="shared" si="21"/>
        <v>0</v>
      </c>
      <c r="AL212" s="45">
        <f>AO212+AQ212-[2]Sheet1!$AH213</f>
        <v>0</v>
      </c>
      <c r="AM212" s="45">
        <f t="shared" si="22"/>
        <v>0</v>
      </c>
      <c r="AN212" s="44">
        <f t="shared" si="19"/>
        <v>0</v>
      </c>
      <c r="AO212" s="45"/>
      <c r="AP212" s="44" t="str">
        <f t="shared" si="20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/>
      <c r="AH213" s="41">
        <f t="shared" si="16"/>
        <v>0</v>
      </c>
      <c r="AI213" s="42">
        <f t="shared" si="17"/>
        <v>0</v>
      </c>
      <c r="AJ213" s="43">
        <f t="shared" si="18"/>
        <v>0</v>
      </c>
      <c r="AK213" s="44">
        <f t="shared" si="21"/>
        <v>0</v>
      </c>
      <c r="AL213" s="45">
        <f>AO213+AQ213-[2]Sheet1!$AH214</f>
        <v>0</v>
      </c>
      <c r="AM213" s="45">
        <f t="shared" si="22"/>
        <v>0</v>
      </c>
      <c r="AN213" s="44">
        <f t="shared" si="19"/>
        <v>0</v>
      </c>
      <c r="AO213" s="45"/>
      <c r="AP213" s="44" t="str">
        <f t="shared" si="20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/>
      <c r="AH214" s="41">
        <f t="shared" si="16"/>
        <v>0</v>
      </c>
      <c r="AI214" s="42">
        <f t="shared" si="17"/>
        <v>0</v>
      </c>
      <c r="AJ214" s="43">
        <f t="shared" si="18"/>
        <v>0</v>
      </c>
      <c r="AK214" s="44">
        <f t="shared" si="21"/>
        <v>0</v>
      </c>
      <c r="AL214" s="45">
        <f>AO214+AQ214-[2]Sheet1!$AH215</f>
        <v>0</v>
      </c>
      <c r="AM214" s="45">
        <f t="shared" si="22"/>
        <v>0</v>
      </c>
      <c r="AN214" s="44">
        <f t="shared" si="19"/>
        <v>0</v>
      </c>
      <c r="AO214" s="45"/>
      <c r="AP214" s="44" t="str">
        <f t="shared" si="20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/>
      <c r="AH215" s="41">
        <f t="shared" si="16"/>
        <v>0</v>
      </c>
      <c r="AI215" s="42">
        <f t="shared" si="17"/>
        <v>0</v>
      </c>
      <c r="AJ215" s="43">
        <f t="shared" si="18"/>
        <v>0</v>
      </c>
      <c r="AK215" s="44">
        <f t="shared" si="21"/>
        <v>0</v>
      </c>
      <c r="AL215" s="45">
        <f>AO215+AQ215-[2]Sheet1!$AH216</f>
        <v>0</v>
      </c>
      <c r="AM215" s="45">
        <f t="shared" si="22"/>
        <v>0</v>
      </c>
      <c r="AN215" s="44">
        <f t="shared" si="19"/>
        <v>0</v>
      </c>
      <c r="AO215" s="45"/>
      <c r="AP215" s="44" t="str">
        <f t="shared" si="20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/>
      <c r="AH216" s="41">
        <f t="shared" si="16"/>
        <v>0</v>
      </c>
      <c r="AI216" s="42">
        <f t="shared" si="17"/>
        <v>0</v>
      </c>
      <c r="AJ216" s="43">
        <f t="shared" si="18"/>
        <v>0</v>
      </c>
      <c r="AK216" s="44">
        <f t="shared" si="21"/>
        <v>0</v>
      </c>
      <c r="AL216" s="45">
        <f>AO216+AQ216-[2]Sheet1!$AH217</f>
        <v>0</v>
      </c>
      <c r="AM216" s="45">
        <f t="shared" si="22"/>
        <v>0</v>
      </c>
      <c r="AN216" s="44">
        <f t="shared" si="19"/>
        <v>0</v>
      </c>
      <c r="AO216" s="44"/>
      <c r="AP216" s="44" t="str">
        <f t="shared" si="20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/>
      <c r="AH217" s="41">
        <f t="shared" si="16"/>
        <v>0</v>
      </c>
      <c r="AI217" s="42">
        <f t="shared" si="17"/>
        <v>0</v>
      </c>
      <c r="AJ217" s="43">
        <f t="shared" si="18"/>
        <v>0</v>
      </c>
      <c r="AK217" s="44">
        <f t="shared" si="21"/>
        <v>0</v>
      </c>
      <c r="AL217" s="45">
        <f>AO217+AQ217-[2]Sheet1!$AH218</f>
        <v>0</v>
      </c>
      <c r="AM217" s="45">
        <f>AL217-AJ217</f>
        <v>0</v>
      </c>
      <c r="AN217" s="44">
        <f t="shared" si="19"/>
        <v>0</v>
      </c>
      <c r="AO217" s="45"/>
      <c r="AP217" s="44" t="str">
        <f t="shared" si="20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/>
      <c r="AH218" s="41">
        <f t="shared" si="16"/>
        <v>0</v>
      </c>
      <c r="AI218" s="42">
        <f t="shared" si="17"/>
        <v>0</v>
      </c>
      <c r="AJ218" s="43">
        <f t="shared" si="18"/>
        <v>0</v>
      </c>
      <c r="AK218" s="44">
        <f t="shared" si="21"/>
        <v>0</v>
      </c>
      <c r="AL218" s="45">
        <f>AO218+AQ218-[2]Sheet1!$AH219</f>
        <v>0</v>
      </c>
      <c r="AM218" s="45">
        <f t="shared" ref="AM218:AM267" si="23">AL218-AJ218</f>
        <v>0</v>
      </c>
      <c r="AN218" s="44">
        <f t="shared" si="19"/>
        <v>0</v>
      </c>
      <c r="AO218" s="45"/>
      <c r="AP218" s="44" t="str">
        <f t="shared" si="20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/>
      <c r="AH219" s="41">
        <f t="shared" si="16"/>
        <v>0</v>
      </c>
      <c r="AI219" s="42">
        <f t="shared" si="17"/>
        <v>0</v>
      </c>
      <c r="AJ219" s="43">
        <f t="shared" si="18"/>
        <v>0</v>
      </c>
      <c r="AK219" s="44">
        <f t="shared" si="21"/>
        <v>0</v>
      </c>
      <c r="AL219" s="45">
        <f>AO219+AQ219-[2]Sheet1!$AH220</f>
        <v>0</v>
      </c>
      <c r="AM219" s="45">
        <f t="shared" si="23"/>
        <v>0</v>
      </c>
      <c r="AN219" s="44">
        <f t="shared" si="19"/>
        <v>0</v>
      </c>
      <c r="AO219" s="45"/>
      <c r="AP219" s="44" t="str">
        <f t="shared" si="20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/>
      <c r="AH220" s="41">
        <f t="shared" si="16"/>
        <v>0</v>
      </c>
      <c r="AI220" s="42">
        <f t="shared" si="17"/>
        <v>0</v>
      </c>
      <c r="AJ220" s="43">
        <f t="shared" si="18"/>
        <v>0</v>
      </c>
      <c r="AK220" s="44">
        <f t="shared" si="21"/>
        <v>0</v>
      </c>
      <c r="AL220" s="45">
        <f>AO220+AQ220-[2]Sheet1!$AH221</f>
        <v>0</v>
      </c>
      <c r="AM220" s="45">
        <f t="shared" si="23"/>
        <v>0</v>
      </c>
      <c r="AN220" s="44">
        <f t="shared" si="19"/>
        <v>0</v>
      </c>
      <c r="AO220" s="45"/>
      <c r="AP220" s="44" t="str">
        <f t="shared" si="20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6"/>
        <v>0</v>
      </c>
      <c r="AI221" s="42">
        <f t="shared" si="17"/>
        <v>0</v>
      </c>
      <c r="AJ221" s="43">
        <f t="shared" si="18"/>
        <v>0</v>
      </c>
      <c r="AK221" s="44">
        <f t="shared" si="21"/>
        <v>0</v>
      </c>
      <c r="AL221" s="45">
        <f>AO221+AQ221-[2]Sheet1!$AH222</f>
        <v>0</v>
      </c>
      <c r="AM221" s="45">
        <f t="shared" si="23"/>
        <v>0</v>
      </c>
      <c r="AN221" s="44">
        <f t="shared" si="19"/>
        <v>0</v>
      </c>
      <c r="AO221" s="45"/>
      <c r="AP221" s="44" t="str">
        <f t="shared" si="20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6"/>
        <v>0</v>
      </c>
      <c r="AI222" s="42">
        <f t="shared" si="17"/>
        <v>0</v>
      </c>
      <c r="AJ222" s="43">
        <f t="shared" si="18"/>
        <v>0</v>
      </c>
      <c r="AK222" s="44">
        <f t="shared" si="21"/>
        <v>0</v>
      </c>
      <c r="AL222" s="45">
        <f>AO222+AQ222-[2]Sheet1!$AH223</f>
        <v>0</v>
      </c>
      <c r="AM222" s="45">
        <f t="shared" si="23"/>
        <v>0</v>
      </c>
      <c r="AN222" s="44">
        <f t="shared" si="19"/>
        <v>0</v>
      </c>
      <c r="AO222" s="45"/>
      <c r="AP222" s="44" t="str">
        <f t="shared" si="20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/>
      <c r="AH223" s="48">
        <f t="shared" si="16"/>
        <v>0</v>
      </c>
      <c r="AI223" s="49">
        <f t="shared" si="17"/>
        <v>0</v>
      </c>
      <c r="AJ223" s="50">
        <f>AH223-AI223</f>
        <v>0</v>
      </c>
      <c r="AK223" s="51">
        <f t="shared" si="21"/>
        <v>0</v>
      </c>
      <c r="AL223" s="52">
        <f>AO223+AQ223-[2]Sheet1!$AH224</f>
        <v>0</v>
      </c>
      <c r="AM223" s="52">
        <f t="shared" si="23"/>
        <v>0</v>
      </c>
      <c r="AN223" s="51">
        <f t="shared" si="19"/>
        <v>0</v>
      </c>
      <c r="AO223" s="52"/>
      <c r="AP223" s="51" t="str">
        <f t="shared" si="20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/>
      <c r="AH224" s="48">
        <f t="shared" si="16"/>
        <v>0</v>
      </c>
      <c r="AI224" s="49">
        <f t="shared" si="17"/>
        <v>0</v>
      </c>
      <c r="AJ224" s="50">
        <f t="shared" ref="AJ224:AJ239" si="24">AH224-AI224</f>
        <v>0</v>
      </c>
      <c r="AK224" s="51">
        <f t="shared" si="21"/>
        <v>0</v>
      </c>
      <c r="AL224" s="52">
        <f>AO224+AQ224-[2]Sheet1!$AH225</f>
        <v>0</v>
      </c>
      <c r="AM224" s="52">
        <f t="shared" si="23"/>
        <v>0</v>
      </c>
      <c r="AN224" s="51">
        <f t="shared" si="19"/>
        <v>0</v>
      </c>
      <c r="AO224" s="52"/>
      <c r="AP224" s="51" t="str">
        <f t="shared" si="20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/>
      <c r="AH225" s="48">
        <f t="shared" si="16"/>
        <v>0</v>
      </c>
      <c r="AI225" s="49">
        <f t="shared" si="17"/>
        <v>0</v>
      </c>
      <c r="AJ225" s="50">
        <f t="shared" si="24"/>
        <v>0</v>
      </c>
      <c r="AK225" s="51">
        <f t="shared" si="21"/>
        <v>0</v>
      </c>
      <c r="AL225" s="52">
        <f>AO225+AQ225-[2]Sheet1!$AH226</f>
        <v>0</v>
      </c>
      <c r="AM225" s="52">
        <f t="shared" si="23"/>
        <v>0</v>
      </c>
      <c r="AN225" s="51">
        <f t="shared" si="19"/>
        <v>0</v>
      </c>
      <c r="AO225" s="52"/>
      <c r="AP225" s="51" t="str">
        <f t="shared" si="20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/>
      <c r="AH226" s="48">
        <f t="shared" si="16"/>
        <v>0</v>
      </c>
      <c r="AI226" s="49">
        <f t="shared" si="17"/>
        <v>0</v>
      </c>
      <c r="AJ226" s="50">
        <f t="shared" si="24"/>
        <v>0</v>
      </c>
      <c r="AK226" s="51">
        <f t="shared" si="21"/>
        <v>0</v>
      </c>
      <c r="AL226" s="52">
        <f>AO226+AQ226-[2]Sheet1!$AH227</f>
        <v>0</v>
      </c>
      <c r="AM226" s="52">
        <f t="shared" si="23"/>
        <v>0</v>
      </c>
      <c r="AN226" s="51">
        <f t="shared" si="19"/>
        <v>0</v>
      </c>
      <c r="AO226" s="52"/>
      <c r="AP226" s="51" t="str">
        <f t="shared" si="20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/>
      <c r="AH227" s="48">
        <f t="shared" si="16"/>
        <v>0</v>
      </c>
      <c r="AI227" s="49">
        <f t="shared" si="17"/>
        <v>0</v>
      </c>
      <c r="AJ227" s="50">
        <f t="shared" si="24"/>
        <v>0</v>
      </c>
      <c r="AK227" s="51">
        <f t="shared" si="21"/>
        <v>0</v>
      </c>
      <c r="AL227" s="52">
        <f>AO227+AQ227-[2]Sheet1!$AH228</f>
        <v>0</v>
      </c>
      <c r="AM227" s="52">
        <f t="shared" si="23"/>
        <v>0</v>
      </c>
      <c r="AN227" s="51">
        <f t="shared" si="19"/>
        <v>0</v>
      </c>
      <c r="AO227" s="52"/>
      <c r="AP227" s="51" t="str">
        <f t="shared" si="20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/>
      <c r="AH228" s="48">
        <f t="shared" si="16"/>
        <v>0</v>
      </c>
      <c r="AI228" s="49">
        <f t="shared" si="17"/>
        <v>0</v>
      </c>
      <c r="AJ228" s="50">
        <f t="shared" si="24"/>
        <v>0</v>
      </c>
      <c r="AK228" s="51">
        <f t="shared" si="21"/>
        <v>0</v>
      </c>
      <c r="AL228" s="52">
        <f>AO228+AQ228-[2]Sheet1!$AH229</f>
        <v>0</v>
      </c>
      <c r="AM228" s="52">
        <f t="shared" si="23"/>
        <v>0</v>
      </c>
      <c r="AN228" s="51">
        <f t="shared" si="19"/>
        <v>0</v>
      </c>
      <c r="AO228" s="52"/>
      <c r="AP228" s="51" t="str">
        <f t="shared" si="20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/>
      <c r="AH229" s="48">
        <f t="shared" si="16"/>
        <v>0</v>
      </c>
      <c r="AI229" s="49">
        <f t="shared" si="17"/>
        <v>0</v>
      </c>
      <c r="AJ229" s="50">
        <f t="shared" si="24"/>
        <v>0</v>
      </c>
      <c r="AK229" s="51">
        <f t="shared" si="21"/>
        <v>0</v>
      </c>
      <c r="AL229" s="52">
        <f>AO229+AQ229-[2]Sheet1!$AH230</f>
        <v>0</v>
      </c>
      <c r="AM229" s="52">
        <f t="shared" si="23"/>
        <v>0</v>
      </c>
      <c r="AN229" s="51">
        <f t="shared" si="19"/>
        <v>0</v>
      </c>
      <c r="AO229" s="52"/>
      <c r="AP229" s="51" t="str">
        <f t="shared" si="20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/>
      <c r="AH230" s="48">
        <f t="shared" si="16"/>
        <v>0</v>
      </c>
      <c r="AI230" s="49">
        <f t="shared" si="17"/>
        <v>0</v>
      </c>
      <c r="AJ230" s="50">
        <f t="shared" si="24"/>
        <v>0</v>
      </c>
      <c r="AK230" s="51">
        <f t="shared" si="21"/>
        <v>0</v>
      </c>
      <c r="AL230" s="52">
        <f>AO230+AQ230-[2]Sheet1!$AH231</f>
        <v>0</v>
      </c>
      <c r="AM230" s="52">
        <f t="shared" si="23"/>
        <v>0</v>
      </c>
      <c r="AN230" s="51">
        <f t="shared" si="19"/>
        <v>0</v>
      </c>
      <c r="AO230" s="52"/>
      <c r="AP230" s="51" t="str">
        <f t="shared" si="20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/>
      <c r="AH231" s="48">
        <f t="shared" si="16"/>
        <v>0</v>
      </c>
      <c r="AI231" s="49">
        <f t="shared" si="17"/>
        <v>0</v>
      </c>
      <c r="AJ231" s="50">
        <f t="shared" si="24"/>
        <v>0</v>
      </c>
      <c r="AK231" s="51">
        <f t="shared" si="21"/>
        <v>0</v>
      </c>
      <c r="AL231" s="52">
        <f>AO231+AQ231-[2]Sheet1!$AH232</f>
        <v>0</v>
      </c>
      <c r="AM231" s="52">
        <f t="shared" si="23"/>
        <v>0</v>
      </c>
      <c r="AN231" s="51">
        <f t="shared" si="19"/>
        <v>0</v>
      </c>
      <c r="AO231" s="52"/>
      <c r="AP231" s="51" t="str">
        <f t="shared" si="20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/>
      <c r="AH232" s="48">
        <f t="shared" si="16"/>
        <v>0</v>
      </c>
      <c r="AI232" s="49">
        <f t="shared" si="17"/>
        <v>0</v>
      </c>
      <c r="AJ232" s="50">
        <f t="shared" si="24"/>
        <v>0</v>
      </c>
      <c r="AK232" s="51">
        <f t="shared" si="21"/>
        <v>0</v>
      </c>
      <c r="AL232" s="52">
        <f>AO232+AQ232-[2]Sheet1!$AH233</f>
        <v>0</v>
      </c>
      <c r="AM232" s="52">
        <f t="shared" si="23"/>
        <v>0</v>
      </c>
      <c r="AN232" s="51">
        <f t="shared" si="19"/>
        <v>0</v>
      </c>
      <c r="AO232" s="52"/>
      <c r="AP232" s="51" t="str">
        <f t="shared" si="20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/>
      <c r="AH233" s="48">
        <f t="shared" si="16"/>
        <v>0</v>
      </c>
      <c r="AI233" s="49">
        <f t="shared" si="17"/>
        <v>0</v>
      </c>
      <c r="AJ233" s="50">
        <f t="shared" si="24"/>
        <v>0</v>
      </c>
      <c r="AK233" s="51">
        <f t="shared" si="21"/>
        <v>0</v>
      </c>
      <c r="AL233" s="52">
        <f>AO233+AQ233-[2]Sheet1!$AH234</f>
        <v>0</v>
      </c>
      <c r="AM233" s="52">
        <f t="shared" si="23"/>
        <v>0</v>
      </c>
      <c r="AN233" s="51">
        <f t="shared" si="19"/>
        <v>0</v>
      </c>
      <c r="AO233" s="52"/>
      <c r="AP233" s="51" t="str">
        <f t="shared" si="20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/>
      <c r="AH234" s="48">
        <f t="shared" si="16"/>
        <v>0</v>
      </c>
      <c r="AI234" s="49">
        <f t="shared" si="17"/>
        <v>0</v>
      </c>
      <c r="AJ234" s="50">
        <f t="shared" si="24"/>
        <v>0</v>
      </c>
      <c r="AK234" s="51">
        <f t="shared" si="21"/>
        <v>0</v>
      </c>
      <c r="AL234" s="52">
        <f>AO234+AQ234-[2]Sheet1!$AH235</f>
        <v>0</v>
      </c>
      <c r="AM234" s="52">
        <f t="shared" si="23"/>
        <v>0</v>
      </c>
      <c r="AN234" s="51">
        <f t="shared" si="19"/>
        <v>0</v>
      </c>
      <c r="AO234" s="52"/>
      <c r="AP234" s="51" t="str">
        <f t="shared" si="20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6"/>
        <v>0</v>
      </c>
      <c r="AI235" s="49">
        <f t="shared" si="17"/>
        <v>0</v>
      </c>
      <c r="AJ235" s="50">
        <f t="shared" si="24"/>
        <v>0</v>
      </c>
      <c r="AK235" s="51">
        <f t="shared" si="21"/>
        <v>0</v>
      </c>
      <c r="AL235" s="52">
        <f>AO235+AQ235-[2]Sheet1!$AH236</f>
        <v>0</v>
      </c>
      <c r="AM235" s="52">
        <f t="shared" si="23"/>
        <v>0</v>
      </c>
      <c r="AN235" s="51">
        <f t="shared" si="19"/>
        <v>0</v>
      </c>
      <c r="AO235" s="52"/>
      <c r="AP235" s="51" t="str">
        <f t="shared" si="20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6"/>
        <v>0</v>
      </c>
      <c r="AI236" s="49">
        <f t="shared" si="17"/>
        <v>0</v>
      </c>
      <c r="AJ236" s="50">
        <f t="shared" si="24"/>
        <v>0</v>
      </c>
      <c r="AK236" s="51">
        <f t="shared" si="21"/>
        <v>0</v>
      </c>
      <c r="AL236" s="52">
        <f>AO236+AQ236-[2]Sheet1!$AH237</f>
        <v>0</v>
      </c>
      <c r="AM236" s="52">
        <f t="shared" si="23"/>
        <v>0</v>
      </c>
      <c r="AN236" s="51">
        <f t="shared" si="19"/>
        <v>0</v>
      </c>
      <c r="AO236" s="52"/>
      <c r="AP236" s="51" t="str">
        <f t="shared" si="20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6"/>
        <v>0</v>
      </c>
      <c r="AI237" s="49">
        <f t="shared" si="17"/>
        <v>0</v>
      </c>
      <c r="AJ237" s="50">
        <f t="shared" si="24"/>
        <v>0</v>
      </c>
      <c r="AK237" s="51">
        <f t="shared" si="21"/>
        <v>0</v>
      </c>
      <c r="AL237" s="52">
        <f>AO237+AQ237-[2]Sheet1!$AH238</f>
        <v>0</v>
      </c>
      <c r="AM237" s="52">
        <f t="shared" si="23"/>
        <v>0</v>
      </c>
      <c r="AN237" s="51">
        <f t="shared" si="19"/>
        <v>0</v>
      </c>
      <c r="AO237" s="52"/>
      <c r="AP237" s="51" t="str">
        <f t="shared" si="20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6"/>
        <v>0</v>
      </c>
      <c r="AI238" s="49">
        <f t="shared" si="17"/>
        <v>0</v>
      </c>
      <c r="AJ238" s="50">
        <f t="shared" si="24"/>
        <v>0</v>
      </c>
      <c r="AK238" s="51">
        <f t="shared" si="21"/>
        <v>0</v>
      </c>
      <c r="AL238" s="52">
        <f>AO238+AQ238-[2]Sheet1!$AH239</f>
        <v>0</v>
      </c>
      <c r="AM238" s="52">
        <f t="shared" si="23"/>
        <v>0</v>
      </c>
      <c r="AN238" s="51">
        <f t="shared" si="19"/>
        <v>0</v>
      </c>
      <c r="AO238" s="52"/>
      <c r="AP238" s="51" t="str">
        <f t="shared" si="20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6"/>
        <v>0</v>
      </c>
      <c r="AI239" s="49">
        <f t="shared" si="17"/>
        <v>0</v>
      </c>
      <c r="AJ239" s="50">
        <f t="shared" si="24"/>
        <v>0</v>
      </c>
      <c r="AK239" s="51">
        <f t="shared" si="21"/>
        <v>0</v>
      </c>
      <c r="AL239" s="52">
        <f>AO239+AQ239-[2]Sheet1!$AH240</f>
        <v>0</v>
      </c>
      <c r="AM239" s="52">
        <f t="shared" si="23"/>
        <v>0</v>
      </c>
      <c r="AN239" s="51">
        <f t="shared" si="19"/>
        <v>0</v>
      </c>
      <c r="AO239" s="52"/>
      <c r="AP239" s="51" t="str">
        <f t="shared" si="20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/>
      <c r="AH240" s="55">
        <f t="shared" si="16"/>
        <v>0</v>
      </c>
      <c r="AI240" s="56">
        <f t="shared" si="17"/>
        <v>0</v>
      </c>
      <c r="AJ240" s="57">
        <f>AH240-AI240</f>
        <v>0</v>
      </c>
      <c r="AK240" s="58">
        <f t="shared" si="21"/>
        <v>0</v>
      </c>
      <c r="AL240" s="59">
        <f>AO240+AQ240-[2]Sheet1!$AH241</f>
        <v>0</v>
      </c>
      <c r="AM240" s="59">
        <f t="shared" si="23"/>
        <v>0</v>
      </c>
      <c r="AN240" s="58">
        <f t="shared" si="19"/>
        <v>0</v>
      </c>
      <c r="AO240" s="59"/>
      <c r="AP240" s="58" t="str">
        <f t="shared" si="20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/>
      <c r="AH241" s="55">
        <f t="shared" si="16"/>
        <v>9</v>
      </c>
      <c r="AI241" s="56">
        <f t="shared" si="17"/>
        <v>0</v>
      </c>
      <c r="AJ241" s="57">
        <f t="shared" ref="AJ241:AJ264" si="25">AH241-AI241</f>
        <v>9</v>
      </c>
      <c r="AK241" s="58">
        <f>AH241*AG241/1000</f>
        <v>0</v>
      </c>
      <c r="AL241" s="59">
        <f>AO241+AQ241-[2]Sheet1!$AH242</f>
        <v>0</v>
      </c>
      <c r="AM241" s="59">
        <f t="shared" si="23"/>
        <v>-9</v>
      </c>
      <c r="AN241" s="58">
        <f t="shared" si="19"/>
        <v>0</v>
      </c>
      <c r="AO241" s="59"/>
      <c r="AP241" s="58">
        <f t="shared" si="20"/>
        <v>0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/>
      <c r="AH242" s="55">
        <f t="shared" si="16"/>
        <v>12</v>
      </c>
      <c r="AI242" s="56">
        <f t="shared" si="17"/>
        <v>0</v>
      </c>
      <c r="AJ242" s="57">
        <f t="shared" si="25"/>
        <v>12</v>
      </c>
      <c r="AK242" s="58">
        <f t="shared" ref="AK242:AK267" si="26">AH242*AG242/1000</f>
        <v>0</v>
      </c>
      <c r="AL242" s="59">
        <f>AO242+AQ242-[2]Sheet1!$AH243</f>
        <v>0</v>
      </c>
      <c r="AM242" s="59">
        <f t="shared" si="23"/>
        <v>-12</v>
      </c>
      <c r="AN242" s="58">
        <f t="shared" si="19"/>
        <v>0</v>
      </c>
      <c r="AO242" s="59"/>
      <c r="AP242" s="58">
        <f t="shared" si="20"/>
        <v>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/>
      <c r="AH243" s="55">
        <f t="shared" si="16"/>
        <v>0</v>
      </c>
      <c r="AI243" s="56">
        <f t="shared" si="17"/>
        <v>0</v>
      </c>
      <c r="AJ243" s="57">
        <f t="shared" si="25"/>
        <v>0</v>
      </c>
      <c r="AK243" s="58">
        <f t="shared" si="26"/>
        <v>0</v>
      </c>
      <c r="AL243" s="59">
        <f>AO243+AQ243-[2]Sheet1!$AH244</f>
        <v>0</v>
      </c>
      <c r="AM243" s="59">
        <f t="shared" si="23"/>
        <v>0</v>
      </c>
      <c r="AN243" s="58">
        <f t="shared" si="19"/>
        <v>0</v>
      </c>
      <c r="AO243" s="59"/>
      <c r="AP243" s="58" t="str">
        <f t="shared" si="20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/>
      <c r="AH244" s="55">
        <f t="shared" si="16"/>
        <v>0</v>
      </c>
      <c r="AI244" s="56">
        <f t="shared" si="17"/>
        <v>0</v>
      </c>
      <c r="AJ244" s="57">
        <f t="shared" si="25"/>
        <v>0</v>
      </c>
      <c r="AK244" s="58">
        <f t="shared" si="26"/>
        <v>0</v>
      </c>
      <c r="AL244" s="59">
        <f>AO244+AQ244-[2]Sheet1!$AH245</f>
        <v>0</v>
      </c>
      <c r="AM244" s="59">
        <f t="shared" si="23"/>
        <v>0</v>
      </c>
      <c r="AN244" s="58">
        <f t="shared" si="19"/>
        <v>0</v>
      </c>
      <c r="AO244" s="59"/>
      <c r="AP244" s="58" t="str">
        <f t="shared" si="20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/>
      <c r="AH245" s="55">
        <f t="shared" si="16"/>
        <v>0</v>
      </c>
      <c r="AI245" s="56">
        <f t="shared" si="17"/>
        <v>0</v>
      </c>
      <c r="AJ245" s="57">
        <f t="shared" si="25"/>
        <v>0</v>
      </c>
      <c r="AK245" s="58">
        <f t="shared" si="26"/>
        <v>0</v>
      </c>
      <c r="AL245" s="59">
        <f>AO245+AQ245-[2]Sheet1!$AH246</f>
        <v>0</v>
      </c>
      <c r="AM245" s="59">
        <f t="shared" si="23"/>
        <v>0</v>
      </c>
      <c r="AN245" s="58">
        <f t="shared" si="19"/>
        <v>0</v>
      </c>
      <c r="AO245" s="59"/>
      <c r="AP245" s="58" t="str">
        <f t="shared" si="20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/>
      <c r="AH246" s="55">
        <f t="shared" si="16"/>
        <v>0</v>
      </c>
      <c r="AI246" s="56">
        <f t="shared" si="17"/>
        <v>0</v>
      </c>
      <c r="AJ246" s="57">
        <f t="shared" si="25"/>
        <v>0</v>
      </c>
      <c r="AK246" s="58">
        <f t="shared" si="26"/>
        <v>0</v>
      </c>
      <c r="AL246" s="59">
        <f>AO246+AQ246-[2]Sheet1!$AH247</f>
        <v>0</v>
      </c>
      <c r="AM246" s="59">
        <f t="shared" si="23"/>
        <v>0</v>
      </c>
      <c r="AN246" s="58">
        <f t="shared" si="19"/>
        <v>0</v>
      </c>
      <c r="AO246" s="59"/>
      <c r="AP246" s="58" t="str">
        <f t="shared" si="20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/>
      <c r="AH247" s="55">
        <f t="shared" si="16"/>
        <v>0</v>
      </c>
      <c r="AI247" s="56">
        <f t="shared" si="17"/>
        <v>0</v>
      </c>
      <c r="AJ247" s="57">
        <f t="shared" si="25"/>
        <v>0</v>
      </c>
      <c r="AK247" s="58">
        <f t="shared" si="26"/>
        <v>0</v>
      </c>
      <c r="AL247" s="59">
        <f>AO247+AQ247-[2]Sheet1!$AH248</f>
        <v>0</v>
      </c>
      <c r="AM247" s="59">
        <f t="shared" si="23"/>
        <v>0</v>
      </c>
      <c r="AN247" s="58">
        <f t="shared" si="19"/>
        <v>0</v>
      </c>
      <c r="AO247" s="59"/>
      <c r="AP247" s="58" t="str">
        <f t="shared" si="20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/>
      <c r="AH248" s="55">
        <f t="shared" si="16"/>
        <v>0</v>
      </c>
      <c r="AI248" s="56">
        <f t="shared" si="17"/>
        <v>0</v>
      </c>
      <c r="AJ248" s="57">
        <f t="shared" si="25"/>
        <v>0</v>
      </c>
      <c r="AK248" s="58">
        <f t="shared" si="26"/>
        <v>0</v>
      </c>
      <c r="AL248" s="59">
        <f>AO248+AQ248-[2]Sheet1!$AH249</f>
        <v>0</v>
      </c>
      <c r="AM248" s="59">
        <f t="shared" si="23"/>
        <v>0</v>
      </c>
      <c r="AN248" s="58">
        <f t="shared" si="19"/>
        <v>0</v>
      </c>
      <c r="AO248" s="59"/>
      <c r="AP248" s="58" t="str">
        <f t="shared" si="20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/>
      <c r="AH249" s="55">
        <f t="shared" si="16"/>
        <v>0</v>
      </c>
      <c r="AI249" s="56">
        <f t="shared" si="17"/>
        <v>0</v>
      </c>
      <c r="AJ249" s="57">
        <f t="shared" si="25"/>
        <v>0</v>
      </c>
      <c r="AK249" s="58">
        <f t="shared" si="26"/>
        <v>0</v>
      </c>
      <c r="AL249" s="59">
        <f>AO249+AQ249-[2]Sheet1!$AH250</f>
        <v>0</v>
      </c>
      <c r="AM249" s="59">
        <f t="shared" si="23"/>
        <v>0</v>
      </c>
      <c r="AN249" s="58">
        <f t="shared" si="19"/>
        <v>0</v>
      </c>
      <c r="AO249" s="59"/>
      <c r="AP249" s="58" t="str">
        <f t="shared" si="20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/>
      <c r="AH250" s="55">
        <f t="shared" si="16"/>
        <v>0</v>
      </c>
      <c r="AI250" s="56">
        <f t="shared" si="17"/>
        <v>0</v>
      </c>
      <c r="AJ250" s="57">
        <f t="shared" si="25"/>
        <v>0</v>
      </c>
      <c r="AK250" s="58">
        <f t="shared" si="26"/>
        <v>0</v>
      </c>
      <c r="AL250" s="59">
        <f>AO250+AQ250-[2]Sheet1!$AH251</f>
        <v>0</v>
      </c>
      <c r="AM250" s="59">
        <f t="shared" si="23"/>
        <v>0</v>
      </c>
      <c r="AN250" s="58">
        <f t="shared" si="19"/>
        <v>0</v>
      </c>
      <c r="AO250" s="59"/>
      <c r="AP250" s="58" t="str">
        <f t="shared" si="20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/>
      <c r="AH251" s="55">
        <f t="shared" si="16"/>
        <v>19</v>
      </c>
      <c r="AI251" s="56">
        <f t="shared" si="17"/>
        <v>0</v>
      </c>
      <c r="AJ251" s="57">
        <f t="shared" si="25"/>
        <v>19</v>
      </c>
      <c r="AK251" s="58">
        <f t="shared" si="26"/>
        <v>0</v>
      </c>
      <c r="AL251" s="59">
        <f>AO251+AQ251-[2]Sheet1!$AH252</f>
        <v>0</v>
      </c>
      <c r="AM251" s="59">
        <f t="shared" si="23"/>
        <v>-19</v>
      </c>
      <c r="AN251" s="58">
        <f t="shared" si="19"/>
        <v>0</v>
      </c>
      <c r="AO251" s="59"/>
      <c r="AP251" s="58">
        <f t="shared" si="20"/>
        <v>0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/>
      <c r="AH252" s="55">
        <f t="shared" si="16"/>
        <v>7</v>
      </c>
      <c r="AI252" s="56">
        <f t="shared" si="17"/>
        <v>0</v>
      </c>
      <c r="AJ252" s="57">
        <f t="shared" si="25"/>
        <v>7</v>
      </c>
      <c r="AK252" s="58">
        <f t="shared" si="26"/>
        <v>0</v>
      </c>
      <c r="AL252" s="59">
        <f>AO252+AQ252-[2]Sheet1!$AH253</f>
        <v>0</v>
      </c>
      <c r="AM252" s="59">
        <f t="shared" si="23"/>
        <v>-7</v>
      </c>
      <c r="AN252" s="58">
        <f t="shared" si="19"/>
        <v>0</v>
      </c>
      <c r="AO252" s="59"/>
      <c r="AP252" s="58">
        <f t="shared" si="20"/>
        <v>0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/>
      <c r="AH253" s="55">
        <f t="shared" si="16"/>
        <v>0</v>
      </c>
      <c r="AI253" s="56">
        <f t="shared" si="17"/>
        <v>0</v>
      </c>
      <c r="AJ253" s="57">
        <f t="shared" si="25"/>
        <v>0</v>
      </c>
      <c r="AK253" s="58">
        <f t="shared" si="26"/>
        <v>0</v>
      </c>
      <c r="AL253" s="59">
        <f>AO253+AQ253-[2]Sheet1!$AH254</f>
        <v>0</v>
      </c>
      <c r="AM253" s="59">
        <f t="shared" si="23"/>
        <v>0</v>
      </c>
      <c r="AN253" s="58">
        <f t="shared" si="19"/>
        <v>0</v>
      </c>
      <c r="AO253" s="59"/>
      <c r="AP253" s="58" t="str">
        <f t="shared" si="20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/>
      <c r="AH254" s="55">
        <f t="shared" si="16"/>
        <v>0</v>
      </c>
      <c r="AI254" s="56">
        <f t="shared" si="17"/>
        <v>0</v>
      </c>
      <c r="AJ254" s="57">
        <f t="shared" si="25"/>
        <v>0</v>
      </c>
      <c r="AK254" s="58">
        <f t="shared" si="26"/>
        <v>0</v>
      </c>
      <c r="AL254" s="59">
        <f>AO254+AQ254-[2]Sheet1!$AH255</f>
        <v>0</v>
      </c>
      <c r="AM254" s="59">
        <f t="shared" si="23"/>
        <v>0</v>
      </c>
      <c r="AN254" s="58">
        <f t="shared" si="19"/>
        <v>0</v>
      </c>
      <c r="AO254" s="59"/>
      <c r="AP254" s="58" t="str">
        <f t="shared" si="20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/>
      <c r="AH255" s="55">
        <f t="shared" si="16"/>
        <v>0</v>
      </c>
      <c r="AI255" s="56">
        <f t="shared" si="17"/>
        <v>0</v>
      </c>
      <c r="AJ255" s="57">
        <f t="shared" si="25"/>
        <v>0</v>
      </c>
      <c r="AK255" s="58">
        <f t="shared" si="26"/>
        <v>0</v>
      </c>
      <c r="AL255" s="59">
        <f>AO255+AQ255-[2]Sheet1!$AH256</f>
        <v>0</v>
      </c>
      <c r="AM255" s="59">
        <f t="shared" si="23"/>
        <v>0</v>
      </c>
      <c r="AN255" s="58">
        <f t="shared" si="19"/>
        <v>0</v>
      </c>
      <c r="AO255" s="59"/>
      <c r="AP255" s="58" t="str">
        <f t="shared" si="20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/>
      <c r="AH256" s="55">
        <f t="shared" si="16"/>
        <v>0</v>
      </c>
      <c r="AI256" s="56">
        <f t="shared" si="17"/>
        <v>0</v>
      </c>
      <c r="AJ256" s="57">
        <f t="shared" si="25"/>
        <v>0</v>
      </c>
      <c r="AK256" s="58">
        <f t="shared" si="26"/>
        <v>0</v>
      </c>
      <c r="AL256" s="59">
        <f>AO256+AQ256-[2]Sheet1!$AH257</f>
        <v>0</v>
      </c>
      <c r="AM256" s="59">
        <f t="shared" si="23"/>
        <v>0</v>
      </c>
      <c r="AN256" s="58">
        <f t="shared" si="19"/>
        <v>0</v>
      </c>
      <c r="AO256" s="59"/>
      <c r="AP256" s="58" t="str">
        <f t="shared" si="20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/>
      <c r="AH257" s="55">
        <f t="shared" si="16"/>
        <v>0</v>
      </c>
      <c r="AI257" s="56">
        <f t="shared" si="17"/>
        <v>0</v>
      </c>
      <c r="AJ257" s="57">
        <f t="shared" si="25"/>
        <v>0</v>
      </c>
      <c r="AK257" s="58">
        <f t="shared" si="26"/>
        <v>0</v>
      </c>
      <c r="AL257" s="59">
        <f>AO257+AQ257-[2]Sheet1!$AH258</f>
        <v>0</v>
      </c>
      <c r="AM257" s="59">
        <f t="shared" si="23"/>
        <v>0</v>
      </c>
      <c r="AN257" s="58">
        <f t="shared" si="19"/>
        <v>0</v>
      </c>
      <c r="AO257" s="59"/>
      <c r="AP257" s="58" t="str">
        <f t="shared" si="20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/>
      <c r="AH258" s="55">
        <f t="shared" si="16"/>
        <v>0</v>
      </c>
      <c r="AI258" s="56">
        <f t="shared" si="17"/>
        <v>0</v>
      </c>
      <c r="AJ258" s="57">
        <f t="shared" si="25"/>
        <v>0</v>
      </c>
      <c r="AK258" s="58">
        <f t="shared" si="26"/>
        <v>0</v>
      </c>
      <c r="AL258" s="59">
        <f>AO258+AQ258-[2]Sheet1!$AH259</f>
        <v>0</v>
      </c>
      <c r="AM258" s="59">
        <f t="shared" si="23"/>
        <v>0</v>
      </c>
      <c r="AN258" s="58">
        <f t="shared" si="19"/>
        <v>0</v>
      </c>
      <c r="AO258" s="59"/>
      <c r="AP258" s="58" t="str">
        <f t="shared" si="20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/>
      <c r="AH259" s="55">
        <f t="shared" si="16"/>
        <v>0</v>
      </c>
      <c r="AI259" s="56">
        <f t="shared" si="17"/>
        <v>0</v>
      </c>
      <c r="AJ259" s="57">
        <f t="shared" si="25"/>
        <v>0</v>
      </c>
      <c r="AK259" s="58">
        <f t="shared" si="26"/>
        <v>0</v>
      </c>
      <c r="AL259" s="59">
        <f>AO259+AQ259-[2]Sheet1!$AH260</f>
        <v>0</v>
      </c>
      <c r="AM259" s="59">
        <f t="shared" si="23"/>
        <v>0</v>
      </c>
      <c r="AN259" s="58">
        <f t="shared" si="19"/>
        <v>0</v>
      </c>
      <c r="AO259" s="59"/>
      <c r="AP259" s="58" t="str">
        <f t="shared" si="20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/>
      <c r="AH260" s="55">
        <f t="shared" si="16"/>
        <v>0</v>
      </c>
      <c r="AI260" s="56">
        <f t="shared" si="17"/>
        <v>0</v>
      </c>
      <c r="AJ260" s="57">
        <f t="shared" si="25"/>
        <v>0</v>
      </c>
      <c r="AK260" s="58">
        <f t="shared" si="26"/>
        <v>0</v>
      </c>
      <c r="AL260" s="59">
        <f>AO260+AQ260-[2]Sheet1!$AH261</f>
        <v>0</v>
      </c>
      <c r="AM260" s="59">
        <f t="shared" si="23"/>
        <v>0</v>
      </c>
      <c r="AN260" s="58">
        <f t="shared" si="19"/>
        <v>0</v>
      </c>
      <c r="AO260" s="59"/>
      <c r="AP260" s="58" t="str">
        <f t="shared" si="20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/>
      <c r="AH261" s="55">
        <f t="shared" si="16"/>
        <v>0</v>
      </c>
      <c r="AI261" s="56">
        <f t="shared" si="17"/>
        <v>0</v>
      </c>
      <c r="AJ261" s="57">
        <f t="shared" si="25"/>
        <v>0</v>
      </c>
      <c r="AK261" s="58">
        <f t="shared" si="26"/>
        <v>0</v>
      </c>
      <c r="AL261" s="59">
        <f>AO261+AQ261-[2]Sheet1!$AH262</f>
        <v>0</v>
      </c>
      <c r="AM261" s="59">
        <f t="shared" si="23"/>
        <v>0</v>
      </c>
      <c r="AN261" s="58">
        <f t="shared" si="19"/>
        <v>0</v>
      </c>
      <c r="AO261" s="59"/>
      <c r="AP261" s="58" t="str">
        <f t="shared" si="20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/>
      <c r="AH262" s="55">
        <f t="shared" si="16"/>
        <v>0</v>
      </c>
      <c r="AI262" s="56">
        <f t="shared" si="17"/>
        <v>0</v>
      </c>
      <c r="AJ262" s="57">
        <f t="shared" si="25"/>
        <v>0</v>
      </c>
      <c r="AK262" s="58">
        <f t="shared" si="26"/>
        <v>0</v>
      </c>
      <c r="AL262" s="59">
        <f>AO262+AQ262-[2]Sheet1!$AH263</f>
        <v>0</v>
      </c>
      <c r="AM262" s="59">
        <f t="shared" si="23"/>
        <v>0</v>
      </c>
      <c r="AN262" s="58">
        <f t="shared" si="19"/>
        <v>0</v>
      </c>
      <c r="AO262" s="59"/>
      <c r="AP262" s="58" t="str">
        <f t="shared" si="20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/>
      <c r="AH263" s="55">
        <f t="shared" si="16"/>
        <v>0</v>
      </c>
      <c r="AI263" s="56">
        <f t="shared" si="17"/>
        <v>0</v>
      </c>
      <c r="AJ263" s="57">
        <f t="shared" si="25"/>
        <v>0</v>
      </c>
      <c r="AK263" s="58">
        <f t="shared" si="26"/>
        <v>0</v>
      </c>
      <c r="AL263" s="59">
        <f>AO263+AQ263-[2]Sheet1!$AH264</f>
        <v>0</v>
      </c>
      <c r="AM263" s="59">
        <f t="shared" si="23"/>
        <v>0</v>
      </c>
      <c r="AN263" s="58">
        <f t="shared" si="19"/>
        <v>0</v>
      </c>
      <c r="AO263" s="59"/>
      <c r="AP263" s="58" t="str">
        <f t="shared" si="20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/>
      <c r="AH264" s="55">
        <f t="shared" si="16"/>
        <v>0</v>
      </c>
      <c r="AI264" s="56">
        <f t="shared" si="17"/>
        <v>0</v>
      </c>
      <c r="AJ264" s="57">
        <f t="shared" si="25"/>
        <v>0</v>
      </c>
      <c r="AK264" s="58">
        <f t="shared" si="26"/>
        <v>0</v>
      </c>
      <c r="AL264" s="59">
        <f>AO264+AQ264-[2]Sheet1!$AH265</f>
        <v>0</v>
      </c>
      <c r="AM264" s="59">
        <f t="shared" si="23"/>
        <v>0</v>
      </c>
      <c r="AN264" s="58">
        <f t="shared" si="19"/>
        <v>0</v>
      </c>
      <c r="AO264" s="59"/>
      <c r="AP264" s="58" t="str">
        <f t="shared" si="20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/>
      <c r="AH265" s="63">
        <f t="shared" si="16"/>
        <v>0</v>
      </c>
      <c r="AI265" s="61">
        <f t="shared" si="17"/>
        <v>0</v>
      </c>
      <c r="AJ265" s="61"/>
      <c r="AK265" s="64">
        <f t="shared" si="26"/>
        <v>0</v>
      </c>
      <c r="AL265" s="64">
        <f>AO265+AQ265-[2]Sheet1!$AH266</f>
        <v>0</v>
      </c>
      <c r="AM265" s="64">
        <f t="shared" si="23"/>
        <v>0</v>
      </c>
      <c r="AN265" s="64">
        <f t="shared" si="19"/>
        <v>0</v>
      </c>
      <c r="AO265" s="65"/>
      <c r="AP265" s="64" t="str">
        <f t="shared" si="20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/>
      <c r="AH266" s="63">
        <f t="shared" si="16"/>
        <v>0</v>
      </c>
      <c r="AI266" s="61">
        <f t="shared" si="17"/>
        <v>0</v>
      </c>
      <c r="AJ266" s="61"/>
      <c r="AK266" s="64">
        <f t="shared" si="26"/>
        <v>0</v>
      </c>
      <c r="AL266" s="64">
        <f>AO266+AQ266-[2]Sheet1!$AH267</f>
        <v>0</v>
      </c>
      <c r="AM266" s="64">
        <f t="shared" si="23"/>
        <v>0</v>
      </c>
      <c r="AN266" s="64">
        <f t="shared" si="19"/>
        <v>0</v>
      </c>
      <c r="AO266" s="65"/>
      <c r="AP266" s="64" t="str">
        <f t="shared" si="20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/>
      <c r="AH267" s="63">
        <f t="shared" ref="AH267" si="27">SUMIF(O:O,AA267,P:P)</f>
        <v>0</v>
      </c>
      <c r="AI267" s="61">
        <f t="shared" ref="AI267" si="28">SUMIF(O:O,AA267,V:V)</f>
        <v>0</v>
      </c>
      <c r="AJ267" s="61"/>
      <c r="AK267" s="64">
        <f t="shared" si="26"/>
        <v>0</v>
      </c>
      <c r="AL267" s="64">
        <f>AO267+AQ267-[2]Sheet1!$AH268</f>
        <v>0</v>
      </c>
      <c r="AM267" s="64">
        <f t="shared" si="23"/>
        <v>0</v>
      </c>
      <c r="AN267" s="64">
        <f t="shared" si="19"/>
        <v>0</v>
      </c>
      <c r="AO267" s="65"/>
      <c r="AP267" s="64" t="str">
        <f t="shared" si="20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0">
    <mergeCell ref="H19:H22"/>
    <mergeCell ref="AD19:AD22"/>
    <mergeCell ref="AC19:AC22"/>
    <mergeCell ref="AB19:AB22"/>
    <mergeCell ref="AA19:AA22"/>
    <mergeCell ref="N19:N22"/>
    <mergeCell ref="G19:G22"/>
    <mergeCell ref="H16:H17"/>
    <mergeCell ref="G16:G17"/>
    <mergeCell ref="AD16:AD17"/>
    <mergeCell ref="AC16:AC17"/>
    <mergeCell ref="AB16:AB17"/>
    <mergeCell ref="AA16:AA17"/>
    <mergeCell ref="N16:N17"/>
    <mergeCell ref="M16:M17"/>
    <mergeCell ref="L16:L17"/>
    <mergeCell ref="J16:J17"/>
    <mergeCell ref="I16:I17"/>
    <mergeCell ref="M19:M22"/>
    <mergeCell ref="L19:L22"/>
    <mergeCell ref="J19:J22"/>
    <mergeCell ref="I19:I22"/>
    <mergeCell ref="I11:I12"/>
    <mergeCell ref="H11:H12"/>
    <mergeCell ref="G11:G12"/>
    <mergeCell ref="AD11:AD12"/>
    <mergeCell ref="AC11:AC12"/>
    <mergeCell ref="AB11:AB12"/>
    <mergeCell ref="AA11:AA12"/>
    <mergeCell ref="N11:N12"/>
    <mergeCell ref="M11:M12"/>
    <mergeCell ref="L11:L12"/>
    <mergeCell ref="J11:J12"/>
    <mergeCell ref="AD2:AD3"/>
    <mergeCell ref="AC2:AC3"/>
    <mergeCell ref="AB2:AB3"/>
    <mergeCell ref="AA2:AA3"/>
    <mergeCell ref="G7:G9"/>
    <mergeCell ref="H7:H9"/>
    <mergeCell ref="I7:I9"/>
    <mergeCell ref="J7:J9"/>
    <mergeCell ref="L7:L9"/>
    <mergeCell ref="M7:M9"/>
    <mergeCell ref="N7:N9"/>
    <mergeCell ref="AD7:AD9"/>
    <mergeCell ref="AC7:AC9"/>
    <mergeCell ref="AB7:AB9"/>
    <mergeCell ref="AA7:AA9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H25:H26"/>
    <mergeCell ref="G25:G26"/>
    <mergeCell ref="AD25:AD26"/>
    <mergeCell ref="AC25:AC26"/>
    <mergeCell ref="AB25:AB26"/>
    <mergeCell ref="AA25:AA26"/>
    <mergeCell ref="N25:N26"/>
    <mergeCell ref="M25:M26"/>
    <mergeCell ref="L25:L26"/>
    <mergeCell ref="J25:J26"/>
    <mergeCell ref="I25:I26"/>
  </mergeCells>
  <conditionalFormatting sqref="G2:J2 AD2 Z2:Z200 J4:J7 AD4:AD7 J10:J11 AD10:AD11 G11:I11 G13:J16 AD13:AD16 G18:J19 AD18:AD19 G23:J25 AD23:AD25 G27:J200 AD27:AD200">
    <cfRule type="expression" dxfId="59" priority="63">
      <formula>$A2</formula>
    </cfRule>
    <cfRule type="expression" dxfId="58" priority="65">
      <formula>$E2</formula>
    </cfRule>
  </conditionalFormatting>
  <conditionalFormatting sqref="G2:AF2 Q3:Z200 J4:J7 AA4:AF7 J10:J11 AA10:AF11 G11:I11 G13:P16 AA13:AF16 G18:P19 AA18:AF19 G23:P25 AA23:AF25 G27:P200 AA27:AF200 AE3:AF3 K3:K10 O3:P10 H4:H7 AE8:AF9 H10 K11:P11 K12 O12:P12 AE12:AF12 K17 O17:P17 AE17:AF17 K20:K22 O20:P22 AE20:AF22 K26 O26:P26 AE26:AF26">
    <cfRule type="expression" dxfId="57" priority="64">
      <formula>$C2</formula>
    </cfRule>
  </conditionalFormatting>
  <conditionalFormatting sqref="W2:W200">
    <cfRule type="expression" dxfId="5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{E234451A-A51F-4BD6-8FA5-601373536ACD}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{98DF812C-6D08-4E93-A9BC-88D750958F31}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{B2250301-F160-4F97-A009-53686302C2A5}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{6ECC984B-5F20-4721-B764-3929EE4C7D7A}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{3AD15D13-57C7-4B5C-9DFE-C57A9C634FA3}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{E8AAF07C-CEBE-489C-A48B-37758A4549CB}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{89E1113C-2280-49A5-A382-7E3C15008CC7}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{38EAF5CA-F1DD-473E-B060-3B2430DA4E63}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{54E8F923-87A7-4636-96A6-B320BDAF2D11}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{30C93CFA-D3EF-491A-8C60-D9012118A60D}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{52ABDF49-FC95-4566-BB8C-9A4169800281}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{E1BF97BC-0931-43D9-95EA-9E715BCE17F1}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{123E2478-2E00-49FB-AD46-3F13C3A4F54A}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{7CB2084A-7EE3-4F4B-A6FF-70B69AEE0C7E}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{ED97A1E0-5518-4A0D-956C-816B0FEA2267}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{A3B6924D-BA93-463D-9698-DB9D9A29524D}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{DFF35D0B-BD61-4E12-95A1-3F90EEA4446A}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{3E3EE954-7716-4794-8DCE-794CDCED0EE6}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{9239532A-7BD2-4FF0-A126-F3810F3DA187}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{BFEB107B-6AAD-4D13-93E5-0C735696022F}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{7A4A5B98-C95E-4026-8227-471A6B9CC25D}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{4FACA0F1-5B3D-4FF4-B4D5-44FB3D3DDA30}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{9B14703C-70CE-4017-BFA0-5BCB0703CD8B}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{FD582D45-2ED1-4815-BCF3-0614DB119D85}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{BB5284C5-7D62-4390-B068-2AD6B47D59A7}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{DA11A3CD-D4DD-4403-ABA2-B6868F176F9E}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{D670E40A-D648-4AD6-B4FA-7E4F5400BFC8}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{944FBABC-70D9-4A92-996D-0FC2B34DD109}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{942DC583-53B5-48D1-9927-058A17576EC1}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{DF38E19A-1B42-4536-B5DA-DE2F3424E12B}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{1660375E-7300-4005-B3A0-4973761B6045}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{0C0172AC-2DD9-439A-BDBA-AC0A2796800F}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{51358F38-539F-4773-A27A-8F4EB2F431E7}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{BB0CD0B9-8179-43CA-8313-1B5431854841}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{9C8E5A63-DCD0-4A1A-9241-55E6D38CB470}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{91A0B435-24F2-4ECE-83B8-64FBAF2CC30C}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{6239BEE6-DC5F-4F45-9927-73B53D3141D0}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{806B80EA-9938-4C29-8FF4-5F79B347BFE2}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{14998ADB-558D-4891-8B9C-FEAECB543101}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{4FCA8AE9-D2C4-439E-B934-C381CA0799BB}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{543C49D9-CD74-48F2-9715-1D6B4EE6BD0C}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{AB06C981-4586-4236-914C-6279F3A3D476}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{D46061C9-4719-4BD0-BD58-2BDB928E78FB}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{94BECF54-26D6-40A0-A937-647FF45CE750}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{D0852193-0BA2-4D5D-85A8-55029DDEC3C5}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{0DDCB7D6-9B67-48CB-9437-26B4E1C66036}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{B9AAB5A2-C7A7-4FFD-B14C-EC30079131C5}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{88756F5D-9F1A-47FE-8CBD-4C74E6953B88}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{AE60C29D-B3A2-42BD-944A-CD637C8FC952}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{3E3024B1-87C2-4C73-8EE7-99BB81567353}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{79DF1F50-8138-41B7-A0CA-2795891BCB00}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{62488B83-FF5E-4133-951F-A514188FB715}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{D6068454-D943-4C30-A32B-A480AE50B612}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{4F635595-61D4-465D-A63B-845993716E7F}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{E6421DF2-158E-4643-BCA4-170621C3B13C}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{324AEF8B-DB08-48ED-AEFC-65AF5F8AD590}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{D81CD00A-74CC-4996-ACD8-3BAC13F8F137}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{D4BDA691-DBC2-4180-BAF2-7ECF605B6C50}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{7FE8C6F4-6D44-4398-AAF0-BCFE0D47EAC2}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{4551033D-9A1D-4C76-8CAF-D7E01E3DC536}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{BFB94896-5DA5-4B4A-BE93-E0C136B0EB9A}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34451A-A51F-4BD6-8FA5-601373536AC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8DF812C-6D08-4E93-A9BC-88D750958F3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B2250301-F160-4F97-A009-53686302C2A5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ECC984B-5F20-4721-B764-3929EE4C7D7A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3AD15D13-57C7-4B5C-9DFE-C57A9C634FA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8AAF07C-CEBE-489C-A48B-37758A4549CB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9E1113C-2280-49A5-A382-7E3C15008CC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38EAF5CA-F1DD-473E-B060-3B2430DA4E6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4E8F923-87A7-4636-96A6-B320BDAF2D11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0C93CFA-D3EF-491A-8C60-D9012118A60D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2ABDF49-FC95-4566-BB8C-9A416980028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1BF97BC-0931-43D9-95EA-9E715BCE17F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23E2478-2E00-49FB-AD46-3F13C3A4F54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CB2084A-7EE3-4F4B-A6FF-70B69AEE0C7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ED97A1E0-5518-4A0D-956C-816B0FEA226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A3B6924D-BA93-463D-9698-DB9D9A29524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DFF35D0B-BD61-4E12-95A1-3F90EEA4446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E3EE954-7716-4794-8DCE-794CDCED0EE6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239532A-7BD2-4FF0-A126-F3810F3DA18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FEB107B-6AAD-4D13-93E5-0C735696022F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A4A5B98-C95E-4026-8227-471A6B9CC25D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FACA0F1-5B3D-4FF4-B4D5-44FB3D3DDA30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9B14703C-70CE-4017-BFA0-5BCB0703CD8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D582D45-2ED1-4815-BCF3-0614DB119D85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B5284C5-7D62-4390-B068-2AD6B47D59A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A11A3CD-D4DD-4403-ABA2-B6868F176F9E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670E40A-D648-4AD6-B4FA-7E4F5400BFC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44FBABC-70D9-4A92-996D-0FC2B34DD109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42DC583-53B5-48D1-9927-058A17576EC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F38E19A-1B42-4536-B5DA-DE2F3424E12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660375E-7300-4005-B3A0-4973761B604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0C0172AC-2DD9-439A-BDBA-AC0A2796800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51358F38-539F-4773-A27A-8F4EB2F431E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B0CD0B9-8179-43CA-8313-1B5431854841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9C8E5A63-DCD0-4A1A-9241-55E6D38CB470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1A0B435-24F2-4ECE-83B8-64FBAF2CC30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239BEE6-DC5F-4F45-9927-73B53D3141D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806B80EA-9938-4C29-8FF4-5F79B347BFE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4998ADB-558D-4891-8B9C-FEAECB54310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4FCA8AE9-D2C4-439E-B934-C381CA0799BB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43C49D9-CD74-48F2-9715-1D6B4EE6BD0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B06C981-4586-4236-914C-6279F3A3D47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46061C9-4719-4BD0-BD58-2BDB928E78FB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4BECF54-26D6-40A0-A937-647FF45CE750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0852193-0BA2-4D5D-85A8-55029DDEC3C5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0DDCB7D6-9B67-48CB-9437-26B4E1C6603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9AAB5A2-C7A7-4FFD-B14C-EC30079131C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88756F5D-9F1A-47FE-8CBD-4C74E6953B88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AE60C29D-B3A2-42BD-944A-CD637C8FC95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E3024B1-87C2-4C73-8EE7-99BB8156735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9DF1F50-8138-41B7-A0CA-2795891BCB0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62488B83-FF5E-4133-951F-A514188FB71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6068454-D943-4C30-A32B-A480AE50B61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F635595-61D4-465D-A63B-845993716E7F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6421DF2-158E-4643-BCA4-170621C3B13C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24AEF8B-DB08-48ED-AEFC-65AF5F8AD59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81CD00A-74CC-4996-ACD8-3BAC13F8F137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D4BDA691-DBC2-4180-BAF2-7ECF605B6C5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7FE8C6F4-6D44-4398-AAF0-BCFE0D47EAC2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551033D-9A1D-4C76-8CAF-D7E01E3DC53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BFB94896-5DA5-4B4A-BE93-E0C136B0EB9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5EEB-8596-43DC-994D-964A731400ED}">
  <dimension ref="A1:AR267"/>
  <sheetViews>
    <sheetView rightToLeft="1" topLeftCell="J1" zoomScale="70" zoomScaleNormal="70" workbookViewId="0">
      <selection activeCell="O26" sqref="O2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4.55468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5.5546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6" style="24" bestFit="1" customWidth="1"/>
    <col min="29" max="29" width="15.77734375" style="31" bestFit="1" customWidth="1"/>
    <col min="30" max="30" width="13.6640625" style="32" bestFit="1" customWidth="1"/>
    <col min="31" max="31" width="44.44140625" style="24" bestFit="1" customWidth="1"/>
    <col min="32" max="32" width="28.33203125" style="24" bestFit="1" customWidth="1"/>
    <col min="33" max="33" width="13.5546875" style="24" bestFit="1" customWidth="1"/>
    <col min="34" max="34" width="144.8867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711</v>
      </c>
      <c r="I2" s="66" t="s">
        <v>1432</v>
      </c>
      <c r="J2" s="9" t="s">
        <v>75</v>
      </c>
      <c r="K2" s="11" t="str">
        <f t="shared" ref="K2:K65" ca="1" si="0">IF(C2, TODAY(), "" )</f>
        <v/>
      </c>
      <c r="L2" s="12"/>
      <c r="M2" s="12" t="s">
        <v>84</v>
      </c>
      <c r="N2" s="12" t="s">
        <v>78</v>
      </c>
      <c r="O2" s="9">
        <v>5511.3</v>
      </c>
      <c r="P2" s="9">
        <v>3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69600000</v>
      </c>
      <c r="U2" s="15"/>
      <c r="V2" s="16">
        <f t="shared" ref="V2:V65" si="1">IF(C2, P2, U2 )</f>
        <v>0</v>
      </c>
      <c r="W2" s="12">
        <f t="shared" ref="W2:W65" si="2">P2-V2</f>
        <v>3</v>
      </c>
      <c r="X2" s="14">
        <f t="shared" ref="X2:X65" si="3">P2*T2</f>
        <v>208800000</v>
      </c>
      <c r="Y2" s="17"/>
      <c r="Z2" s="14">
        <f t="shared" ref="Z2:Z65" si="4">X2-Y2</f>
        <v>208800000</v>
      </c>
      <c r="AA2" s="18" t="s">
        <v>79</v>
      </c>
      <c r="AB2" s="13" t="s">
        <v>70</v>
      </c>
      <c r="AC2" s="19" t="s">
        <v>86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آوا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281138946760</v>
      </c>
      <c r="I3" s="9" t="s">
        <v>1432</v>
      </c>
      <c r="J3" s="9"/>
      <c r="K3" s="11" t="str">
        <f t="shared" ca="1" si="0"/>
        <v/>
      </c>
      <c r="L3" s="12" t="s">
        <v>134</v>
      </c>
      <c r="M3" s="12" t="s">
        <v>967</v>
      </c>
      <c r="N3" s="12" t="s">
        <v>968</v>
      </c>
      <c r="O3" s="9">
        <v>5501.2</v>
      </c>
      <c r="P3" s="9">
        <v>5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9900000</v>
      </c>
      <c r="U3" s="15"/>
      <c r="V3" s="16">
        <f t="shared" si="1"/>
        <v>0</v>
      </c>
      <c r="W3" s="12">
        <f t="shared" si="2"/>
        <v>5</v>
      </c>
      <c r="X3" s="14">
        <f t="shared" si="3"/>
        <v>49500000</v>
      </c>
      <c r="Y3" s="17"/>
      <c r="Z3" s="14">
        <f t="shared" si="4"/>
        <v>49500000</v>
      </c>
      <c r="AA3" s="18" t="s">
        <v>419</v>
      </c>
      <c r="AB3" s="13" t="s">
        <v>969</v>
      </c>
      <c r="AC3" s="19" t="s">
        <v>970</v>
      </c>
      <c r="AD3" s="20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تبریز ولیعصر خیابان رودکی انتهای خیابان خوارزمی بعد از دونر درنا پلاک ۱ کافه پی - امین کیانی 09144146711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281155781159</v>
      </c>
      <c r="I4" s="25" t="s">
        <v>1432</v>
      </c>
      <c r="J4" s="9"/>
      <c r="K4" s="11" t="str">
        <f t="shared" ca="1" si="0"/>
        <v/>
      </c>
      <c r="L4" s="12" t="s">
        <v>105</v>
      </c>
      <c r="M4" s="12" t="s">
        <v>1469</v>
      </c>
      <c r="N4" s="12"/>
      <c r="O4" s="9">
        <v>3326.1</v>
      </c>
      <c r="P4" s="9">
        <v>4</v>
      </c>
      <c r="Q4" s="13" t="str">
        <f>VLOOKUP(O4, '[1]لیست محصولات اردیبهشت ۱۴۰۳'!B:C,2,0)</f>
        <v>میاگروس | Milagros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3750000</v>
      </c>
      <c r="U4" s="15"/>
      <c r="V4" s="16">
        <f t="shared" si="1"/>
        <v>0</v>
      </c>
      <c r="W4" s="12">
        <f t="shared" si="2"/>
        <v>4</v>
      </c>
      <c r="X4" s="14">
        <f t="shared" si="3"/>
        <v>15000000</v>
      </c>
      <c r="Y4" s="17"/>
      <c r="Z4" s="14">
        <f t="shared" si="4"/>
        <v>15000000</v>
      </c>
      <c r="AA4" s="18" t="s">
        <v>742</v>
      </c>
      <c r="AB4" s="13" t="s">
        <v>1470</v>
      </c>
      <c r="AC4" s="19" t="s">
        <v>1471</v>
      </c>
      <c r="AD4" s="20"/>
      <c r="AE4" s="19"/>
      <c r="AF4" s="21"/>
      <c r="AG4" s="22" t="str">
        <f t="shared" si="5"/>
        <v>TRUE</v>
      </c>
      <c r="AH4" s="23" t="str">
        <f t="shared" si="6"/>
        <v>یزد بلوار آیت اله خامنه ای-خیابان 31-بن بست فرعی دوم-درب سفید رنگ  - امیرحسین ارجمندی 09930955331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59">
        <v>4</v>
      </c>
      <c r="H5" s="162">
        <v>281170743104</v>
      </c>
      <c r="I5" s="159" t="s">
        <v>1432</v>
      </c>
      <c r="J5" s="159"/>
      <c r="K5" s="11" t="str">
        <f t="shared" ca="1" si="0"/>
        <v/>
      </c>
      <c r="L5" s="138" t="s">
        <v>105</v>
      </c>
      <c r="M5" s="138" t="s">
        <v>1472</v>
      </c>
      <c r="N5" s="138"/>
      <c r="O5" s="9">
        <v>5501.1</v>
      </c>
      <c r="P5" s="9">
        <v>3</v>
      </c>
      <c r="Q5" s="13" t="str">
        <f>VLOOKUP(O5, '[1]لیست محصولات اردیبهشت ۱۴۰۳'!B:C,2,0)</f>
        <v>ورتکس | Vortex</v>
      </c>
      <c r="R5" s="9" t="s">
        <v>144</v>
      </c>
      <c r="S5" s="12">
        <f>VLOOKUP(O5, '[1]لیست محصولات اردیبهشت ۱۴۰۳'!B:F,5,0)</f>
        <v>150</v>
      </c>
      <c r="T5" s="14">
        <f>VLOOKUP(O5, '[1]لیست محصولات اردیبهشت ۱۴۰۳'!B:G,6,0)</f>
        <v>2100000</v>
      </c>
      <c r="U5" s="15"/>
      <c r="V5" s="16">
        <f t="shared" si="1"/>
        <v>0</v>
      </c>
      <c r="W5" s="12">
        <f t="shared" si="2"/>
        <v>3</v>
      </c>
      <c r="X5" s="14">
        <f t="shared" si="3"/>
        <v>6300000</v>
      </c>
      <c r="Y5" s="17"/>
      <c r="Z5" s="14">
        <f t="shared" si="4"/>
        <v>6300000</v>
      </c>
      <c r="AA5" s="150" t="s">
        <v>79</v>
      </c>
      <c r="AB5" s="147" t="s">
        <v>1473</v>
      </c>
      <c r="AC5" s="144" t="s">
        <v>1474</v>
      </c>
      <c r="AD5" s="141" t="s">
        <v>795</v>
      </c>
      <c r="AE5" s="19"/>
      <c r="AF5" s="21"/>
      <c r="AG5" s="22" t="str">
        <f t="shared" si="5"/>
        <v>TRUE</v>
      </c>
      <c r="AH5" s="23" t="str">
        <f t="shared" si="6"/>
        <v>تهران شهرک امید - بلوک 10 - ورودی 3 - طبقه 4- واحد 10  - امیرحسین میرزائی 09333603303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1"/>
      <c r="H6" s="163"/>
      <c r="I6" s="161"/>
      <c r="J6" s="161"/>
      <c r="K6" s="11" t="str">
        <f t="shared" ca="1" si="0"/>
        <v/>
      </c>
      <c r="L6" s="140"/>
      <c r="M6" s="140"/>
      <c r="N6" s="140"/>
      <c r="O6" s="9">
        <v>5511.1</v>
      </c>
      <c r="P6" s="9">
        <v>1</v>
      </c>
      <c r="Q6" s="13" t="str">
        <f>VLOOKUP(O6, '[1]لیست محصولات اردیبهشت ۱۴۰۳'!B:C,2,0)</f>
        <v>هامبلا | Hambella</v>
      </c>
      <c r="R6" s="9" t="s">
        <v>335</v>
      </c>
      <c r="S6" s="12">
        <f>VLOOKUP(O6, '[1]لیست محصولات اردیبهشت ۱۴۰۳'!B:F,5,0)</f>
        <v>150</v>
      </c>
      <c r="T6" s="14">
        <f>VLOOKUP(O6, '[1]لیست محصولات اردیبهشت ۱۴۰۳'!B:G,6,0)</f>
        <v>2800000</v>
      </c>
      <c r="U6" s="15"/>
      <c r="V6" s="16">
        <f t="shared" si="1"/>
        <v>0</v>
      </c>
      <c r="W6" s="12">
        <f t="shared" si="2"/>
        <v>1</v>
      </c>
      <c r="X6" s="14">
        <f t="shared" si="3"/>
        <v>2800000</v>
      </c>
      <c r="Y6" s="17"/>
      <c r="Z6" s="14">
        <f t="shared" si="4"/>
        <v>2800000</v>
      </c>
      <c r="AA6" s="152"/>
      <c r="AB6" s="149"/>
      <c r="AC6" s="146"/>
      <c r="AD6" s="143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281172069574</v>
      </c>
      <c r="I7" s="9" t="s">
        <v>1432</v>
      </c>
      <c r="J7" s="9"/>
      <c r="K7" s="11" t="str">
        <f t="shared" ca="1" si="0"/>
        <v/>
      </c>
      <c r="L7" s="12" t="s">
        <v>281</v>
      </c>
      <c r="M7" s="12" t="s">
        <v>1475</v>
      </c>
      <c r="N7" s="12"/>
      <c r="O7" s="9">
        <v>3326.1</v>
      </c>
      <c r="P7" s="9">
        <v>1</v>
      </c>
      <c r="Q7" s="13" t="str">
        <f>VLOOKUP(O7, '[1]لیست محصولات اردیبهشت ۱۴۰۳'!B:C,2,0)</f>
        <v>میاگروس | Milagros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3750000</v>
      </c>
      <c r="U7" s="26"/>
      <c r="V7" s="16">
        <f t="shared" si="1"/>
        <v>0</v>
      </c>
      <c r="W7" s="12">
        <f t="shared" si="2"/>
        <v>1</v>
      </c>
      <c r="X7" s="14">
        <f t="shared" si="3"/>
        <v>3750000</v>
      </c>
      <c r="Y7" s="17"/>
      <c r="Z7" s="14">
        <f t="shared" si="4"/>
        <v>3750000</v>
      </c>
      <c r="AA7" s="18" t="s">
        <v>1476</v>
      </c>
      <c r="AB7" s="13" t="s">
        <v>1477</v>
      </c>
      <c r="AC7" s="19" t="s">
        <v>1478</v>
      </c>
      <c r="AD7" s="20"/>
      <c r="AE7" s="19"/>
      <c r="AF7" s="21"/>
      <c r="AG7" s="22" t="str">
        <f t="shared" si="5"/>
        <v>TRUE</v>
      </c>
      <c r="AH7" s="23" t="str">
        <f t="shared" si="6"/>
        <v>ساوه خ امیرکبیر، خ ایثارگران، ایثارگران ۲۰، جنب لباسفروشی, پ ۵۹  - آرین رازه 09046764556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53">
        <v>6</v>
      </c>
      <c r="H8" s="156"/>
      <c r="I8" s="153" t="s">
        <v>1466</v>
      </c>
      <c r="J8" s="159" t="s">
        <v>75</v>
      </c>
      <c r="K8" s="11" t="str">
        <f t="shared" ca="1" si="0"/>
        <v/>
      </c>
      <c r="L8" s="138" t="s">
        <v>1026</v>
      </c>
      <c r="M8" s="138" t="s">
        <v>1480</v>
      </c>
      <c r="N8" s="138" t="s">
        <v>1479</v>
      </c>
      <c r="O8" s="9">
        <v>5523.2</v>
      </c>
      <c r="P8" s="9">
        <v>8</v>
      </c>
      <c r="Q8" s="13" t="str">
        <f>VLOOKUP(O8, '[1]لیست محصولات اردیبهشت ۱۴۰۳'!B:C,2,0)</f>
        <v>کوتوا دانکن | Kotowa Duncan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12150000</v>
      </c>
      <c r="U8" s="15"/>
      <c r="V8" s="16">
        <f t="shared" si="1"/>
        <v>0</v>
      </c>
      <c r="W8" s="12">
        <f t="shared" si="2"/>
        <v>8</v>
      </c>
      <c r="X8" s="14">
        <f t="shared" si="3"/>
        <v>97200000</v>
      </c>
      <c r="Y8" s="17"/>
      <c r="Z8" s="14">
        <f t="shared" si="4"/>
        <v>97200000</v>
      </c>
      <c r="AA8" s="150" t="s">
        <v>79</v>
      </c>
      <c r="AB8" s="147" t="s">
        <v>70</v>
      </c>
      <c r="AC8" s="144" t="s">
        <v>1481</v>
      </c>
      <c r="AD8" s="141"/>
      <c r="AE8" s="19"/>
      <c r="AF8" s="21"/>
      <c r="AG8" s="22" t="str">
        <f t="shared" si="5"/>
        <v>TRUE</v>
      </c>
      <c r="AH8" s="23" t="str">
        <f t="shared" si="6"/>
        <v>تهران - کافه جوی - عرفان نظامی 09122125497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4"/>
      <c r="H9" s="157"/>
      <c r="I9" s="154"/>
      <c r="J9" s="160"/>
      <c r="K9" s="11" t="str">
        <f t="shared" ca="1" si="0"/>
        <v/>
      </c>
      <c r="L9" s="139"/>
      <c r="M9" s="139"/>
      <c r="N9" s="139"/>
      <c r="O9" s="9">
        <v>3326.2</v>
      </c>
      <c r="P9" s="9">
        <v>1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18150000</v>
      </c>
      <c r="U9" s="15"/>
      <c r="V9" s="16">
        <f t="shared" si="1"/>
        <v>0</v>
      </c>
      <c r="W9" s="12">
        <f t="shared" si="2"/>
        <v>1</v>
      </c>
      <c r="X9" s="14">
        <f t="shared" si="3"/>
        <v>18150000</v>
      </c>
      <c r="Y9" s="17"/>
      <c r="Z9" s="14">
        <f t="shared" si="4"/>
        <v>18150000</v>
      </c>
      <c r="AA9" s="151"/>
      <c r="AB9" s="148"/>
      <c r="AC9" s="145"/>
      <c r="AD9" s="142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5"/>
      <c r="H10" s="158"/>
      <c r="I10" s="155"/>
      <c r="J10" s="161"/>
      <c r="K10" s="11" t="str">
        <f t="shared" ca="1" si="0"/>
        <v/>
      </c>
      <c r="L10" s="140"/>
      <c r="M10" s="140"/>
      <c r="N10" s="140"/>
      <c r="O10" s="9">
        <v>3326.1</v>
      </c>
      <c r="P10" s="9">
        <v>1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3750000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3750000</v>
      </c>
      <c r="Y10" s="17"/>
      <c r="Z10" s="14">
        <f t="shared" si="4"/>
        <v>3750000</v>
      </c>
      <c r="AA10" s="152"/>
      <c r="AB10" s="149"/>
      <c r="AC10" s="146"/>
      <c r="AD10" s="14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7</v>
      </c>
      <c r="H11" s="10">
        <v>281188512520</v>
      </c>
      <c r="I11" s="9" t="s">
        <v>1466</v>
      </c>
      <c r="J11" s="9"/>
      <c r="K11" s="11" t="str">
        <f t="shared" ca="1" si="0"/>
        <v/>
      </c>
      <c r="L11" s="12" t="s">
        <v>1482</v>
      </c>
      <c r="M11" s="12" t="s">
        <v>1277</v>
      </c>
      <c r="N11" s="12"/>
      <c r="O11" s="9">
        <v>5501.2</v>
      </c>
      <c r="P11" s="9">
        <v>2</v>
      </c>
      <c r="Q11" s="13" t="str">
        <f>VLOOKUP(O11, '[1]لیست محصولات اردیبهشت ۱۴۰۳'!B:C,2,0)</f>
        <v>ورتکس | Vortex</v>
      </c>
      <c r="R11" s="9" t="s">
        <v>101</v>
      </c>
      <c r="S11" s="12">
        <f>VLOOKUP(O11, '[1]لیست محصولات اردیبهشت ۱۴۰۳'!B:F,5,0)</f>
        <v>750</v>
      </c>
      <c r="T11" s="14">
        <f>VLOOKUP(O11, '[1]لیست محصولات اردیبهشت ۱۴۰۳'!B:G,6,0)</f>
        <v>9900000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19800000</v>
      </c>
      <c r="Y11" s="17"/>
      <c r="Z11" s="14">
        <f t="shared" si="4"/>
        <v>19800000</v>
      </c>
      <c r="AA11" s="18" t="s">
        <v>79</v>
      </c>
      <c r="AB11" s="13" t="s">
        <v>1483</v>
      </c>
      <c r="AC11" s="19" t="s">
        <v>1484</v>
      </c>
      <c r="AD11" s="20" t="s">
        <v>795</v>
      </c>
      <c r="AE11" s="77" t="s">
        <v>1485</v>
      </c>
      <c r="AF11" s="21"/>
      <c r="AG11" s="22" t="str">
        <f t="shared" si="5"/>
        <v>TRUE</v>
      </c>
      <c r="AH11" s="23" t="str">
        <f t="shared" si="6"/>
        <v>تهران ولنجک.بلواردانشجو.گلستان دوم.پلاک۶.واحد۵شرقی  - خورشید اسدی 09129104392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9">
        <v>8</v>
      </c>
      <c r="H12" s="162">
        <v>281191026981</v>
      </c>
      <c r="I12" s="159" t="s">
        <v>1466</v>
      </c>
      <c r="J12" s="159"/>
      <c r="K12" s="11" t="str">
        <f t="shared" ca="1" si="0"/>
        <v/>
      </c>
      <c r="L12" s="138" t="s">
        <v>1486</v>
      </c>
      <c r="M12" s="138" t="s">
        <v>1487</v>
      </c>
      <c r="N12" s="138"/>
      <c r="O12" s="9">
        <v>5511.2</v>
      </c>
      <c r="P12" s="9">
        <v>1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13350000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13350000</v>
      </c>
      <c r="Y12" s="17"/>
      <c r="Z12" s="14">
        <f t="shared" si="4"/>
        <v>13350000</v>
      </c>
      <c r="AA12" s="150" t="s">
        <v>79</v>
      </c>
      <c r="AB12" s="147" t="s">
        <v>1488</v>
      </c>
      <c r="AC12" s="144" t="s">
        <v>1489</v>
      </c>
      <c r="AD12" s="141" t="s">
        <v>759</v>
      </c>
      <c r="AE12" s="19"/>
      <c r="AF12" s="21"/>
      <c r="AG12" s="22" t="str">
        <f t="shared" si="5"/>
        <v>TRUE</v>
      </c>
      <c r="AH12" s="23" t="str">
        <f t="shared" si="6"/>
        <v>تهران شهرک غرب، خ ایران زمین، کوچه دوم، انتهای گذر تیر، پلاک ۲، زنگ تکی  - امیرعباس خاطری 09015559299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163"/>
      <c r="I13" s="161"/>
      <c r="J13" s="161"/>
      <c r="K13" s="11" t="str">
        <f t="shared" ca="1" si="0"/>
        <v/>
      </c>
      <c r="L13" s="140"/>
      <c r="M13" s="140"/>
      <c r="N13" s="140"/>
      <c r="O13" s="9">
        <v>5523.2</v>
      </c>
      <c r="P13" s="9">
        <v>1</v>
      </c>
      <c r="Q13" s="13" t="str">
        <f>VLOOKUP(O13, '[1]لیست محصولات اردیبهشت ۱۴۰۳'!B:C,2,0)</f>
        <v>کوتوا دانکن | Kotowa Duncan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12150000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12150000</v>
      </c>
      <c r="Y13" s="17"/>
      <c r="Z13" s="14">
        <f t="shared" si="4"/>
        <v>12150000</v>
      </c>
      <c r="AA13" s="152"/>
      <c r="AB13" s="149"/>
      <c r="AC13" s="146"/>
      <c r="AD13" s="143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59">
        <v>9</v>
      </c>
      <c r="H14" s="162">
        <v>96878</v>
      </c>
      <c r="I14" s="159" t="s">
        <v>1466</v>
      </c>
      <c r="J14" s="159"/>
      <c r="K14" s="11" t="str">
        <f t="shared" ca="1" si="0"/>
        <v/>
      </c>
      <c r="L14" s="138" t="s">
        <v>1190</v>
      </c>
      <c r="M14" s="138" t="s">
        <v>1115</v>
      </c>
      <c r="N14" s="138" t="s">
        <v>1490</v>
      </c>
      <c r="O14" s="9">
        <v>5511.1</v>
      </c>
      <c r="P14" s="9">
        <v>2</v>
      </c>
      <c r="Q14" s="13" t="str">
        <f>VLOOKUP(O14, '[1]لیست محصولات اردیبهشت ۱۴۰۳'!B:C,2,0)</f>
        <v>هامبلا | Hambella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2800000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5600000</v>
      </c>
      <c r="Y14" s="17"/>
      <c r="Z14" s="14">
        <f t="shared" si="4"/>
        <v>5600000</v>
      </c>
      <c r="AA14" s="150" t="s">
        <v>597</v>
      </c>
      <c r="AB14" s="147" t="s">
        <v>1491</v>
      </c>
      <c r="AC14" s="144" t="s">
        <v>1492</v>
      </c>
      <c r="AD14" s="141"/>
      <c r="AE14" s="19"/>
      <c r="AF14" s="21"/>
      <c r="AG14" s="22" t="str">
        <f t="shared" si="5"/>
        <v>TRUE</v>
      </c>
      <c r="AH14" s="23" t="str">
        <f t="shared" si="6"/>
        <v>گرگان انتهای عدالت ۱۲ نبش همایون ۲ کافه شاپ کوبار - حمید اکبری 09115409851</v>
      </c>
    </row>
    <row r="15" spans="1:34" ht="22.35" customHeight="1">
      <c r="A15" s="7"/>
      <c r="B15" s="7"/>
      <c r="C15" s="7"/>
      <c r="D15" s="7"/>
      <c r="E15" s="7"/>
      <c r="F15" s="8"/>
      <c r="G15" s="160"/>
      <c r="H15" s="164"/>
      <c r="I15" s="160"/>
      <c r="J15" s="160"/>
      <c r="K15" s="11" t="str">
        <f t="shared" ca="1" si="0"/>
        <v/>
      </c>
      <c r="L15" s="139"/>
      <c r="M15" s="139"/>
      <c r="N15" s="139"/>
      <c r="O15" s="9">
        <v>3326.1</v>
      </c>
      <c r="P15" s="9">
        <v>2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3750000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7500000</v>
      </c>
      <c r="Y15" s="17"/>
      <c r="Z15" s="14">
        <f t="shared" si="4"/>
        <v>7500000</v>
      </c>
      <c r="AA15" s="151"/>
      <c r="AB15" s="148"/>
      <c r="AC15" s="145"/>
      <c r="AD15" s="142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163"/>
      <c r="I16" s="161"/>
      <c r="J16" s="161"/>
      <c r="K16" s="11" t="str">
        <f t="shared" ca="1" si="0"/>
        <v/>
      </c>
      <c r="L16" s="140"/>
      <c r="M16" s="140"/>
      <c r="N16" s="140"/>
      <c r="O16" s="9">
        <v>5501.1</v>
      </c>
      <c r="P16" s="9">
        <v>3</v>
      </c>
      <c r="Q16" s="13" t="str">
        <f>VLOOKUP(O16, '[1]لیست محصولات اردیبهشت ۱۴۰۳'!B:C,2,0)</f>
        <v>ورتکس | Vortex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2100000</v>
      </c>
      <c r="U16" s="15"/>
      <c r="V16" s="16">
        <f t="shared" si="1"/>
        <v>0</v>
      </c>
      <c r="W16" s="12">
        <f t="shared" si="2"/>
        <v>3</v>
      </c>
      <c r="X16" s="14">
        <f t="shared" si="3"/>
        <v>6300000</v>
      </c>
      <c r="Y16" s="17"/>
      <c r="Z16" s="14">
        <f t="shared" si="4"/>
        <v>6300000</v>
      </c>
      <c r="AA16" s="152"/>
      <c r="AB16" s="149"/>
      <c r="AC16" s="146"/>
      <c r="AD16" s="14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10</v>
      </c>
      <c r="H17" s="10">
        <v>107818</v>
      </c>
      <c r="I17" s="9" t="s">
        <v>1466</v>
      </c>
      <c r="J17" s="9"/>
      <c r="K17" s="11" t="str">
        <f t="shared" ca="1" si="0"/>
        <v/>
      </c>
      <c r="L17" s="12" t="s">
        <v>434</v>
      </c>
      <c r="M17" s="12" t="s">
        <v>1295</v>
      </c>
      <c r="N17" s="12" t="s">
        <v>1493</v>
      </c>
      <c r="O17" s="9">
        <v>5511.3</v>
      </c>
      <c r="P17" s="9">
        <v>3</v>
      </c>
      <c r="Q17" s="13" t="str">
        <f>VLOOKUP(O17, '[1]لیست محصولات اردیبهشت ۱۴۰۳'!B:C,2,0)</f>
        <v>هامبلا | Hambella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69600000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208800000</v>
      </c>
      <c r="Y17" s="17"/>
      <c r="Z17" s="14">
        <f t="shared" si="4"/>
        <v>208800000</v>
      </c>
      <c r="AA17" s="18" t="s">
        <v>203</v>
      </c>
      <c r="AB17" s="13" t="s">
        <v>861</v>
      </c>
      <c r="AC17" s="19" t="s">
        <v>862</v>
      </c>
      <c r="AD17" s="20"/>
      <c r="AE17" s="19"/>
      <c r="AF17" s="21"/>
      <c r="AG17" s="22" t="str">
        <f t="shared" si="5"/>
        <v>TRUE</v>
      </c>
      <c r="AH17" s="23" t="str">
        <f t="shared" si="6"/>
        <v>رشت گلسار-بلوار توحید-بعد از پارک توحید کافه فرش (Fresh) - امیر صبیحی 09119196184</v>
      </c>
    </row>
    <row r="18" spans="1:34" ht="22.35" customHeight="1">
      <c r="A18" s="7"/>
      <c r="B18" s="7"/>
      <c r="C18" s="7"/>
      <c r="D18" s="7"/>
      <c r="E18" s="7"/>
      <c r="F18" s="8"/>
      <c r="G18" s="159">
        <v>11</v>
      </c>
      <c r="H18" s="162">
        <v>248330</v>
      </c>
      <c r="I18" s="159" t="s">
        <v>1466</v>
      </c>
      <c r="J18" s="159"/>
      <c r="K18" s="11" t="str">
        <f t="shared" ca="1" si="0"/>
        <v/>
      </c>
      <c r="L18" s="138" t="s">
        <v>1494</v>
      </c>
      <c r="M18" s="138" t="s">
        <v>1495</v>
      </c>
      <c r="N18" s="138" t="s">
        <v>1496</v>
      </c>
      <c r="O18" s="9">
        <v>3326.2</v>
      </c>
      <c r="P18" s="9">
        <v>1</v>
      </c>
      <c r="Q18" s="13" t="str">
        <f>VLOOKUP(O18, '[1]لیست محصولات اردیبهشت ۱۴۰۳'!B:C,2,0)</f>
        <v>میاگروس | Milagros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18150000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18150000</v>
      </c>
      <c r="Y18" s="17"/>
      <c r="Z18" s="14">
        <f t="shared" si="4"/>
        <v>18150000</v>
      </c>
      <c r="AA18" s="150" t="s">
        <v>246</v>
      </c>
      <c r="AB18" s="147" t="s">
        <v>1498</v>
      </c>
      <c r="AC18" s="144" t="s">
        <v>1497</v>
      </c>
      <c r="AD18" s="141"/>
      <c r="AE18" s="144"/>
      <c r="AF18" s="21"/>
      <c r="AG18" s="22" t="str">
        <f t="shared" si="5"/>
        <v>TRUE</v>
      </c>
      <c r="AH18" s="23" t="str">
        <f t="shared" si="6"/>
        <v>سنندج مبارک آباد،پایین تر از میدان اوراز ،طبقه یازدهم قسمت اداری برج هیوالرد * لطفا بسته به نگهبانی قسمت اداری تحویل داده شود* کافه آدان - سید هواسی صحبی 09182880887</v>
      </c>
    </row>
    <row r="19" spans="1:34" ht="22.35" customHeight="1">
      <c r="A19" s="7"/>
      <c r="B19" s="7"/>
      <c r="C19" s="7"/>
      <c r="D19" s="7"/>
      <c r="E19" s="7"/>
      <c r="F19" s="8"/>
      <c r="G19" s="161"/>
      <c r="H19" s="163"/>
      <c r="I19" s="161"/>
      <c r="J19" s="161"/>
      <c r="K19" s="11" t="str">
        <f t="shared" ca="1" si="0"/>
        <v/>
      </c>
      <c r="L19" s="140"/>
      <c r="M19" s="140"/>
      <c r="N19" s="140"/>
      <c r="O19" s="9">
        <v>5511.2</v>
      </c>
      <c r="P19" s="9">
        <v>1</v>
      </c>
      <c r="Q19" s="13" t="str">
        <f>VLOOKUP(O19, '[1]لیست محصولات اردیبهشت ۱۴۰۳'!B:C,2,0)</f>
        <v>هامبلا | Hambella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13350000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13350000</v>
      </c>
      <c r="Y19" s="17"/>
      <c r="Z19" s="14">
        <f t="shared" si="4"/>
        <v>13350000</v>
      </c>
      <c r="AA19" s="152"/>
      <c r="AB19" s="149"/>
      <c r="AC19" s="146"/>
      <c r="AD19" s="143"/>
      <c r="AE19" s="146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53">
        <v>12</v>
      </c>
      <c r="H20" s="156" t="s">
        <v>190</v>
      </c>
      <c r="I20" s="153" t="s">
        <v>1466</v>
      </c>
      <c r="J20" s="159" t="s">
        <v>75</v>
      </c>
      <c r="K20" s="11" t="str">
        <f t="shared" ca="1" si="0"/>
        <v/>
      </c>
      <c r="L20" s="138" t="s">
        <v>731</v>
      </c>
      <c r="M20" s="138" t="s">
        <v>732</v>
      </c>
      <c r="N20" s="138" t="s">
        <v>733</v>
      </c>
      <c r="O20" s="9">
        <v>5511.1</v>
      </c>
      <c r="P20" s="9">
        <v>10</v>
      </c>
      <c r="Q20" s="13" t="str">
        <f>VLOOKUP(O20, '[1]لیست محصولات اردیبهشت ۱۴۰۳'!B:C,2,0)</f>
        <v>هامبلا | Hambella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2800000</v>
      </c>
      <c r="U20" s="15"/>
      <c r="V20" s="16">
        <f t="shared" si="1"/>
        <v>0</v>
      </c>
      <c r="W20" s="12">
        <f t="shared" si="2"/>
        <v>10</v>
      </c>
      <c r="X20" s="14">
        <f t="shared" si="3"/>
        <v>28000000</v>
      </c>
      <c r="Y20" s="17"/>
      <c r="Z20" s="14">
        <f t="shared" si="4"/>
        <v>28000000</v>
      </c>
      <c r="AA20" s="150" t="s">
        <v>219</v>
      </c>
      <c r="AB20" s="147" t="s">
        <v>734</v>
      </c>
      <c r="AC20" s="144" t="s">
        <v>735</v>
      </c>
      <c r="AD20" s="141"/>
      <c r="AE20" s="19"/>
      <c r="AF20" s="21"/>
      <c r="AG20" s="22" t="str">
        <f t="shared" si="5"/>
        <v>TRUE</v>
      </c>
      <c r="AH20" s="23" t="str">
        <f t="shared" si="6"/>
        <v>ارومیه بلوار نبوت، انتهاي كوچه هجده، مغازه نبش فروشگاه پینچ - ساسان حامدی 09370999001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54"/>
      <c r="H21" s="157"/>
      <c r="I21" s="154"/>
      <c r="J21" s="160"/>
      <c r="K21" s="11" t="str">
        <f t="shared" ca="1" si="0"/>
        <v/>
      </c>
      <c r="L21" s="139"/>
      <c r="M21" s="139"/>
      <c r="N21" s="139"/>
      <c r="O21" s="9">
        <v>5501.1</v>
      </c>
      <c r="P21" s="9">
        <v>10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2100000</v>
      </c>
      <c r="U21" s="15"/>
      <c r="V21" s="16">
        <f t="shared" si="1"/>
        <v>0</v>
      </c>
      <c r="W21" s="12">
        <f t="shared" si="2"/>
        <v>10</v>
      </c>
      <c r="X21" s="14">
        <f t="shared" si="3"/>
        <v>21000000</v>
      </c>
      <c r="Y21" s="17"/>
      <c r="Z21" s="14">
        <f t="shared" si="4"/>
        <v>21000000</v>
      </c>
      <c r="AA21" s="151"/>
      <c r="AB21" s="148"/>
      <c r="AC21" s="145"/>
      <c r="AD21" s="142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4"/>
      <c r="H22" s="157"/>
      <c r="I22" s="154"/>
      <c r="J22" s="160"/>
      <c r="K22" s="11" t="str">
        <f t="shared" ca="1" si="0"/>
        <v/>
      </c>
      <c r="L22" s="139"/>
      <c r="M22" s="139"/>
      <c r="N22" s="139"/>
      <c r="O22" s="9">
        <v>3326.1</v>
      </c>
      <c r="P22" s="9">
        <v>4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4</v>
      </c>
      <c r="X22" s="14">
        <f t="shared" si="3"/>
        <v>15000000</v>
      </c>
      <c r="Y22" s="17"/>
      <c r="Z22" s="14">
        <f t="shared" si="4"/>
        <v>15000000</v>
      </c>
      <c r="AA22" s="151"/>
      <c r="AB22" s="148"/>
      <c r="AC22" s="145"/>
      <c r="AD22" s="142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54"/>
      <c r="H23" s="157"/>
      <c r="I23" s="154"/>
      <c r="J23" s="160"/>
      <c r="K23" s="11" t="str">
        <f t="shared" ca="1" si="0"/>
        <v/>
      </c>
      <c r="L23" s="139"/>
      <c r="M23" s="139"/>
      <c r="N23" s="139"/>
      <c r="O23" s="9">
        <v>5501.2</v>
      </c>
      <c r="P23" s="9">
        <v>10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9900000</v>
      </c>
      <c r="U23" s="15"/>
      <c r="V23" s="16">
        <f t="shared" si="1"/>
        <v>0</v>
      </c>
      <c r="W23" s="12">
        <f t="shared" si="2"/>
        <v>10</v>
      </c>
      <c r="X23" s="14">
        <f t="shared" si="3"/>
        <v>99000000</v>
      </c>
      <c r="Y23" s="17"/>
      <c r="Z23" s="14">
        <f t="shared" si="4"/>
        <v>99000000</v>
      </c>
      <c r="AA23" s="151"/>
      <c r="AB23" s="148"/>
      <c r="AC23" s="145"/>
      <c r="AD23" s="142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5"/>
      <c r="H24" s="158"/>
      <c r="I24" s="155"/>
      <c r="J24" s="161"/>
      <c r="K24" s="11" t="str">
        <f t="shared" ca="1" si="0"/>
        <v/>
      </c>
      <c r="L24" s="140"/>
      <c r="M24" s="140"/>
      <c r="N24" s="140"/>
      <c r="O24" s="9">
        <v>5511.2</v>
      </c>
      <c r="P24" s="9">
        <v>2</v>
      </c>
      <c r="Q24" s="13" t="str">
        <f>VLOOKUP(O24, '[1]لیست محصولات اردیبهشت ۱۴۰۳'!B:C,2,0)</f>
        <v>هامبلا | Hambella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13350000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26700000</v>
      </c>
      <c r="Y24" s="17"/>
      <c r="Z24" s="14">
        <f t="shared" si="4"/>
        <v>26700000</v>
      </c>
      <c r="AA24" s="152"/>
      <c r="AB24" s="149"/>
      <c r="AC24" s="146"/>
      <c r="AD24" s="143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13</v>
      </c>
      <c r="H25" s="10">
        <v>281297958706</v>
      </c>
      <c r="I25" s="9" t="s">
        <v>1524</v>
      </c>
      <c r="J25" s="9" t="s">
        <v>75</v>
      </c>
      <c r="K25" s="11" t="str">
        <f t="shared" ca="1" si="0"/>
        <v/>
      </c>
      <c r="L25" s="12" t="s">
        <v>152</v>
      </c>
      <c r="M25" s="12" t="s">
        <v>153</v>
      </c>
      <c r="N25" s="12" t="s">
        <v>154</v>
      </c>
      <c r="O25" s="9">
        <v>5501.2</v>
      </c>
      <c r="P25" s="9">
        <v>2</v>
      </c>
      <c r="Q25" s="13" t="str">
        <f>VLOOKUP(O25, '[1]لیست محصولات اردیبهشت ۱۴۰۳'!B:C,2,0)</f>
        <v>ورتکس | Vortex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9900000</v>
      </c>
      <c r="U25" s="15"/>
      <c r="V25" s="16">
        <f t="shared" si="1"/>
        <v>0</v>
      </c>
      <c r="W25" s="12">
        <f t="shared" si="2"/>
        <v>2</v>
      </c>
      <c r="X25" s="14">
        <f t="shared" si="3"/>
        <v>19800000</v>
      </c>
      <c r="Y25" s="17"/>
      <c r="Z25" s="14">
        <f t="shared" si="4"/>
        <v>19800000</v>
      </c>
      <c r="AA25" s="18" t="s">
        <v>79</v>
      </c>
      <c r="AB25" s="13" t="s">
        <v>155</v>
      </c>
      <c r="AC25" s="19" t="s">
        <v>156</v>
      </c>
      <c r="AD25" s="20" t="s">
        <v>795</v>
      </c>
      <c r="AE25" s="19"/>
      <c r="AF25" s="21"/>
      <c r="AG25" s="22" t="str">
        <f t="shared" si="5"/>
        <v>TRUE</v>
      </c>
      <c r="AH25" s="23" t="str">
        <f t="shared" si="6"/>
        <v>تهران خ جمهوری خ رازی خ پرتوی پلاک 18/1 کافه والهالا - مهدی محمدی فخر 09376116149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16</v>
      </c>
      <c r="AI240" s="56">
        <f t="shared" si="19"/>
        <v>0</v>
      </c>
      <c r="AJ240" s="57">
        <f>AH240-AI240</f>
        <v>16</v>
      </c>
      <c r="AK240" s="58">
        <f t="shared" si="23"/>
        <v>2.4</v>
      </c>
      <c r="AL240" s="59">
        <f>AO240+AQ240-[2]Sheet1!$AH241</f>
        <v>0</v>
      </c>
      <c r="AM240" s="59">
        <f t="shared" si="25"/>
        <v>-16</v>
      </c>
      <c r="AN240" s="58">
        <f t="shared" si="21"/>
        <v>0</v>
      </c>
      <c r="AO240" s="59"/>
      <c r="AP240" s="58">
        <f t="shared" si="22"/>
        <v>-2.4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19</v>
      </c>
      <c r="AI241" s="56">
        <f t="shared" si="19"/>
        <v>0</v>
      </c>
      <c r="AJ241" s="57">
        <f t="shared" ref="AJ241:AJ264" si="27">AH241-AI241</f>
        <v>19</v>
      </c>
      <c r="AK241" s="58">
        <f>AH241*AG241/1000</f>
        <v>14.25</v>
      </c>
      <c r="AL241" s="59">
        <f>AO241+AQ241-[2]Sheet1!$AH242</f>
        <v>0</v>
      </c>
      <c r="AM241" s="59">
        <f t="shared" si="25"/>
        <v>-19</v>
      </c>
      <c r="AN241" s="58">
        <f t="shared" si="21"/>
        <v>0</v>
      </c>
      <c r="AO241" s="59"/>
      <c r="AP241" s="58">
        <f t="shared" si="22"/>
        <v>-14.25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AO242+AQ242-[2]Sheet1!$AH243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13</v>
      </c>
      <c r="AI251" s="56">
        <f t="shared" si="19"/>
        <v>0</v>
      </c>
      <c r="AJ251" s="57">
        <f t="shared" si="27"/>
        <v>13</v>
      </c>
      <c r="AK251" s="58">
        <f t="shared" si="28"/>
        <v>1.95</v>
      </c>
      <c r="AL251" s="59">
        <f>AO251+AQ251-[2]Sheet1!$AH252</f>
        <v>0</v>
      </c>
      <c r="AM251" s="59">
        <f t="shared" si="25"/>
        <v>-13</v>
      </c>
      <c r="AN251" s="58">
        <f t="shared" si="21"/>
        <v>0</v>
      </c>
      <c r="AO251" s="59"/>
      <c r="AP251" s="58">
        <f t="shared" si="22"/>
        <v>-1.95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4</v>
      </c>
      <c r="AI252" s="56">
        <f t="shared" si="19"/>
        <v>0</v>
      </c>
      <c r="AJ252" s="57">
        <f t="shared" si="27"/>
        <v>4</v>
      </c>
      <c r="AK252" s="58">
        <f t="shared" si="28"/>
        <v>3</v>
      </c>
      <c r="AL252" s="59">
        <f>AO252+AQ252-[2]Sheet1!$AH253</f>
        <v>0</v>
      </c>
      <c r="AM252" s="59">
        <f t="shared" si="25"/>
        <v>-4</v>
      </c>
      <c r="AN252" s="58">
        <f t="shared" si="21"/>
        <v>0</v>
      </c>
      <c r="AO252" s="59"/>
      <c r="AP252" s="58">
        <f t="shared" si="22"/>
        <v>-3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1">
    <mergeCell ref="A1:B1"/>
    <mergeCell ref="C1:D1"/>
    <mergeCell ref="E1:F1"/>
    <mergeCell ref="U1:V1"/>
    <mergeCell ref="N5:N6"/>
    <mergeCell ref="M5:M6"/>
    <mergeCell ref="L5:L6"/>
    <mergeCell ref="J5:J6"/>
    <mergeCell ref="I5:I6"/>
    <mergeCell ref="H5:H6"/>
    <mergeCell ref="G5:G6"/>
    <mergeCell ref="G8:G10"/>
    <mergeCell ref="H8:H10"/>
    <mergeCell ref="I8:I10"/>
    <mergeCell ref="J8:J10"/>
    <mergeCell ref="L8:L10"/>
    <mergeCell ref="AD5:AD6"/>
    <mergeCell ref="AC5:AC6"/>
    <mergeCell ref="AB5:AB6"/>
    <mergeCell ref="AA5:AA6"/>
    <mergeCell ref="M8:M10"/>
    <mergeCell ref="N8:N10"/>
    <mergeCell ref="AD8:AD10"/>
    <mergeCell ref="AC8:AC10"/>
    <mergeCell ref="AB8:AB10"/>
    <mergeCell ref="AA8:AA10"/>
    <mergeCell ref="AD12:AD13"/>
    <mergeCell ref="AC12:AC13"/>
    <mergeCell ref="AB12:AB13"/>
    <mergeCell ref="AA12:AA13"/>
    <mergeCell ref="N12:N13"/>
    <mergeCell ref="M14:M16"/>
    <mergeCell ref="L14:L16"/>
    <mergeCell ref="J14:J16"/>
    <mergeCell ref="I14:I16"/>
    <mergeCell ref="G12:G13"/>
    <mergeCell ref="M12:M13"/>
    <mergeCell ref="L12:L13"/>
    <mergeCell ref="J12:J13"/>
    <mergeCell ref="I12:I13"/>
    <mergeCell ref="H12:H13"/>
    <mergeCell ref="AD14:AD16"/>
    <mergeCell ref="AC14:AC16"/>
    <mergeCell ref="AB14:AB16"/>
    <mergeCell ref="AA14:AA16"/>
    <mergeCell ref="N14:N16"/>
    <mergeCell ref="G20:G24"/>
    <mergeCell ref="H20:H24"/>
    <mergeCell ref="I20:I24"/>
    <mergeCell ref="H14:H16"/>
    <mergeCell ref="G14:G16"/>
    <mergeCell ref="G18:G19"/>
    <mergeCell ref="H18:H19"/>
    <mergeCell ref="AE18:AE19"/>
    <mergeCell ref="AD18:AD19"/>
    <mergeCell ref="AC18:AC19"/>
    <mergeCell ref="AB18:AB19"/>
    <mergeCell ref="AA18:AA19"/>
    <mergeCell ref="N18:N19"/>
    <mergeCell ref="M18:M19"/>
    <mergeCell ref="L18:L19"/>
    <mergeCell ref="J18:J19"/>
    <mergeCell ref="I18:I19"/>
    <mergeCell ref="J20:J24"/>
    <mergeCell ref="L20:L24"/>
    <mergeCell ref="N20:N24"/>
    <mergeCell ref="AD20:AD24"/>
    <mergeCell ref="AC20:AC24"/>
    <mergeCell ref="AB20:AB24"/>
    <mergeCell ref="AA20:AA24"/>
    <mergeCell ref="M20:M24"/>
  </mergeCells>
  <conditionalFormatting sqref="G2:J3 AD2:AD5 Z2:Z200 J4:J5 J7:J8 AD7:AD8 G11:J12 AD11:AD12 G14:J14 AD14 G17:J18 AD17:AD18 G20:J20 AD20 G25:J200 AD25:AD200">
    <cfRule type="expression" dxfId="55" priority="63">
      <formula>$A2</formula>
    </cfRule>
    <cfRule type="expression" dxfId="54" priority="65">
      <formula>$E2</formula>
    </cfRule>
  </conditionalFormatting>
  <conditionalFormatting sqref="K2:Z2 G2:J3 AA2:AF5 Q3:Z200 J4:J5 J7:J8 AA7:AF8 G11:P12 AA11:AF12 G14:P14 AA14:AF14 G17:P18 AA17:AF18 G20:P20 AA20:AF20 G25:P200 AA25:AF200 K3:P3 H4:H5 K4:K10 O4:P10 AE6:AF6 H7:H8 AE9:AF10 K13 O13:P13 AE13:AF13 K15:K16 O15:P16 AE15:AF16 K19 O19:P19 AF19 K21:K24 O21:P24 AF21:AF24">
    <cfRule type="expression" dxfId="53" priority="64">
      <formula>$C2</formula>
    </cfRule>
  </conditionalFormatting>
  <conditionalFormatting sqref="W2:W200">
    <cfRule type="expression" dxfId="5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{5C9CF654-C6E5-47F1-9D03-D05F8FF9FAFD}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{A2C4AABC-E491-4B27-89DD-5730B0AD8365}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{80D31ADF-61AB-42CE-8E6F-937E92C6E1D2}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{A0BD304D-A59F-4168-8A95-08393721C5CA}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{D6346911-33BD-4208-90AF-E4C810A69B8F}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{AF1BB484-83CC-4425-8E34-5C8D065A4EA7}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{175901CA-FF3C-4D05-98D4-139C16AE0446}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{DBFC2C57-A063-4023-B3D1-61D062D4D467}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{78A1515A-4B63-41CD-A469-0DE245AD7EA6}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{8A0EABCF-238A-43CA-8002-DE0E5972D771}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{662E7CB6-D764-4F28-B21C-67B1D0C84EE3}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{1A58A3E6-F139-469E-82C0-7D5A84DFAD2B}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{E9C46D84-6242-4B5A-9575-C010A182057B}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{51249444-1EAC-4DE2-BB9A-78B8C7C630BC}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{D64330C0-E120-4BD5-88C1-F7CA642A0004}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{635E5FAF-E44E-4146-AA12-D0AA5DA96A5B}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{09B64E79-FDA5-4DE9-9B5B-319A31E96CC4}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{E07BE4E3-5C3D-4E96-A369-ABDF806D80E6}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{4B7BBC56-F6E5-482E-8705-AA47E88640DD}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{628299C0-F275-4B89-A839-FCB47939CDBA}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{F61C4FB9-4BEB-4507-872B-ADD87EA91528}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{B15F2D30-6A2E-4F09-BDAA-7B41EFE855BF}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{1A8AC09B-5F2F-4245-94F6-6779645EED68}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{2967475E-FF6F-42B7-8B59-8E39B3C1CE0C}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{CBCFDBE5-718E-4235-9137-3231E43265F3}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{BBF7F50F-B5D7-4FEE-9FA1-2CA194BFFED6}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{B2E8F57E-0EFB-4718-9B85-91096E80E469}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{19B99B59-8591-4A3D-8CD1-BFB5A1907EAF}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{F4527BA2-2149-4BAC-A4B0-6DBFFC2564BB}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{1F53F202-0808-4F8F-9F44-C21AC4380D7B}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{8DBBE435-2A03-4B37-9D91-050D2CD55A14}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{D9B8F9C3-964C-4496-BDA2-68010F01E9E0}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{10761A71-A3A5-4CB6-995B-BAA488E43FE2}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{AD679686-8D2C-437C-92A4-B660633CF83C}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{A2468023-F337-4660-8AD0-EAE116CDE4AF}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{3E88182A-3DD0-456A-81B2-EFEDEB939B9E}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{F2618C28-7FDC-4572-BC40-1DBA0CD45CAD}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{14307743-F418-435D-B6D9-2C194D080218}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{1EFA07B8-E637-4E94-854B-5B4BDEBA5091}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{A692B1B9-6738-4B06-B526-D2245BFF7234}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{AE68442B-F82F-4512-A567-61B0948226A4}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{8AD919AA-5A24-416C-ADD7-36A679A7167D}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{129F1A60-E4CC-4826-A203-315A3050B312}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{24A4A302-207B-4BFF-9F04-0999AAA65144}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{C1A04AAC-5E1E-447A-B271-FE23930026B6}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{9222FEDB-1014-4137-8E8D-11E7ECF4E79C}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{885F3C5D-AE6D-481B-9D66-EFD85A8D6B0B}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{2C259398-3E58-4A31-8C56-5A17F377AFD0}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{61DAC789-E355-44D1-BA90-419712C779DF}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{405E39BF-992B-435D-90A5-8904ECE1F3B5}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{10D65D90-3E8F-4ACB-A4FD-D88285865615}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{C5AD82F2-5093-4114-A359-89CCBD5E35ED}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{C887ED83-DA30-487C-B1A7-9ADEAAED6355}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{2736961B-2BD3-44C9-9BEF-A37827F0EA75}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{96075196-FD8F-41EE-99D4-F472B039E2BA}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{3D35539E-5C6F-4ECC-9B94-D5D89A1C780A}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{7D50D173-582A-4FD7-9549-7BAECEBF7DB4}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{FECA9009-1D1D-4BEB-BB14-7D77D2C5B485}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{99D2C2FE-9AEF-419B-8F85-8D4DAB3C808C}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{31384B95-F69E-4D75-9C06-672E394FEC38}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{D7CA65FA-F933-4ACD-89D6-E29F7569A629}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9CF654-C6E5-47F1-9D03-D05F8FF9FAF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A2C4AABC-E491-4B27-89DD-5730B0AD836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80D31ADF-61AB-42CE-8E6F-937E92C6E1D2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0BD304D-A59F-4168-8A95-08393721C5CA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6346911-33BD-4208-90AF-E4C810A69B8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F1BB484-83CC-4425-8E34-5C8D065A4EA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175901CA-FF3C-4D05-98D4-139C16AE044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BFC2C57-A063-4023-B3D1-61D062D4D46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8A1515A-4B63-41CD-A469-0DE245AD7EA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8A0EABCF-238A-43CA-8002-DE0E5972D771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62E7CB6-D764-4F28-B21C-67B1D0C84EE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A58A3E6-F139-469E-82C0-7D5A84DFAD2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E9C46D84-6242-4B5A-9575-C010A182057B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1249444-1EAC-4DE2-BB9A-78B8C7C630BC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64330C0-E120-4BD5-88C1-F7CA642A0004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35E5FAF-E44E-4146-AA12-D0AA5DA96A5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9B64E79-FDA5-4DE9-9B5B-319A31E96CC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07BE4E3-5C3D-4E96-A369-ABDF806D80E6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B7BBC56-F6E5-482E-8705-AA47E88640DD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628299C0-F275-4B89-A839-FCB47939CDBA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61C4FB9-4BEB-4507-872B-ADD87EA9152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B15F2D30-6A2E-4F09-BDAA-7B41EFE855B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A8AC09B-5F2F-4245-94F6-6779645EED6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967475E-FF6F-42B7-8B59-8E39B3C1CE0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CBCFDBE5-718E-4235-9137-3231E43265F3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BF7F50F-B5D7-4FEE-9FA1-2CA194BFFED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2E8F57E-0EFB-4718-9B85-91096E80E46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9B99B59-8591-4A3D-8CD1-BFB5A1907EAF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F4527BA2-2149-4BAC-A4B0-6DBFFC2564B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1F53F202-0808-4F8F-9F44-C21AC4380D7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8DBBE435-2A03-4B37-9D91-050D2CD55A1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9B8F9C3-964C-4496-BDA2-68010F01E9E0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10761A71-A3A5-4CB6-995B-BAA488E43FE2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D679686-8D2C-437C-92A4-B660633CF83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2468023-F337-4660-8AD0-EAE116CDE4A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E88182A-3DD0-456A-81B2-EFEDEB939B9E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F2618C28-7FDC-4572-BC40-1DBA0CD45CAD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4307743-F418-435D-B6D9-2C194D08021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EFA07B8-E637-4E94-854B-5B4BDEBA509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A692B1B9-6738-4B06-B526-D2245BFF7234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E68442B-F82F-4512-A567-61B0948226A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AD919AA-5A24-416C-ADD7-36A679A7167D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29F1A60-E4CC-4826-A203-315A3050B312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24A4A302-207B-4BFF-9F04-0999AAA6514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1A04AAC-5E1E-447A-B271-FE23930026B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222FEDB-1014-4137-8E8D-11E7ECF4E79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85F3C5D-AE6D-481B-9D66-EFD85A8D6B0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2C259398-3E58-4A31-8C56-5A17F377AFD0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1DAC789-E355-44D1-BA90-419712C779DF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405E39BF-992B-435D-90A5-8904ECE1F3B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0D65D90-3E8F-4ACB-A4FD-D8828586561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C5AD82F2-5093-4114-A359-89CCBD5E35ED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887ED83-DA30-487C-B1A7-9ADEAAED6355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736961B-2BD3-44C9-9BEF-A37827F0EA7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96075196-FD8F-41EE-99D4-F472B039E2B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D35539E-5C6F-4ECC-9B94-D5D89A1C780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D50D173-582A-4FD7-9549-7BAECEBF7DB4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ECA9009-1D1D-4BEB-BB14-7D77D2C5B48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9D2C2FE-9AEF-419B-8F85-8D4DAB3C808C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1384B95-F69E-4D75-9C06-672E394FEC3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7CA65FA-F933-4ACD-89D6-E29F7569A62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B677-ABB7-4092-9FCD-45F8B18F7D70}">
  <dimension ref="A1:AR267"/>
  <sheetViews>
    <sheetView rightToLeft="1" topLeftCell="G1" zoomScale="70" zoomScaleNormal="70" workbookViewId="0">
      <selection activeCell="M60" sqref="M60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customWidth="1"/>
    <col min="9" max="9" width="23.441406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20.77734375" style="24" bestFit="1" customWidth="1"/>
    <col min="28" max="28" width="114.21875" style="24" bestFit="1" customWidth="1"/>
    <col min="29" max="29" width="33.109375" style="31" bestFit="1" customWidth="1"/>
    <col min="30" max="30" width="14.44140625" style="32" bestFit="1" customWidth="1"/>
    <col min="31" max="31" width="52.33203125" style="24" bestFit="1" customWidth="1"/>
    <col min="32" max="32" width="28.33203125" style="24" bestFit="1" customWidth="1"/>
    <col min="33" max="33" width="13.5546875" style="24" bestFit="1" customWidth="1"/>
    <col min="34" max="34" width="145.109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59">
        <v>1</v>
      </c>
      <c r="H2" s="162">
        <v>281212386065</v>
      </c>
      <c r="I2" s="159" t="s">
        <v>1466</v>
      </c>
      <c r="J2" s="159"/>
      <c r="K2" s="11" t="str">
        <f t="shared" ref="K2:K65" ca="1" si="0">IF(C2, TODAY(), "" )</f>
        <v/>
      </c>
      <c r="L2" s="138" t="s">
        <v>105</v>
      </c>
      <c r="M2" s="138" t="s">
        <v>1499</v>
      </c>
      <c r="N2" s="138"/>
      <c r="O2" s="9">
        <v>3326.1</v>
      </c>
      <c r="P2" s="9">
        <v>1</v>
      </c>
      <c r="Q2" s="13" t="str">
        <f>VLOOKUP(O2, '[1]لیست محصولات اردیبهشت ۱۴۰۳'!B:C,2,0)</f>
        <v>میاگروس | Milagros</v>
      </c>
      <c r="R2" s="9" t="s">
        <v>90</v>
      </c>
      <c r="S2" s="12">
        <f>VLOOKUP(O2, '[1]لیست محصولات اردیبهشت ۱۴۰۳'!B:F,5,0)</f>
        <v>150</v>
      </c>
      <c r="T2" s="14">
        <f>VLOOKUP(O2, '[1]لیست محصولات اردیبهشت ۱۴۰۳'!B:G,6,0)</f>
        <v>3750000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3750000</v>
      </c>
      <c r="Y2" s="17"/>
      <c r="Z2" s="14">
        <f t="shared" ref="Z2:Z65" si="4">X2-Y2</f>
        <v>3750000</v>
      </c>
      <c r="AA2" s="150" t="s">
        <v>108</v>
      </c>
      <c r="AB2" s="147" t="s">
        <v>1500</v>
      </c>
      <c r="AC2" s="144" t="s">
        <v>1501</v>
      </c>
      <c r="AD2" s="141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کرج جهانشهر غربی ، میدان جمهوری ، پشت تالار لوتوس ، خیابان ارغوان ، کوچه پاییزان غربی ، پلاک ۲۶ واحد ۱۰  - امیرحسین شمس 09354182299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0"/>
      <c r="H3" s="164"/>
      <c r="I3" s="160"/>
      <c r="J3" s="160"/>
      <c r="K3" s="11" t="str">
        <f t="shared" ca="1" si="0"/>
        <v/>
      </c>
      <c r="L3" s="139"/>
      <c r="M3" s="139"/>
      <c r="N3" s="139"/>
      <c r="O3" s="9">
        <v>5511.1</v>
      </c>
      <c r="P3" s="9">
        <v>2</v>
      </c>
      <c r="Q3" s="13" t="str">
        <f>VLOOKUP(O3, '[1]لیست محصولات اردیبهشت ۱۴۰۳'!B:C,2,0)</f>
        <v>هامبلا | Hambella</v>
      </c>
      <c r="R3" s="9" t="s">
        <v>90</v>
      </c>
      <c r="S3" s="12">
        <f>VLOOKUP(O3, '[1]لیست محصولات اردیبهشت ۱۴۰۳'!B:F,5,0)</f>
        <v>150</v>
      </c>
      <c r="T3" s="14">
        <f>VLOOKUP(O3, '[1]لیست محصولات اردیبهشت ۱۴۰۳'!B:G,6,0)</f>
        <v>2800000</v>
      </c>
      <c r="U3" s="15"/>
      <c r="V3" s="16">
        <f t="shared" si="1"/>
        <v>0</v>
      </c>
      <c r="W3" s="12">
        <f t="shared" si="2"/>
        <v>2</v>
      </c>
      <c r="X3" s="14">
        <f t="shared" si="3"/>
        <v>5600000</v>
      </c>
      <c r="Y3" s="17"/>
      <c r="Z3" s="14">
        <f t="shared" si="4"/>
        <v>5600000</v>
      </c>
      <c r="AA3" s="151"/>
      <c r="AB3" s="148"/>
      <c r="AC3" s="145"/>
      <c r="AD3" s="142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1"/>
      <c r="H4" s="163"/>
      <c r="I4" s="161"/>
      <c r="J4" s="161"/>
      <c r="K4" s="11" t="str">
        <f t="shared" ca="1" si="0"/>
        <v/>
      </c>
      <c r="L4" s="140"/>
      <c r="M4" s="140"/>
      <c r="N4" s="140"/>
      <c r="O4" s="9">
        <v>5501.1</v>
      </c>
      <c r="P4" s="9">
        <v>2</v>
      </c>
      <c r="Q4" s="13" t="str">
        <f>VLOOKUP(O4, '[1]لیست محصولات اردیبهشت ۱۴۰۳'!B:C,2,0)</f>
        <v>ورتکس | Vortex</v>
      </c>
      <c r="R4" s="9" t="s">
        <v>90</v>
      </c>
      <c r="S4" s="12">
        <f>VLOOKUP(O4, '[1]لیست محصولات اردیبهشت ۱۴۰۳'!B:F,5,0)</f>
        <v>150</v>
      </c>
      <c r="T4" s="14">
        <f>VLOOKUP(O4, '[1]لیست محصولات اردیبهشت ۱۴۰۳'!B:G,6,0)</f>
        <v>2100000</v>
      </c>
      <c r="U4" s="15"/>
      <c r="V4" s="16">
        <f t="shared" si="1"/>
        <v>0</v>
      </c>
      <c r="W4" s="12">
        <f t="shared" si="2"/>
        <v>2</v>
      </c>
      <c r="X4" s="14">
        <f t="shared" si="3"/>
        <v>4200000</v>
      </c>
      <c r="Y4" s="17"/>
      <c r="Z4" s="14">
        <f t="shared" si="4"/>
        <v>4200000</v>
      </c>
      <c r="AA4" s="152"/>
      <c r="AB4" s="149"/>
      <c r="AC4" s="146"/>
      <c r="AD4" s="143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2</v>
      </c>
      <c r="H5" s="10">
        <v>281216821425</v>
      </c>
      <c r="I5" s="25" t="s">
        <v>1466</v>
      </c>
      <c r="J5" s="9"/>
      <c r="K5" s="11" t="str">
        <f t="shared" ca="1" si="0"/>
        <v/>
      </c>
      <c r="L5" s="12" t="s">
        <v>1502</v>
      </c>
      <c r="M5" s="12" t="s">
        <v>375</v>
      </c>
      <c r="N5" s="12"/>
      <c r="O5" s="9">
        <v>5511.1</v>
      </c>
      <c r="P5" s="9">
        <v>2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2800000</v>
      </c>
      <c r="U5" s="15"/>
      <c r="V5" s="16">
        <f t="shared" si="1"/>
        <v>0</v>
      </c>
      <c r="W5" s="12">
        <f t="shared" si="2"/>
        <v>2</v>
      </c>
      <c r="X5" s="14">
        <f t="shared" si="3"/>
        <v>5600000</v>
      </c>
      <c r="Y5" s="17"/>
      <c r="Z5" s="14">
        <f t="shared" si="4"/>
        <v>5600000</v>
      </c>
      <c r="AA5" s="18" t="s">
        <v>379</v>
      </c>
      <c r="AB5" s="13" t="s">
        <v>1503</v>
      </c>
      <c r="AC5" s="19" t="s">
        <v>426</v>
      </c>
      <c r="AD5" s="20"/>
      <c r="AE5" s="77" t="s">
        <v>1040</v>
      </c>
      <c r="AF5" s="21"/>
      <c r="AG5" s="22" t="str">
        <f t="shared" si="5"/>
        <v>TRUE</v>
      </c>
      <c r="AH5" s="23" t="str">
        <f t="shared" si="6"/>
        <v>مرکزی دلیجان - اداره پست شهرستان دلیجان صندوق پستی 131 - کدپستی: 3791766922  - سیدمحسن صادقی 09183697020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281230722010</v>
      </c>
      <c r="I6" s="25" t="s">
        <v>1466</v>
      </c>
      <c r="J6" s="9"/>
      <c r="K6" s="11" t="str">
        <f t="shared" ca="1" si="0"/>
        <v/>
      </c>
      <c r="L6" s="12" t="s">
        <v>550</v>
      </c>
      <c r="M6" s="12" t="s">
        <v>1504</v>
      </c>
      <c r="N6" s="12"/>
      <c r="O6" s="9">
        <v>5511.1</v>
      </c>
      <c r="P6" s="9">
        <v>2</v>
      </c>
      <c r="Q6" s="13" t="str">
        <f>VLOOKUP(O6, '[1]لیست محصولات اردیبهشت ۱۴۰۳'!B:C,2,0)</f>
        <v>هامبلا | Hambella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2800000</v>
      </c>
      <c r="U6" s="15"/>
      <c r="V6" s="16">
        <f t="shared" si="1"/>
        <v>0</v>
      </c>
      <c r="W6" s="12">
        <f t="shared" si="2"/>
        <v>2</v>
      </c>
      <c r="X6" s="14">
        <f t="shared" si="3"/>
        <v>5600000</v>
      </c>
      <c r="Y6" s="17"/>
      <c r="Z6" s="14">
        <f t="shared" si="4"/>
        <v>5600000</v>
      </c>
      <c r="AA6" s="18" t="s">
        <v>1505</v>
      </c>
      <c r="AB6" s="13" t="s">
        <v>1506</v>
      </c>
      <c r="AC6" s="19" t="s">
        <v>1507</v>
      </c>
      <c r="AD6" s="20"/>
      <c r="AE6" s="122" t="s">
        <v>1508</v>
      </c>
      <c r="AF6" s="21"/>
      <c r="AG6" s="22" t="str">
        <f t="shared" si="5"/>
        <v>TRUE</v>
      </c>
      <c r="AH6" s="23" t="str">
        <f t="shared" si="6"/>
        <v>ماسال خیابان معلم-کوچه شهید مهیار کاظمی-ساختمان مهیار-واحد۴  - حمیدرضا کاظمی 09116197335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9">
        <v>4</v>
      </c>
      <c r="H7" s="162">
        <v>281239651789</v>
      </c>
      <c r="I7" s="159" t="s">
        <v>1466</v>
      </c>
      <c r="J7" s="159"/>
      <c r="K7" s="11" t="str">
        <f t="shared" ca="1" si="0"/>
        <v/>
      </c>
      <c r="L7" s="138" t="s">
        <v>152</v>
      </c>
      <c r="M7" s="138" t="s">
        <v>1509</v>
      </c>
      <c r="N7" s="138"/>
      <c r="O7" s="9">
        <v>5511.1</v>
      </c>
      <c r="P7" s="9">
        <v>1</v>
      </c>
      <c r="Q7" s="13" t="str">
        <f>VLOOKUP(O7, '[1]لیست محصولات اردیبهشت ۱۴۰۳'!B:C,2,0)</f>
        <v>هامبلا | Hambella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2800000</v>
      </c>
      <c r="U7" s="26"/>
      <c r="V7" s="16">
        <f t="shared" si="1"/>
        <v>0</v>
      </c>
      <c r="W7" s="12">
        <f t="shared" si="2"/>
        <v>1</v>
      </c>
      <c r="X7" s="14">
        <f t="shared" si="3"/>
        <v>2800000</v>
      </c>
      <c r="Y7" s="17"/>
      <c r="Z7" s="14">
        <f t="shared" si="4"/>
        <v>2800000</v>
      </c>
      <c r="AA7" s="150" t="s">
        <v>79</v>
      </c>
      <c r="AB7" s="147" t="s">
        <v>1510</v>
      </c>
      <c r="AC7" s="144" t="s">
        <v>1511</v>
      </c>
      <c r="AD7" s="141" t="s">
        <v>759</v>
      </c>
      <c r="AE7" s="19"/>
      <c r="AF7" s="21"/>
      <c r="AG7" s="22" t="str">
        <f t="shared" si="5"/>
        <v>TRUE</v>
      </c>
      <c r="AH7" s="23" t="str">
        <f t="shared" si="6"/>
        <v>تهران میدان رسالت، خیابان شهدای هفتم آذر، پایگاه نیروی دریایی، منازل سازمانی شهدای کوهک، صد و یک واحدی جدید، پلاک 52  - مهدی حیدریان 09223649282 / 09357273311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163"/>
      <c r="I8" s="161"/>
      <c r="J8" s="161"/>
      <c r="K8" s="11" t="str">
        <f t="shared" ca="1" si="0"/>
        <v/>
      </c>
      <c r="L8" s="140"/>
      <c r="M8" s="140"/>
      <c r="N8" s="140"/>
      <c r="O8" s="9">
        <v>5501.1</v>
      </c>
      <c r="P8" s="9">
        <v>1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2100000</v>
      </c>
      <c r="U8" s="15"/>
      <c r="V8" s="16">
        <f t="shared" si="1"/>
        <v>0</v>
      </c>
      <c r="W8" s="12">
        <f t="shared" si="2"/>
        <v>1</v>
      </c>
      <c r="X8" s="14">
        <f t="shared" si="3"/>
        <v>2100000</v>
      </c>
      <c r="Y8" s="17"/>
      <c r="Z8" s="14">
        <f t="shared" si="4"/>
        <v>2100000</v>
      </c>
      <c r="AA8" s="152"/>
      <c r="AB8" s="149"/>
      <c r="AC8" s="146"/>
      <c r="AD8" s="143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5</v>
      </c>
      <c r="H9" s="10">
        <v>281242425073</v>
      </c>
      <c r="I9" s="25" t="s">
        <v>1466</v>
      </c>
      <c r="J9" s="9"/>
      <c r="K9" s="11" t="str">
        <f t="shared" ca="1" si="0"/>
        <v/>
      </c>
      <c r="L9" s="27" t="s">
        <v>607</v>
      </c>
      <c r="M9" s="12" t="s">
        <v>1512</v>
      </c>
      <c r="N9" s="12"/>
      <c r="O9" s="9">
        <v>5501.2</v>
      </c>
      <c r="P9" s="9">
        <v>1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9900000</v>
      </c>
      <c r="U9" s="15"/>
      <c r="V9" s="16">
        <f t="shared" si="1"/>
        <v>0</v>
      </c>
      <c r="W9" s="12">
        <f t="shared" si="2"/>
        <v>1</v>
      </c>
      <c r="X9" s="14">
        <f t="shared" si="3"/>
        <v>9900000</v>
      </c>
      <c r="Y9" s="17"/>
      <c r="Z9" s="14">
        <f t="shared" si="4"/>
        <v>9900000</v>
      </c>
      <c r="AA9" s="18" t="s">
        <v>79</v>
      </c>
      <c r="AB9" s="13" t="s">
        <v>1513</v>
      </c>
      <c r="AC9" s="19" t="s">
        <v>1514</v>
      </c>
      <c r="AD9" s="20" t="s">
        <v>759</v>
      </c>
      <c r="AE9" s="19"/>
      <c r="AF9" s="21"/>
      <c r="AG9" s="22" t="str">
        <f t="shared" si="5"/>
        <v>TRUE</v>
      </c>
      <c r="AH9" s="23" t="str">
        <f t="shared" si="6"/>
        <v>تهران سعادت اباد-علامه طباطبایی جنوبی- کوچه ۲۴ شرقی- پلاک ۵- طبقه ی اول  - مریم برین 09337917082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6</v>
      </c>
      <c r="H10" s="162">
        <v>281242665757</v>
      </c>
      <c r="I10" s="159" t="s">
        <v>1466</v>
      </c>
      <c r="J10" s="159"/>
      <c r="K10" s="11" t="str">
        <f t="shared" ca="1" si="0"/>
        <v/>
      </c>
      <c r="L10" s="138" t="s">
        <v>1515</v>
      </c>
      <c r="M10" s="138" t="s">
        <v>1516</v>
      </c>
      <c r="N10" s="138"/>
      <c r="O10" s="9">
        <v>5511.2</v>
      </c>
      <c r="P10" s="9">
        <v>2</v>
      </c>
      <c r="Q10" s="13" t="str">
        <f>VLOOKUP(O10, '[1]لیست محصولات اردیبهشت ۱۴۰۳'!B:C,2,0)</f>
        <v>هامبلا | Hambella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13350000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26700000</v>
      </c>
      <c r="Y10" s="17"/>
      <c r="Z10" s="14">
        <f t="shared" si="4"/>
        <v>26700000</v>
      </c>
      <c r="AA10" s="150" t="s">
        <v>419</v>
      </c>
      <c r="AB10" s="147" t="s">
        <v>1517</v>
      </c>
      <c r="AC10" s="144" t="s">
        <v>1518</v>
      </c>
      <c r="AD10" s="141"/>
      <c r="AE10" s="19"/>
      <c r="AF10" s="21"/>
      <c r="AG10" s="22" t="str">
        <f t="shared" si="5"/>
        <v>TRUE</v>
      </c>
      <c r="AH10" s="23" t="str">
        <f t="shared" si="6"/>
        <v>تبریز رشدیه بلوار کوهسار سروستان جنوبی برج افرا یک طبقه ۶ واحد ۲۵  - ارسلان مدرس 09141130033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1"/>
      <c r="H11" s="163"/>
      <c r="I11" s="161"/>
      <c r="J11" s="161"/>
      <c r="K11" s="11" t="str">
        <f t="shared" ca="1" si="0"/>
        <v/>
      </c>
      <c r="L11" s="140"/>
      <c r="M11" s="140"/>
      <c r="N11" s="140"/>
      <c r="O11" s="9">
        <v>5511.1</v>
      </c>
      <c r="P11" s="9">
        <v>4</v>
      </c>
      <c r="Q11" s="13" t="str">
        <f>VLOOKUP(O11, '[1]لیست محصولات اردیبهشت ۱۴۰۳'!B:C,2,0)</f>
        <v>هامبلا | Hambella</v>
      </c>
      <c r="R11" s="9" t="s">
        <v>144</v>
      </c>
      <c r="S11" s="12">
        <f>VLOOKUP(O11, '[1]لیست محصولات اردیبهشت ۱۴۰۳'!B:F,5,0)</f>
        <v>150</v>
      </c>
      <c r="T11" s="14">
        <f>VLOOKUP(O11, '[1]لیست محصولات اردیبهشت ۱۴۰۳'!B:G,6,0)</f>
        <v>2800000</v>
      </c>
      <c r="U11" s="15"/>
      <c r="V11" s="16">
        <f t="shared" si="1"/>
        <v>0</v>
      </c>
      <c r="W11" s="12">
        <f t="shared" si="2"/>
        <v>4</v>
      </c>
      <c r="X11" s="14">
        <f t="shared" si="3"/>
        <v>11200000</v>
      </c>
      <c r="Y11" s="17"/>
      <c r="Z11" s="14">
        <f t="shared" si="4"/>
        <v>11200000</v>
      </c>
      <c r="AA11" s="152"/>
      <c r="AB11" s="149"/>
      <c r="AC11" s="146"/>
      <c r="AD11" s="143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9">
        <v>7</v>
      </c>
      <c r="H12" s="162">
        <v>281255662712</v>
      </c>
      <c r="I12" s="159" t="s">
        <v>1466</v>
      </c>
      <c r="J12" s="159"/>
      <c r="K12" s="11" t="str">
        <f t="shared" ca="1" si="0"/>
        <v/>
      </c>
      <c r="L12" s="138" t="s">
        <v>1519</v>
      </c>
      <c r="M12" s="138" t="s">
        <v>1520</v>
      </c>
      <c r="N12" s="138" t="s">
        <v>1521</v>
      </c>
      <c r="O12" s="9">
        <v>5501.3</v>
      </c>
      <c r="P12" s="9">
        <v>1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4000</v>
      </c>
      <c r="T12" s="14">
        <f>VLOOKUP(O12, '[1]لیست محصولات اردیبهشت ۱۴۰۳'!B:G,6,0)</f>
        <v>51200000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51200000</v>
      </c>
      <c r="Y12" s="17"/>
      <c r="Z12" s="14">
        <f t="shared" si="4"/>
        <v>51200000</v>
      </c>
      <c r="AA12" s="150" t="s">
        <v>160</v>
      </c>
      <c r="AB12" s="147" t="s">
        <v>1522</v>
      </c>
      <c r="AC12" s="144" t="s">
        <v>1523</v>
      </c>
      <c r="AD12" s="141"/>
      <c r="AE12" s="19"/>
      <c r="AF12" s="21"/>
      <c r="AG12" s="22" t="str">
        <f t="shared" si="5"/>
        <v>TRUE</v>
      </c>
      <c r="AH12" s="23" t="str">
        <f t="shared" si="6"/>
        <v>زنجان کوچه‌مشکی روبرو دانشگاه پیام‌نور جنب لوستر برلیان، کافه بیکری بوهو - مهرناز مرتضوی 09363100799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0"/>
      <c r="H13" s="164"/>
      <c r="I13" s="160"/>
      <c r="J13" s="160"/>
      <c r="K13" s="11" t="str">
        <f t="shared" ca="1" si="0"/>
        <v/>
      </c>
      <c r="L13" s="139"/>
      <c r="M13" s="139"/>
      <c r="N13" s="139"/>
      <c r="O13" s="9">
        <v>5511.2</v>
      </c>
      <c r="P13" s="9">
        <v>1</v>
      </c>
      <c r="Q13" s="13" t="str">
        <f>VLOOKUP(O13, '[1]لیست محصولات اردیبهشت ۱۴۰۳'!B:C,2,0)</f>
        <v>هامبلا | Hambella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13350000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13350000</v>
      </c>
      <c r="Y13" s="17"/>
      <c r="Z13" s="14">
        <f t="shared" si="4"/>
        <v>13350000</v>
      </c>
      <c r="AA13" s="151"/>
      <c r="AB13" s="148"/>
      <c r="AC13" s="145"/>
      <c r="AD13" s="142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0"/>
      <c r="H14" s="164"/>
      <c r="I14" s="160"/>
      <c r="J14" s="160"/>
      <c r="K14" s="11" t="str">
        <f t="shared" ca="1" si="0"/>
        <v/>
      </c>
      <c r="L14" s="139"/>
      <c r="M14" s="139"/>
      <c r="N14" s="139"/>
      <c r="O14" s="9">
        <v>5523.2</v>
      </c>
      <c r="P14" s="9">
        <v>1</v>
      </c>
      <c r="Q14" s="13" t="str">
        <f>VLOOKUP(O14, '[1]لیست محصولات اردیبهشت ۱۴۰۳'!B:C,2,0)</f>
        <v>کوتوا دانکن | Kotowa Duncan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12150000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12150000</v>
      </c>
      <c r="Y14" s="17"/>
      <c r="Z14" s="14">
        <f t="shared" si="4"/>
        <v>12150000</v>
      </c>
      <c r="AA14" s="151"/>
      <c r="AB14" s="148"/>
      <c r="AC14" s="145"/>
      <c r="AD14" s="142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1"/>
      <c r="H15" s="163"/>
      <c r="I15" s="161"/>
      <c r="J15" s="161"/>
      <c r="K15" s="11" t="str">
        <f t="shared" ca="1" si="0"/>
        <v/>
      </c>
      <c r="L15" s="140"/>
      <c r="M15" s="140"/>
      <c r="N15" s="140"/>
      <c r="O15" s="9">
        <v>3326.1</v>
      </c>
      <c r="P15" s="9">
        <v>1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3750000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3750000</v>
      </c>
      <c r="Y15" s="17"/>
      <c r="Z15" s="14">
        <f t="shared" si="4"/>
        <v>3750000</v>
      </c>
      <c r="AA15" s="152"/>
      <c r="AB15" s="149"/>
      <c r="AC15" s="146"/>
      <c r="AD15" s="143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>
        <v>8</v>
      </c>
      <c r="H16" s="10">
        <v>281283254001</v>
      </c>
      <c r="I16" s="9" t="s">
        <v>1524</v>
      </c>
      <c r="J16" s="9"/>
      <c r="K16" s="11" t="str">
        <f t="shared" ca="1" si="0"/>
        <v/>
      </c>
      <c r="L16" s="12" t="s">
        <v>1525</v>
      </c>
      <c r="M16" s="12" t="s">
        <v>1526</v>
      </c>
      <c r="N16" s="12"/>
      <c r="O16" s="9">
        <v>3326.1</v>
      </c>
      <c r="P16" s="9">
        <v>2</v>
      </c>
      <c r="Q16" s="13" t="str">
        <f>VLOOKUP(O16, '[1]لیست محصولات اردیبهشت ۱۴۰۳'!B:C,2,0)</f>
        <v>میاگروس | Milagros</v>
      </c>
      <c r="R16" s="9" t="s">
        <v>90</v>
      </c>
      <c r="S16" s="12">
        <f>VLOOKUP(O16, '[1]لیست محصولات اردیبهشت ۱۴۰۳'!B:F,5,0)</f>
        <v>150</v>
      </c>
      <c r="T16" s="14">
        <f>VLOOKUP(O16, '[1]لیست محصولات اردیبهشت ۱۴۰۳'!B:G,6,0)</f>
        <v>3750000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7500000</v>
      </c>
      <c r="Y16" s="17"/>
      <c r="Z16" s="14">
        <f t="shared" si="4"/>
        <v>7500000</v>
      </c>
      <c r="AA16" s="18" t="s">
        <v>1527</v>
      </c>
      <c r="AB16" s="13" t="s">
        <v>1528</v>
      </c>
      <c r="AC16" s="19" t="s">
        <v>1529</v>
      </c>
      <c r="AD16" s="20"/>
      <c r="AE16" s="19"/>
      <c r="AF16" s="21"/>
      <c r="AG16" s="22" t="str">
        <f t="shared" si="5"/>
        <v>TRUE</v>
      </c>
      <c r="AH16" s="23" t="str">
        <f t="shared" si="6"/>
        <v>کهگیلویه و بویراحمد سیسخت خیابان سیل بند شرقی کوچه شهید حسین زاده منزل کورش عزیزی  - مازیار نیک اقبال 09177439954</v>
      </c>
    </row>
    <row r="17" spans="1:34" ht="22.35" customHeight="1">
      <c r="A17" s="7"/>
      <c r="B17" s="7"/>
      <c r="C17" s="7"/>
      <c r="D17" s="7"/>
      <c r="E17" s="7"/>
      <c r="F17" s="8"/>
      <c r="G17" s="159">
        <v>9</v>
      </c>
      <c r="H17" s="162">
        <v>281299228794</v>
      </c>
      <c r="I17" s="159" t="s">
        <v>1524</v>
      </c>
      <c r="J17" s="159"/>
      <c r="K17" s="11" t="str">
        <f t="shared" ca="1" si="0"/>
        <v/>
      </c>
      <c r="L17" s="138" t="s">
        <v>157</v>
      </c>
      <c r="M17" s="138" t="s">
        <v>158</v>
      </c>
      <c r="N17" s="138" t="s">
        <v>159</v>
      </c>
      <c r="O17" s="9">
        <v>5511.3</v>
      </c>
      <c r="P17" s="9">
        <v>1</v>
      </c>
      <c r="Q17" s="13" t="str">
        <f>VLOOKUP(O17, '[1]لیست محصولات اردیبهشت ۱۴۰۳'!B:C,2,0)</f>
        <v>هامبلا | Hambella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69600000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69600000</v>
      </c>
      <c r="Y17" s="17"/>
      <c r="Z17" s="14">
        <f t="shared" si="4"/>
        <v>69600000</v>
      </c>
      <c r="AA17" s="150" t="s">
        <v>160</v>
      </c>
      <c r="AB17" s="147" t="s">
        <v>161</v>
      </c>
      <c r="AC17" s="144" t="s">
        <v>162</v>
      </c>
      <c r="AD17" s="141"/>
      <c r="AE17" s="19"/>
      <c r="AF17" s="21"/>
      <c r="AG17" s="22" t="str">
        <f t="shared" si="5"/>
        <v>TRUE</v>
      </c>
      <c r="AH17" s="23" t="str">
        <f t="shared" si="6"/>
        <v>زنجان چهارراه سعدی به سمت دروازه ارک کوچه شادمان قهوه آفریقا - محمدرضا جلدی 09195241245</v>
      </c>
    </row>
    <row r="18" spans="1:34" ht="22.35" customHeight="1">
      <c r="A18" s="7"/>
      <c r="B18" s="7"/>
      <c r="C18" s="7"/>
      <c r="D18" s="7"/>
      <c r="E18" s="7"/>
      <c r="F18" s="8"/>
      <c r="G18" s="160"/>
      <c r="H18" s="164"/>
      <c r="I18" s="160"/>
      <c r="J18" s="160"/>
      <c r="K18" s="11" t="str">
        <f t="shared" ca="1" si="0"/>
        <v/>
      </c>
      <c r="L18" s="139"/>
      <c r="M18" s="139"/>
      <c r="N18" s="139"/>
      <c r="O18" s="9">
        <v>5501.2</v>
      </c>
      <c r="P18" s="9">
        <v>1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9900000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9900000</v>
      </c>
      <c r="Y18" s="17"/>
      <c r="Z18" s="14">
        <f t="shared" si="4"/>
        <v>9900000</v>
      </c>
      <c r="AA18" s="151"/>
      <c r="AB18" s="148"/>
      <c r="AC18" s="145"/>
      <c r="AD18" s="142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61"/>
      <c r="H19" s="163"/>
      <c r="I19" s="161"/>
      <c r="J19" s="161"/>
      <c r="K19" s="11" t="str">
        <f t="shared" ca="1" si="0"/>
        <v/>
      </c>
      <c r="L19" s="140"/>
      <c r="M19" s="140"/>
      <c r="N19" s="140"/>
      <c r="O19" s="9">
        <v>3326.2</v>
      </c>
      <c r="P19" s="9">
        <v>1</v>
      </c>
      <c r="Q19" s="13" t="str">
        <f>VLOOKUP(O19, '[1]لیست محصولات اردیبهشت ۱۴۰۳'!B:C,2,0)</f>
        <v>میاگروس | Milagros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18150000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18150000</v>
      </c>
      <c r="Y19" s="17"/>
      <c r="Z19" s="14">
        <f t="shared" si="4"/>
        <v>18150000</v>
      </c>
      <c r="AA19" s="152"/>
      <c r="AB19" s="149"/>
      <c r="AC19" s="146"/>
      <c r="AD19" s="143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>
        <v>10</v>
      </c>
      <c r="H20" s="10">
        <v>281305294259</v>
      </c>
      <c r="I20" s="9" t="s">
        <v>1524</v>
      </c>
      <c r="J20" s="9"/>
      <c r="K20" s="11" t="str">
        <f t="shared" ca="1" si="0"/>
        <v/>
      </c>
      <c r="L20" s="12" t="s">
        <v>1276</v>
      </c>
      <c r="M20" s="12" t="s">
        <v>1530</v>
      </c>
      <c r="N20" s="12" t="s">
        <v>1531</v>
      </c>
      <c r="O20" s="9">
        <v>5523.2</v>
      </c>
      <c r="P20" s="9">
        <v>5</v>
      </c>
      <c r="Q20" s="13" t="str">
        <f>VLOOKUP(O20, '[1]لیست محصولات اردیبهشت ۱۴۰۳'!B:C,2,0)</f>
        <v>کوتوا دانکن | Kotowa Duncan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12150000</v>
      </c>
      <c r="U20" s="15"/>
      <c r="V20" s="16">
        <f t="shared" si="1"/>
        <v>0</v>
      </c>
      <c r="W20" s="12">
        <f t="shared" si="2"/>
        <v>5</v>
      </c>
      <c r="X20" s="14">
        <f t="shared" si="3"/>
        <v>60750000</v>
      </c>
      <c r="Y20" s="17"/>
      <c r="Z20" s="14">
        <f t="shared" si="4"/>
        <v>60750000</v>
      </c>
      <c r="AA20" s="18" t="s">
        <v>1532</v>
      </c>
      <c r="AB20" s="13" t="s">
        <v>1533</v>
      </c>
      <c r="AC20" s="19" t="s">
        <v>1534</v>
      </c>
      <c r="AD20" s="20"/>
      <c r="AE20" s="19"/>
      <c r="AF20" s="21"/>
      <c r="AG20" s="22" t="str">
        <f t="shared" si="5"/>
        <v>TRUE</v>
      </c>
      <c r="AH20" s="23" t="str">
        <f t="shared" si="6"/>
        <v>قشم نخل زرین خیابان پژوهش کافه دژاوو - مهسا کریم نژاد فرد 09333688292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11</v>
      </c>
      <c r="H21" s="10">
        <v>281307201583</v>
      </c>
      <c r="I21" s="9" t="s">
        <v>1524</v>
      </c>
      <c r="J21" s="9"/>
      <c r="K21" s="11" t="str">
        <f t="shared" ca="1" si="0"/>
        <v/>
      </c>
      <c r="L21" s="12" t="s">
        <v>212</v>
      </c>
      <c r="M21" s="12" t="s">
        <v>1535</v>
      </c>
      <c r="N21" s="12"/>
      <c r="O21" s="9">
        <v>5501.1</v>
      </c>
      <c r="P21" s="9">
        <v>2</v>
      </c>
      <c r="Q21" s="13" t="str">
        <f>VLOOKUP(O21, '[1]لیست محصولات اردیبهشت ۱۴۰۳'!B:C,2,0)</f>
        <v>ورتکس | Vortex</v>
      </c>
      <c r="R21" s="9" t="s">
        <v>335</v>
      </c>
      <c r="S21" s="12">
        <f>VLOOKUP(O21, '[1]لیست محصولات اردیبهشت ۱۴۰۳'!B:F,5,0)</f>
        <v>150</v>
      </c>
      <c r="T21" s="14">
        <f>VLOOKUP(O21, '[1]لیست محصولات اردیبهشت ۱۴۰۳'!B:G,6,0)</f>
        <v>2100000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4200000</v>
      </c>
      <c r="Y21" s="17"/>
      <c r="Z21" s="14">
        <f t="shared" si="4"/>
        <v>4200000</v>
      </c>
      <c r="AA21" s="18" t="s">
        <v>79</v>
      </c>
      <c r="AB21" s="13" t="s">
        <v>1536</v>
      </c>
      <c r="AC21" s="19" t="s">
        <v>1537</v>
      </c>
      <c r="AD21" s="20" t="s">
        <v>759</v>
      </c>
      <c r="AE21" s="19"/>
      <c r="AF21" s="21"/>
      <c r="AG21" s="22" t="str">
        <f t="shared" si="5"/>
        <v>TRUE</v>
      </c>
      <c r="AH21" s="23" t="str">
        <f t="shared" si="6"/>
        <v>تهران قلهک، خ کلاهدوز، خ اخلاقی غربی،خ مطلبی نژاد،بن بست ندیمی، داخل بن بست دست راست، پ9، واحد ۱ و ۲  - محمد صادق اکرامی 09128889558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9">
        <v>12</v>
      </c>
      <c r="H22" s="162">
        <v>281309553383</v>
      </c>
      <c r="I22" s="159" t="s">
        <v>1524</v>
      </c>
      <c r="J22" s="159"/>
      <c r="K22" s="11" t="str">
        <f t="shared" ca="1" si="0"/>
        <v/>
      </c>
      <c r="L22" s="138" t="s">
        <v>1538</v>
      </c>
      <c r="M22" s="138" t="s">
        <v>1539</v>
      </c>
      <c r="N22" s="138"/>
      <c r="O22" s="9">
        <v>5511.1</v>
      </c>
      <c r="P22" s="9">
        <v>1</v>
      </c>
      <c r="Q22" s="13" t="str">
        <f>VLOOKUP(O22, '[1]لیست محصولات اردیبهشت ۱۴۰۳'!B:C,2,0)</f>
        <v>هامبلا | Hambella</v>
      </c>
      <c r="R22" s="9" t="s">
        <v>101</v>
      </c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2800000</v>
      </c>
      <c r="Y22" s="17"/>
      <c r="Z22" s="14">
        <f t="shared" si="4"/>
        <v>2800000</v>
      </c>
      <c r="AA22" s="150" t="s">
        <v>79</v>
      </c>
      <c r="AB22" s="147" t="s">
        <v>1540</v>
      </c>
      <c r="AC22" s="144" t="s">
        <v>472</v>
      </c>
      <c r="AD22" s="141" t="s">
        <v>759</v>
      </c>
      <c r="AE22" s="183" t="s">
        <v>1587</v>
      </c>
      <c r="AF22" s="21"/>
      <c r="AG22" s="22" t="str">
        <f t="shared" si="5"/>
        <v>TRUE</v>
      </c>
      <c r="AH22" s="23" t="str">
        <f t="shared" si="6"/>
        <v>تهران کردستان جنوبی بلوار ازادگان خ ۲۶ شرقی پلاک‌۳۱ واحد ۴  - اناره موفقی 09214006179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0"/>
      <c r="H23" s="164"/>
      <c r="I23" s="160"/>
      <c r="J23" s="160"/>
      <c r="K23" s="11" t="str">
        <f t="shared" ca="1" si="0"/>
        <v/>
      </c>
      <c r="L23" s="139"/>
      <c r="M23" s="139"/>
      <c r="N23" s="139"/>
      <c r="O23" s="9">
        <v>5501.1</v>
      </c>
      <c r="P23" s="9">
        <v>1</v>
      </c>
      <c r="Q23" s="13" t="str">
        <f>VLOOKUP(O23, '[1]لیست محصولات اردیبهشت ۱۴۰۳'!B:C,2,0)</f>
        <v>ورتکس | Vortex</v>
      </c>
      <c r="R23" s="9" t="s">
        <v>101</v>
      </c>
      <c r="S23" s="12">
        <f>VLOOKUP(O23, '[1]لیست محصولات اردیبهشت ۱۴۰۳'!B:F,5,0)</f>
        <v>150</v>
      </c>
      <c r="T23" s="14">
        <f>VLOOKUP(O23, '[1]لیست محصولات اردیبهشت ۱۴۰۳'!B:G,6,0)</f>
        <v>2100000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2100000</v>
      </c>
      <c r="Y23" s="17"/>
      <c r="Z23" s="14">
        <f t="shared" si="4"/>
        <v>2100000</v>
      </c>
      <c r="AA23" s="151"/>
      <c r="AB23" s="148"/>
      <c r="AC23" s="145"/>
      <c r="AD23" s="142"/>
      <c r="AE23" s="185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1"/>
      <c r="H24" s="163"/>
      <c r="I24" s="161"/>
      <c r="J24" s="161"/>
      <c r="K24" s="11" t="str">
        <f t="shared" ca="1" si="0"/>
        <v/>
      </c>
      <c r="L24" s="140"/>
      <c r="M24" s="140"/>
      <c r="N24" s="140"/>
      <c r="O24" s="9">
        <v>5511.1</v>
      </c>
      <c r="P24" s="9">
        <v>1</v>
      </c>
      <c r="Q24" s="13" t="str">
        <f>VLOOKUP(O24, '[1]لیست محصولات اردیبهشت ۱۴۰۳'!B:C,2,0)</f>
        <v>هامبلا | Hambella</v>
      </c>
      <c r="R24" s="9" t="s">
        <v>90</v>
      </c>
      <c r="S24" s="12">
        <f>VLOOKUP(O24, '[1]لیست محصولات اردیبهشت ۱۴۰۳'!B:F,5,0)</f>
        <v>150</v>
      </c>
      <c r="T24" s="14">
        <f>VLOOKUP(O24, '[1]لیست محصولات اردیبهشت ۱۴۰۳'!B:G,6,0)</f>
        <v>2800000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2800000</v>
      </c>
      <c r="Y24" s="17"/>
      <c r="Z24" s="14">
        <f t="shared" si="4"/>
        <v>2800000</v>
      </c>
      <c r="AA24" s="152"/>
      <c r="AB24" s="149"/>
      <c r="AC24" s="146"/>
      <c r="AD24" s="143"/>
      <c r="AE24" s="184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13</v>
      </c>
      <c r="H25" s="10">
        <v>281333579441</v>
      </c>
      <c r="I25" s="9" t="s">
        <v>1524</v>
      </c>
      <c r="J25" s="9"/>
      <c r="K25" s="11" t="str">
        <f t="shared" ca="1" si="0"/>
        <v/>
      </c>
      <c r="L25" s="12" t="s">
        <v>105</v>
      </c>
      <c r="M25" s="12" t="s">
        <v>1541</v>
      </c>
      <c r="N25" s="12" t="s">
        <v>1542</v>
      </c>
      <c r="O25" s="9">
        <v>3326.1</v>
      </c>
      <c r="P25" s="9">
        <v>1</v>
      </c>
      <c r="Q25" s="13" t="str">
        <f>VLOOKUP(O25, '[1]لیست محصولات اردیبهشت ۱۴۰۳'!B:C,2,0)</f>
        <v>میاگروس | Milagros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3750000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3750000</v>
      </c>
      <c r="Y25" s="17"/>
      <c r="Z25" s="14">
        <f t="shared" si="4"/>
        <v>3750000</v>
      </c>
      <c r="AA25" s="18" t="s">
        <v>139</v>
      </c>
      <c r="AB25" s="13" t="s">
        <v>1544</v>
      </c>
      <c r="AC25" s="19" t="s">
        <v>1543</v>
      </c>
      <c r="AD25" s="20"/>
      <c r="AE25" s="19"/>
      <c r="AF25" s="21"/>
      <c r="AG25" s="22" t="str">
        <f t="shared" si="5"/>
        <v>TRUE</v>
      </c>
      <c r="AH25" s="23" t="str">
        <f t="shared" si="6"/>
        <v>بندرعباس خیابان دانشگاه بین دانشگاه ۱۱ و ۱۳ *به کافه کمل تحویل داده شود* کافه کمل - امیرحسین موسی پور 09918400591</v>
      </c>
    </row>
    <row r="26" spans="1:34" ht="22.35" customHeight="1">
      <c r="A26" s="7"/>
      <c r="B26" s="7"/>
      <c r="C26" s="7"/>
      <c r="D26" s="7"/>
      <c r="E26" s="7"/>
      <c r="F26" s="8"/>
      <c r="G26" s="66">
        <v>14</v>
      </c>
      <c r="H26" s="67" t="s">
        <v>711</v>
      </c>
      <c r="I26" s="66" t="s">
        <v>1545</v>
      </c>
      <c r="J26" s="9" t="s">
        <v>75</v>
      </c>
      <c r="K26" s="11" t="str">
        <f t="shared" ca="1" si="0"/>
        <v/>
      </c>
      <c r="L26" s="12" t="s">
        <v>712</v>
      </c>
      <c r="M26" s="12" t="s">
        <v>713</v>
      </c>
      <c r="N26" s="12" t="s">
        <v>714</v>
      </c>
      <c r="O26" s="9">
        <v>5511.2</v>
      </c>
      <c r="P26" s="9">
        <v>12</v>
      </c>
      <c r="Q26" s="13" t="str">
        <f>VLOOKUP(O26, '[1]لیست محصولات اردیبهشت ۱۴۰۳'!B:C,2,0)</f>
        <v>هامبلا | Hambella</v>
      </c>
      <c r="R26" s="9"/>
      <c r="S26" s="12">
        <f>VLOOKUP(O26, '[1]لیست محصولات اردیبهشت ۱۴۰۳'!B:F,5,0)</f>
        <v>750</v>
      </c>
      <c r="T26" s="14">
        <f>VLOOKUP(O26, '[1]لیست محصولات اردیبهشت ۱۴۰۳'!B:G,6,0)</f>
        <v>13350000</v>
      </c>
      <c r="U26" s="15"/>
      <c r="V26" s="16">
        <f t="shared" si="1"/>
        <v>0</v>
      </c>
      <c r="W26" s="12">
        <f t="shared" si="2"/>
        <v>12</v>
      </c>
      <c r="X26" s="14">
        <f t="shared" si="3"/>
        <v>160200000</v>
      </c>
      <c r="Y26" s="17"/>
      <c r="Z26" s="14">
        <f t="shared" si="4"/>
        <v>160200000</v>
      </c>
      <c r="AA26" s="18" t="s">
        <v>79</v>
      </c>
      <c r="AB26" s="13" t="s">
        <v>70</v>
      </c>
      <c r="AC26" s="19" t="s">
        <v>715</v>
      </c>
      <c r="AD26" s="20"/>
      <c r="AE26" s="77" t="s">
        <v>1546</v>
      </c>
      <c r="AF26" s="21"/>
      <c r="AG26" s="22" t="str">
        <f t="shared" si="5"/>
        <v>TRUE</v>
      </c>
      <c r="AH26" s="23" t="str">
        <f t="shared" si="6"/>
        <v>تهران - کافه پرا - افشین امیری 09123060890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59">
        <v>15</v>
      </c>
      <c r="H27" s="162">
        <v>281337705396</v>
      </c>
      <c r="I27" s="159" t="s">
        <v>1545</v>
      </c>
      <c r="J27" s="159"/>
      <c r="K27" s="11" t="str">
        <f t="shared" ca="1" si="0"/>
        <v/>
      </c>
      <c r="L27" s="138" t="s">
        <v>1547</v>
      </c>
      <c r="M27" s="138" t="s">
        <v>1548</v>
      </c>
      <c r="N27" s="138"/>
      <c r="O27" s="9">
        <v>5511.1</v>
      </c>
      <c r="P27" s="9">
        <v>1</v>
      </c>
      <c r="Q27" s="13" t="str">
        <f>VLOOKUP(O27, '[1]لیست محصولات اردیبهشت ۱۴۰۳'!B:C,2,0)</f>
        <v>هامبلا | Hambella</v>
      </c>
      <c r="R27" s="9" t="s">
        <v>101</v>
      </c>
      <c r="S27" s="12">
        <f>VLOOKUP(O27, '[1]لیست محصولات اردیبهشت ۱۴۰۳'!B:F,5,0)</f>
        <v>150</v>
      </c>
      <c r="T27" s="14">
        <f>VLOOKUP(O27, '[1]لیست محصولات اردیبهشت ۱۴۰۳'!B:G,6,0)</f>
        <v>2800000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2800000</v>
      </c>
      <c r="Y27" s="17"/>
      <c r="Z27" s="14">
        <f t="shared" si="4"/>
        <v>2800000</v>
      </c>
      <c r="AA27" s="150" t="s">
        <v>79</v>
      </c>
      <c r="AB27" s="147" t="s">
        <v>1549</v>
      </c>
      <c r="AC27" s="144" t="s">
        <v>1550</v>
      </c>
      <c r="AD27" s="141" t="s">
        <v>759</v>
      </c>
      <c r="AE27" s="19"/>
      <c r="AF27" s="21"/>
      <c r="AG27" s="22" t="str">
        <f t="shared" si="5"/>
        <v>TRUE</v>
      </c>
      <c r="AH27" s="23" t="str">
        <f t="shared" si="6"/>
        <v>تهران خیابان قزوین،دوراهی قپان،خیابان عارف قزوینی ،کوچه توانا۳ پلاک 29 طبقه 3  - الناز دادرس 09029257143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1"/>
      <c r="H28" s="163"/>
      <c r="I28" s="161"/>
      <c r="J28" s="161"/>
      <c r="K28" s="11" t="str">
        <f t="shared" ca="1" si="0"/>
        <v/>
      </c>
      <c r="L28" s="140"/>
      <c r="M28" s="140"/>
      <c r="N28" s="140"/>
      <c r="O28" s="9">
        <v>5501.1</v>
      </c>
      <c r="P28" s="9">
        <v>1</v>
      </c>
      <c r="Q28" s="13" t="str">
        <f>VLOOKUP(O28, '[1]لیست محصولات اردیبهشت ۱۴۰۳'!B:C,2,0)</f>
        <v>ورتکس | Vortex</v>
      </c>
      <c r="R28" s="9" t="s">
        <v>101</v>
      </c>
      <c r="S28" s="12">
        <f>VLOOKUP(O28, '[1]لیست محصولات اردیبهشت ۱۴۰۳'!B:F,5,0)</f>
        <v>150</v>
      </c>
      <c r="T28" s="14">
        <f>VLOOKUP(O28, '[1]لیست محصولات اردیبهشت ۱۴۰۳'!B:G,6,0)</f>
        <v>2100000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2100000</v>
      </c>
      <c r="Y28" s="17"/>
      <c r="Z28" s="14">
        <f t="shared" si="4"/>
        <v>2100000</v>
      </c>
      <c r="AA28" s="152"/>
      <c r="AB28" s="149"/>
      <c r="AC28" s="146"/>
      <c r="AD28" s="143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53">
        <v>16</v>
      </c>
      <c r="H29" s="156"/>
      <c r="I29" s="153" t="s">
        <v>1545</v>
      </c>
      <c r="J29" s="159" t="s">
        <v>75</v>
      </c>
      <c r="K29" s="11" t="str">
        <f t="shared" ca="1" si="0"/>
        <v/>
      </c>
      <c r="L29" s="138"/>
      <c r="M29" s="138" t="s">
        <v>534</v>
      </c>
      <c r="N29" s="138" t="s">
        <v>1168</v>
      </c>
      <c r="O29" s="9">
        <v>5501.3</v>
      </c>
      <c r="P29" s="9">
        <v>2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4000</v>
      </c>
      <c r="T29" s="14">
        <f>VLOOKUP(O29, '[1]لیست محصولات اردیبهشت ۱۴۰۳'!B:G,6,0)</f>
        <v>51200000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102400000</v>
      </c>
      <c r="Y29" s="17"/>
      <c r="Z29" s="14">
        <f t="shared" si="4"/>
        <v>102400000</v>
      </c>
      <c r="AA29" s="150" t="s">
        <v>79</v>
      </c>
      <c r="AB29" s="147" t="s">
        <v>70</v>
      </c>
      <c r="AC29" s="144" t="s">
        <v>536</v>
      </c>
      <c r="AD29" s="141"/>
      <c r="AE29" s="19"/>
      <c r="AF29" s="21"/>
      <c r="AG29" s="22" t="str">
        <f t="shared" si="5"/>
        <v>TRUE</v>
      </c>
      <c r="AH29" s="23" t="str">
        <f t="shared" si="6"/>
        <v>تهران - کافه بوتیک هتل حنا -  مالیان 09371071711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5"/>
      <c r="H30" s="158"/>
      <c r="I30" s="155"/>
      <c r="J30" s="161"/>
      <c r="K30" s="11" t="str">
        <f t="shared" ca="1" si="0"/>
        <v/>
      </c>
      <c r="L30" s="140"/>
      <c r="M30" s="140"/>
      <c r="N30" s="140"/>
      <c r="O30" s="9">
        <v>5511.1</v>
      </c>
      <c r="P30" s="9">
        <v>4</v>
      </c>
      <c r="Q30" s="13" t="str">
        <f>VLOOKUP(O30, '[1]لیست محصولات اردیبهشت ۱۴۰۳'!B:C,2,0)</f>
        <v>هامبلا | Hambella</v>
      </c>
      <c r="R30" s="9"/>
      <c r="S30" s="12">
        <f>VLOOKUP(O30, '[1]لیست محصولات اردیبهشت ۱۴۰۳'!B:F,5,0)</f>
        <v>150</v>
      </c>
      <c r="T30" s="14">
        <f>VLOOKUP(O30, '[1]لیست محصولات اردیبهشت ۱۴۰۳'!B:G,6,0)</f>
        <v>2800000</v>
      </c>
      <c r="U30" s="15"/>
      <c r="V30" s="16">
        <f t="shared" si="1"/>
        <v>0</v>
      </c>
      <c r="W30" s="12">
        <f t="shared" si="2"/>
        <v>4</v>
      </c>
      <c r="X30" s="14">
        <f t="shared" si="3"/>
        <v>11200000</v>
      </c>
      <c r="Y30" s="17"/>
      <c r="Z30" s="14">
        <f t="shared" si="4"/>
        <v>11200000</v>
      </c>
      <c r="AA30" s="152"/>
      <c r="AB30" s="149"/>
      <c r="AC30" s="146"/>
      <c r="AD30" s="143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59">
        <v>17</v>
      </c>
      <c r="H31" s="162">
        <v>281340692091</v>
      </c>
      <c r="I31" s="159" t="s">
        <v>1545</v>
      </c>
      <c r="J31" s="159"/>
      <c r="K31" s="11" t="str">
        <f t="shared" ca="1" si="0"/>
        <v/>
      </c>
      <c r="L31" s="138" t="s">
        <v>308</v>
      </c>
      <c r="M31" s="138" t="s">
        <v>1551</v>
      </c>
      <c r="N31" s="138"/>
      <c r="O31" s="9">
        <v>5511.1</v>
      </c>
      <c r="P31" s="9">
        <v>1</v>
      </c>
      <c r="Q31" s="13" t="str">
        <f>VLOOKUP(O31, '[1]لیست محصولات اردیبهشت ۱۴۰۳'!B:C,2,0)</f>
        <v>هامبلا | Hambella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2800000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2800000</v>
      </c>
      <c r="Y31" s="17"/>
      <c r="Z31" s="14">
        <f t="shared" si="4"/>
        <v>2800000</v>
      </c>
      <c r="AA31" s="150" t="s">
        <v>224</v>
      </c>
      <c r="AB31" s="147" t="s">
        <v>1552</v>
      </c>
      <c r="AC31" s="144" t="s">
        <v>1553</v>
      </c>
      <c r="AD31" s="141"/>
      <c r="AE31" s="19"/>
      <c r="AF31" s="21"/>
      <c r="AG31" s="22" t="str">
        <f t="shared" si="5"/>
        <v>TRUE</v>
      </c>
      <c r="AH31" s="23" t="str">
        <f t="shared" si="6"/>
        <v>بابل خورشید کلا، نبش معراج 14، ساختمان مهرورزان، واحد ۷  - محمد محامدی 09360099045</v>
      </c>
    </row>
    <row r="32" spans="1:34" ht="22.35" customHeight="1">
      <c r="A32" s="7"/>
      <c r="B32" s="7"/>
      <c r="C32" s="7"/>
      <c r="D32" s="7"/>
      <c r="E32" s="7"/>
      <c r="F32" s="8"/>
      <c r="G32" s="161"/>
      <c r="H32" s="163"/>
      <c r="I32" s="161"/>
      <c r="J32" s="161"/>
      <c r="K32" s="11" t="str">
        <f t="shared" ca="1" si="0"/>
        <v/>
      </c>
      <c r="L32" s="140"/>
      <c r="M32" s="140"/>
      <c r="N32" s="140"/>
      <c r="O32" s="9">
        <v>3326.1</v>
      </c>
      <c r="P32" s="9">
        <v>1</v>
      </c>
      <c r="Q32" s="13" t="str">
        <f>VLOOKUP(O32, '[1]لیست محصولات اردیبهشت ۱۴۰۳'!B:C,2,0)</f>
        <v>میاگروس | Milagros</v>
      </c>
      <c r="R32" s="9"/>
      <c r="S32" s="12">
        <f>VLOOKUP(O32, '[1]لیست محصولات اردیبهشت ۱۴۰۳'!B:F,5,0)</f>
        <v>150</v>
      </c>
      <c r="T32" s="14">
        <f>VLOOKUP(O32, '[1]لیست محصولات اردیبهشت ۱۴۰۳'!B:G,6,0)</f>
        <v>3750000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3750000</v>
      </c>
      <c r="Y32" s="17"/>
      <c r="Z32" s="14">
        <f t="shared" si="4"/>
        <v>3750000</v>
      </c>
      <c r="AA32" s="152"/>
      <c r="AB32" s="149"/>
      <c r="AC32" s="146"/>
      <c r="AD32" s="143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59">
        <v>18</v>
      </c>
      <c r="H33" s="162">
        <v>281352566970</v>
      </c>
      <c r="I33" s="159" t="s">
        <v>1545</v>
      </c>
      <c r="J33" s="159"/>
      <c r="K33" s="11" t="str">
        <f t="shared" ca="1" si="0"/>
        <v/>
      </c>
      <c r="L33" s="138" t="s">
        <v>105</v>
      </c>
      <c r="M33" s="138" t="s">
        <v>542</v>
      </c>
      <c r="N33" s="138"/>
      <c r="O33" s="9">
        <v>5511.1</v>
      </c>
      <c r="P33" s="9">
        <v>1</v>
      </c>
      <c r="Q33" s="13" t="str">
        <f>VLOOKUP(O33, '[1]لیست محصولات اردیبهشت ۱۴۰۳'!B:C,2,0)</f>
        <v>هامبلا | Hambella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2800000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2800000</v>
      </c>
      <c r="Y33" s="17"/>
      <c r="Z33" s="14">
        <f t="shared" si="4"/>
        <v>2800000</v>
      </c>
      <c r="AA33" s="150" t="s">
        <v>79</v>
      </c>
      <c r="AB33" s="147" t="s">
        <v>1554</v>
      </c>
      <c r="AC33" s="144" t="s">
        <v>667</v>
      </c>
      <c r="AD33" s="141" t="s">
        <v>795</v>
      </c>
      <c r="AE33" s="19"/>
      <c r="AF33" s="21"/>
      <c r="AG33" s="22" t="str">
        <f t="shared" si="5"/>
        <v>TRUE</v>
      </c>
      <c r="AH33" s="23" t="str">
        <f t="shared" si="6"/>
        <v>تهران خ. آزادی، خ. حبیب الله جنوبی، خ. احمد قاسمی پلاک ۳۳  - امیرحسین موسوی 09158015071</v>
      </c>
    </row>
    <row r="34" spans="1:34" ht="22.35" customHeight="1">
      <c r="A34" s="7"/>
      <c r="B34" s="7"/>
      <c r="C34" s="7"/>
      <c r="D34" s="7"/>
      <c r="E34" s="7"/>
      <c r="F34" s="8"/>
      <c r="G34" s="160"/>
      <c r="H34" s="164"/>
      <c r="I34" s="160"/>
      <c r="J34" s="160"/>
      <c r="K34" s="11" t="str">
        <f t="shared" ca="1" si="0"/>
        <v/>
      </c>
      <c r="L34" s="139"/>
      <c r="M34" s="139"/>
      <c r="N34" s="139"/>
      <c r="O34" s="9">
        <v>3326.1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3750000</v>
      </c>
      <c r="Y34" s="17"/>
      <c r="Z34" s="14">
        <f t="shared" si="4"/>
        <v>3750000</v>
      </c>
      <c r="AA34" s="151"/>
      <c r="AB34" s="148"/>
      <c r="AC34" s="145"/>
      <c r="AD34" s="142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61"/>
      <c r="H35" s="163"/>
      <c r="I35" s="161"/>
      <c r="J35" s="161"/>
      <c r="K35" s="11" t="str">
        <f t="shared" ca="1" si="0"/>
        <v/>
      </c>
      <c r="L35" s="140"/>
      <c r="M35" s="140"/>
      <c r="N35" s="140"/>
      <c r="O35" s="9">
        <v>5523.2</v>
      </c>
      <c r="P35" s="9">
        <v>1</v>
      </c>
      <c r="Q35" s="13" t="str">
        <f>VLOOKUP(O35, '[1]لیست محصولات اردیبهشت ۱۴۰۳'!B:C,2,0)</f>
        <v>کوتوا دانکن | Kotowa Duncan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12150000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12150000</v>
      </c>
      <c r="Y35" s="17"/>
      <c r="Z35" s="14">
        <f t="shared" si="4"/>
        <v>12150000</v>
      </c>
      <c r="AA35" s="152"/>
      <c r="AB35" s="149"/>
      <c r="AC35" s="146"/>
      <c r="AD35" s="143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66">
        <v>19</v>
      </c>
      <c r="H36" s="67"/>
      <c r="I36" s="66" t="s">
        <v>1545</v>
      </c>
      <c r="J36" s="9" t="s">
        <v>75</v>
      </c>
      <c r="K36" s="11" t="str">
        <f t="shared" ca="1" si="0"/>
        <v/>
      </c>
      <c r="L36" s="12" t="s">
        <v>607</v>
      </c>
      <c r="M36" s="12" t="s">
        <v>863</v>
      </c>
      <c r="N36" s="12" t="s">
        <v>864</v>
      </c>
      <c r="O36" s="9">
        <v>5511.1</v>
      </c>
      <c r="P36" s="9">
        <v>7</v>
      </c>
      <c r="Q36" s="13" t="str">
        <f>VLOOKUP(O36, '[1]لیست محصولات اردیبهشت ۱۴۰۳'!B:C,2,0)</f>
        <v>هامبلا | Hambella</v>
      </c>
      <c r="R36" s="9"/>
      <c r="S36" s="12">
        <f>VLOOKUP(O36, '[1]لیست محصولات اردیبهشت ۱۴۰۳'!B:F,5,0)</f>
        <v>150</v>
      </c>
      <c r="T36" s="14">
        <f>VLOOKUP(O36, '[1]لیست محصولات اردیبهشت ۱۴۰۳'!B:G,6,0)</f>
        <v>2800000</v>
      </c>
      <c r="U36" s="15"/>
      <c r="V36" s="16">
        <f t="shared" si="1"/>
        <v>0</v>
      </c>
      <c r="W36" s="12">
        <f t="shared" si="2"/>
        <v>7</v>
      </c>
      <c r="X36" s="14">
        <f t="shared" si="3"/>
        <v>19600000</v>
      </c>
      <c r="Y36" s="17"/>
      <c r="Z36" s="14">
        <f t="shared" si="4"/>
        <v>19600000</v>
      </c>
      <c r="AA36" s="18" t="s">
        <v>79</v>
      </c>
      <c r="AB36" s="13" t="s">
        <v>70</v>
      </c>
      <c r="AC36" s="19" t="s">
        <v>865</v>
      </c>
      <c r="AD36" s="20" t="s">
        <v>795</v>
      </c>
      <c r="AE36" s="19"/>
      <c r="AF36" s="21"/>
      <c r="AG36" s="22" t="str">
        <f t="shared" si="5"/>
        <v>TRUE</v>
      </c>
      <c r="AH36" s="23" t="str">
        <f t="shared" si="6"/>
        <v>تهران - کافه رزتو - مریم ناظم زاده 09381574707</v>
      </c>
    </row>
    <row r="37" spans="1:34" ht="22.35" customHeight="1">
      <c r="A37" s="7"/>
      <c r="B37" s="7"/>
      <c r="C37" s="7"/>
      <c r="D37" s="7"/>
      <c r="E37" s="7"/>
      <c r="F37" s="8"/>
      <c r="G37" s="9">
        <v>20</v>
      </c>
      <c r="H37" s="10">
        <v>281354278406</v>
      </c>
      <c r="I37" s="9" t="s">
        <v>1545</v>
      </c>
      <c r="J37" s="9"/>
      <c r="K37" s="11" t="str">
        <f t="shared" ca="1" si="0"/>
        <v/>
      </c>
      <c r="L37" s="12" t="s">
        <v>411</v>
      </c>
      <c r="M37" s="12" t="s">
        <v>1555</v>
      </c>
      <c r="N37" s="12"/>
      <c r="O37" s="9">
        <v>5523.2</v>
      </c>
      <c r="P37" s="9">
        <v>1</v>
      </c>
      <c r="Q37" s="13" t="str">
        <f>VLOOKUP(O37, '[1]لیست محصولات اردیبهشت ۱۴۰۳'!B:C,2,0)</f>
        <v>کوتوا دانکن | Kotowa Duncan</v>
      </c>
      <c r="R37" s="9"/>
      <c r="S37" s="12">
        <f>VLOOKUP(O37, '[1]لیست محصولات اردیبهشت ۱۴۰۳'!B:F,5,0)</f>
        <v>750</v>
      </c>
      <c r="T37" s="14">
        <f>VLOOKUP(O37, '[1]لیست محصولات اردیبهشت ۱۴۰۳'!B:G,6,0)</f>
        <v>12150000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12150000</v>
      </c>
      <c r="Y37" s="17"/>
      <c r="Z37" s="14">
        <f t="shared" si="4"/>
        <v>12150000</v>
      </c>
      <c r="AA37" s="18" t="s">
        <v>160</v>
      </c>
      <c r="AB37" s="13" t="s">
        <v>1556</v>
      </c>
      <c r="AC37" s="19" t="s">
        <v>1557</v>
      </c>
      <c r="AD37" s="20"/>
      <c r="AE37" s="19"/>
      <c r="AF37" s="21"/>
      <c r="AG37" s="22" t="str">
        <f t="shared" si="5"/>
        <v>TRUE</v>
      </c>
      <c r="AH37" s="23" t="str">
        <f t="shared" si="6"/>
        <v>زنجان خ امام - کوچه باشگاه - پلاک۴۰ - الکتروسمنان  - مهرداد سعدلونیا 09127401078</v>
      </c>
    </row>
    <row r="38" spans="1:34" ht="22.35" customHeight="1">
      <c r="A38" s="7"/>
      <c r="B38" s="7"/>
      <c r="C38" s="7"/>
      <c r="D38" s="7"/>
      <c r="E38" s="7"/>
      <c r="F38" s="8"/>
      <c r="G38" s="159">
        <v>21</v>
      </c>
      <c r="H38" s="162">
        <v>281363951986</v>
      </c>
      <c r="I38" s="159" t="s">
        <v>1545</v>
      </c>
      <c r="J38" s="159" t="s">
        <v>75</v>
      </c>
      <c r="K38" s="11" t="str">
        <f t="shared" ca="1" si="0"/>
        <v/>
      </c>
      <c r="L38" s="138" t="s">
        <v>118</v>
      </c>
      <c r="M38" s="138" t="s">
        <v>638</v>
      </c>
      <c r="N38" s="138" t="s">
        <v>1558</v>
      </c>
      <c r="O38" s="9">
        <v>3326.1</v>
      </c>
      <c r="P38" s="9">
        <v>3</v>
      </c>
      <c r="Q38" s="13" t="str">
        <f>VLOOKUP(O38, '[1]لیست محصولات اردیبهشت ۱۴۰۳'!B:C,2,0)</f>
        <v>میاگروس | Milagros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3750000</v>
      </c>
      <c r="U38" s="15"/>
      <c r="V38" s="16">
        <f t="shared" si="1"/>
        <v>0</v>
      </c>
      <c r="W38" s="12">
        <f t="shared" si="2"/>
        <v>3</v>
      </c>
      <c r="X38" s="14">
        <f t="shared" si="3"/>
        <v>11250000</v>
      </c>
      <c r="Y38" s="17"/>
      <c r="Z38" s="14">
        <f t="shared" si="4"/>
        <v>11250000</v>
      </c>
      <c r="AA38" s="150" t="s">
        <v>108</v>
      </c>
      <c r="AB38" s="147" t="s">
        <v>1559</v>
      </c>
      <c r="AC38" s="144" t="s">
        <v>1560</v>
      </c>
      <c r="AD38" s="141"/>
      <c r="AE38" s="19"/>
      <c r="AF38" s="21"/>
      <c r="AG38" s="22" t="str">
        <f t="shared" si="5"/>
        <v>TRUE</v>
      </c>
      <c r="AH38" s="23" t="str">
        <f t="shared" si="6"/>
        <v>کرج مهرشهر-بلوارشهرداری-انتهای خیابان ۱۱۱-نبش خیابان ۱۱۷- پلاک ۳۹۸ کافه بلوباتل - کاوه زارع 09122024114</v>
      </c>
    </row>
    <row r="39" spans="1:34" ht="22.35" customHeight="1">
      <c r="A39" s="7"/>
      <c r="B39" s="7"/>
      <c r="C39" s="7"/>
      <c r="D39" s="7"/>
      <c r="E39" s="7"/>
      <c r="F39" s="8"/>
      <c r="G39" s="160"/>
      <c r="H39" s="164"/>
      <c r="I39" s="160"/>
      <c r="J39" s="160"/>
      <c r="K39" s="11" t="str">
        <f t="shared" ca="1" si="0"/>
        <v/>
      </c>
      <c r="L39" s="139"/>
      <c r="M39" s="139"/>
      <c r="N39" s="139"/>
      <c r="O39" s="9">
        <v>5511.3</v>
      </c>
      <c r="P39" s="9">
        <v>2</v>
      </c>
      <c r="Q39" s="13" t="str">
        <f>VLOOKUP(O39, '[1]لیست محصولات اردیبهشت ۱۴۰۳'!B:C,2,0)</f>
        <v>هامبلا | Hambella</v>
      </c>
      <c r="R39" s="9"/>
      <c r="S39" s="12">
        <f>VLOOKUP(O39, '[1]لیست محصولات اردیبهشت ۱۴۰۳'!B:F,5,0)</f>
        <v>4000</v>
      </c>
      <c r="T39" s="14">
        <f>VLOOKUP(O39, '[1]لیست محصولات اردیبهشت ۱۴۰۳'!B:G,6,0)</f>
        <v>69600000</v>
      </c>
      <c r="U39" s="15"/>
      <c r="V39" s="16">
        <f t="shared" si="1"/>
        <v>0</v>
      </c>
      <c r="W39" s="12">
        <f t="shared" si="2"/>
        <v>2</v>
      </c>
      <c r="X39" s="14">
        <f t="shared" si="3"/>
        <v>139200000</v>
      </c>
      <c r="Y39" s="17"/>
      <c r="Z39" s="14">
        <f t="shared" si="4"/>
        <v>139200000</v>
      </c>
      <c r="AA39" s="151"/>
      <c r="AB39" s="148"/>
      <c r="AC39" s="145"/>
      <c r="AD39" s="142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61"/>
      <c r="H40" s="163"/>
      <c r="I40" s="161"/>
      <c r="J40" s="161"/>
      <c r="K40" s="11" t="str">
        <f t="shared" ca="1" si="0"/>
        <v/>
      </c>
      <c r="L40" s="140"/>
      <c r="M40" s="140"/>
      <c r="N40" s="140"/>
      <c r="O40" s="9">
        <v>5523.2</v>
      </c>
      <c r="P40" s="9">
        <v>1</v>
      </c>
      <c r="Q40" s="13" t="str">
        <f>VLOOKUP(O40, '[1]لیست محصولات اردیبهشت ۱۴۰۳'!B:C,2,0)</f>
        <v>کوتوا دانکن | Kotowa Duncan</v>
      </c>
      <c r="R40" s="9"/>
      <c r="S40" s="12">
        <f>VLOOKUP(O40, '[1]لیست محصولات اردیبهشت ۱۴۰۳'!B:F,5,0)</f>
        <v>750</v>
      </c>
      <c r="T40" s="14">
        <f>VLOOKUP(O40, '[1]لیست محصولات اردیبهشت ۱۴۰۳'!B:G,6,0)</f>
        <v>12150000</v>
      </c>
      <c r="U40" s="15"/>
      <c r="V40" s="16">
        <f t="shared" si="1"/>
        <v>0</v>
      </c>
      <c r="W40" s="12">
        <f t="shared" si="2"/>
        <v>1</v>
      </c>
      <c r="X40" s="14">
        <f t="shared" si="3"/>
        <v>12150000</v>
      </c>
      <c r="Y40" s="17"/>
      <c r="Z40" s="14">
        <f t="shared" si="4"/>
        <v>12150000</v>
      </c>
      <c r="AA40" s="152"/>
      <c r="AB40" s="149"/>
      <c r="AC40" s="146"/>
      <c r="AD40" s="143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66">
        <v>22</v>
      </c>
      <c r="H41" s="67"/>
      <c r="I41" s="66" t="s">
        <v>1545</v>
      </c>
      <c r="J41" s="9" t="s">
        <v>75</v>
      </c>
      <c r="K41" s="11" t="str">
        <f t="shared" ca="1" si="0"/>
        <v/>
      </c>
      <c r="L41" s="12" t="s">
        <v>729</v>
      </c>
      <c r="M41" s="12" t="s">
        <v>1563</v>
      </c>
      <c r="N41" s="12" t="s">
        <v>1561</v>
      </c>
      <c r="O41" s="9">
        <v>5511.3</v>
      </c>
      <c r="P41" s="9">
        <v>2</v>
      </c>
      <c r="Q41" s="13" t="str">
        <f>VLOOKUP(O41, '[1]لیست محصولات اردیبهشت ۱۴۰۳'!B:C,2,0)</f>
        <v>هامبلا | Hambella</v>
      </c>
      <c r="R41" s="9"/>
      <c r="S41" s="12">
        <f>VLOOKUP(O41, '[1]لیست محصولات اردیبهشت ۱۴۰۳'!B:F,5,0)</f>
        <v>4000</v>
      </c>
      <c r="T41" s="14">
        <f>VLOOKUP(O41, '[1]لیست محصولات اردیبهشت ۱۴۰۳'!B:G,6,0)</f>
        <v>69600000</v>
      </c>
      <c r="U41" s="15"/>
      <c r="V41" s="16">
        <f t="shared" si="1"/>
        <v>0</v>
      </c>
      <c r="W41" s="12">
        <f t="shared" si="2"/>
        <v>2</v>
      </c>
      <c r="X41" s="14">
        <f t="shared" si="3"/>
        <v>139200000</v>
      </c>
      <c r="Y41" s="17"/>
      <c r="Z41" s="14">
        <f t="shared" si="4"/>
        <v>139200000</v>
      </c>
      <c r="AA41" s="18" t="s">
        <v>79</v>
      </c>
      <c r="AB41" s="13" t="s">
        <v>70</v>
      </c>
      <c r="AC41" s="19" t="s">
        <v>1562</v>
      </c>
      <c r="AD41" s="20"/>
      <c r="AE41" s="19"/>
      <c r="AF41" s="21"/>
      <c r="AG41" s="22" t="str">
        <f t="shared" si="5"/>
        <v>TRUE</v>
      </c>
      <c r="AH41" s="23" t="str">
        <f t="shared" si="6"/>
        <v>تهران - کیا کافی گستر - نیایش روزبان 09981769279</v>
      </c>
    </row>
    <row r="42" spans="1:34" ht="22.35" customHeight="1">
      <c r="A42" s="7"/>
      <c r="B42" s="7"/>
      <c r="C42" s="7"/>
      <c r="D42" s="7"/>
      <c r="E42" s="7"/>
      <c r="F42" s="8"/>
      <c r="G42" s="153">
        <v>23</v>
      </c>
      <c r="H42" s="156"/>
      <c r="I42" s="153" t="s">
        <v>1545</v>
      </c>
      <c r="J42" s="159"/>
      <c r="K42" s="11" t="str">
        <f t="shared" ca="1" si="0"/>
        <v/>
      </c>
      <c r="L42" s="138" t="s">
        <v>537</v>
      </c>
      <c r="M42" s="138" t="s">
        <v>538</v>
      </c>
      <c r="N42" s="138" t="s">
        <v>1564</v>
      </c>
      <c r="O42" s="9">
        <v>5501.3</v>
      </c>
      <c r="P42" s="9">
        <v>4</v>
      </c>
      <c r="Q42" s="13" t="str">
        <f>VLOOKUP(O42, '[1]لیست محصولات اردیبهشت ۱۴۰۳'!B:C,2,0)</f>
        <v>ورتکس | Vortex</v>
      </c>
      <c r="R42" s="9"/>
      <c r="S42" s="12">
        <f>VLOOKUP(O42, '[1]لیست محصولات اردیبهشت ۱۴۰۳'!B:F,5,0)</f>
        <v>4000</v>
      </c>
      <c r="T42" s="14">
        <f>VLOOKUP(O42, '[1]لیست محصولات اردیبهشت ۱۴۰۳'!B:G,6,0)</f>
        <v>51200000</v>
      </c>
      <c r="U42" s="15"/>
      <c r="V42" s="16">
        <f t="shared" si="1"/>
        <v>0</v>
      </c>
      <c r="W42" s="12">
        <f t="shared" si="2"/>
        <v>4</v>
      </c>
      <c r="X42" s="14">
        <f t="shared" si="3"/>
        <v>204800000</v>
      </c>
      <c r="Y42" s="17"/>
      <c r="Z42" s="14">
        <f t="shared" si="4"/>
        <v>204800000</v>
      </c>
      <c r="AA42" s="150" t="s">
        <v>79</v>
      </c>
      <c r="AB42" s="147" t="s">
        <v>70</v>
      </c>
      <c r="AC42" s="144" t="s">
        <v>540</v>
      </c>
      <c r="AD42" s="141"/>
      <c r="AE42" s="19"/>
      <c r="AF42" s="21"/>
      <c r="AG42" s="22" t="str">
        <f t="shared" si="5"/>
        <v>TRUE</v>
      </c>
      <c r="AH42" s="23" t="str">
        <f t="shared" si="6"/>
        <v>تهران - کافه نولان ونک - علیرضا متقی 09331770320</v>
      </c>
    </row>
    <row r="43" spans="1:34" ht="22.35" customHeight="1">
      <c r="A43" s="7"/>
      <c r="B43" s="7"/>
      <c r="C43" s="7"/>
      <c r="D43" s="7"/>
      <c r="E43" s="7"/>
      <c r="F43" s="8"/>
      <c r="G43" s="155"/>
      <c r="H43" s="158"/>
      <c r="I43" s="155"/>
      <c r="J43" s="161"/>
      <c r="K43" s="11" t="str">
        <f t="shared" ca="1" si="0"/>
        <v/>
      </c>
      <c r="L43" s="140"/>
      <c r="M43" s="140"/>
      <c r="N43" s="140"/>
      <c r="O43" s="9">
        <v>3326.2</v>
      </c>
      <c r="P43" s="9">
        <v>2</v>
      </c>
      <c r="Q43" s="13" t="str">
        <f>VLOOKUP(O43, '[1]لیست محصولات اردیبهشت ۱۴۰۳'!B:C,2,0)</f>
        <v>میاگروس | Milagros</v>
      </c>
      <c r="R43" s="9"/>
      <c r="S43" s="12">
        <f>VLOOKUP(O43, '[1]لیست محصولات اردیبهشت ۱۴۰۳'!B:F,5,0)</f>
        <v>750</v>
      </c>
      <c r="T43" s="14">
        <f>VLOOKUP(O43, '[1]لیست محصولات اردیبهشت ۱۴۰۳'!B:G,6,0)</f>
        <v>18150000</v>
      </c>
      <c r="U43" s="15"/>
      <c r="V43" s="16">
        <f t="shared" si="1"/>
        <v>0</v>
      </c>
      <c r="W43" s="12">
        <f t="shared" si="2"/>
        <v>2</v>
      </c>
      <c r="X43" s="14">
        <f t="shared" si="3"/>
        <v>36300000</v>
      </c>
      <c r="Y43" s="17"/>
      <c r="Z43" s="14">
        <f t="shared" si="4"/>
        <v>36300000</v>
      </c>
      <c r="AA43" s="152"/>
      <c r="AB43" s="149"/>
      <c r="AC43" s="146"/>
      <c r="AD43" s="143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>
        <v>24</v>
      </c>
      <c r="H44" s="10">
        <v>281371284033</v>
      </c>
      <c r="I44" s="9" t="s">
        <v>1545</v>
      </c>
      <c r="J44" s="9"/>
      <c r="K44" s="11" t="str">
        <f t="shared" ca="1" si="0"/>
        <v/>
      </c>
      <c r="L44" s="12" t="s">
        <v>1565</v>
      </c>
      <c r="M44" s="12" t="s">
        <v>1566</v>
      </c>
      <c r="N44" s="12"/>
      <c r="O44" s="9">
        <v>5501.1</v>
      </c>
      <c r="P44" s="9">
        <v>1</v>
      </c>
      <c r="Q44" s="13" t="str">
        <f>VLOOKUP(O44, '[1]لیست محصولات اردیبهشت ۱۴۰۳'!B:C,2,0)</f>
        <v>ورتکس | Vortex</v>
      </c>
      <c r="R44" s="9"/>
      <c r="S44" s="12">
        <f>VLOOKUP(O44, '[1]لیست محصولات اردیبهشت ۱۴۰۳'!B:F,5,0)</f>
        <v>150</v>
      </c>
      <c r="T44" s="14">
        <f>VLOOKUP(O44, '[1]لیست محصولات اردیبهشت ۱۴۰۳'!B:G,6,0)</f>
        <v>2100000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2100000</v>
      </c>
      <c r="Y44" s="17"/>
      <c r="Z44" s="14">
        <f t="shared" si="4"/>
        <v>2100000</v>
      </c>
      <c r="AA44" s="18" t="s">
        <v>79</v>
      </c>
      <c r="AB44" s="13" t="s">
        <v>1567</v>
      </c>
      <c r="AC44" s="19" t="s">
        <v>1568</v>
      </c>
      <c r="AD44" s="20" t="s">
        <v>795</v>
      </c>
      <c r="AE44" s="19"/>
      <c r="AF44" s="21"/>
      <c r="AG44" s="22" t="str">
        <f t="shared" si="5"/>
        <v>TRUE</v>
      </c>
      <c r="AH44" s="23" t="str">
        <f t="shared" si="6"/>
        <v>تهران خیابان شریعتی خیابان یخچال خیابان فکوریان پلاک ۱۳ واحد ۳  - گلبرگ فنی طهرانی 09123728524</v>
      </c>
    </row>
    <row r="45" spans="1:34" ht="22.35" customHeight="1">
      <c r="A45" s="7"/>
      <c r="B45" s="7"/>
      <c r="C45" s="7"/>
      <c r="D45" s="7"/>
      <c r="E45" s="7"/>
      <c r="F45" s="8"/>
      <c r="G45" s="159">
        <v>25</v>
      </c>
      <c r="H45" s="162">
        <v>281372099387</v>
      </c>
      <c r="I45" s="159" t="s">
        <v>1545</v>
      </c>
      <c r="J45" s="159"/>
      <c r="K45" s="11" t="str">
        <f t="shared" ca="1" si="0"/>
        <v/>
      </c>
      <c r="L45" s="138" t="s">
        <v>191</v>
      </c>
      <c r="M45" s="138" t="s">
        <v>1569</v>
      </c>
      <c r="N45" s="138" t="s">
        <v>1570</v>
      </c>
      <c r="O45" s="9">
        <v>5511.1</v>
      </c>
      <c r="P45" s="9">
        <v>3</v>
      </c>
      <c r="Q45" s="13" t="str">
        <f>VLOOKUP(O45, '[1]لیست محصولات اردیبهشت ۱۴۰۳'!B:C,2,0)</f>
        <v>هامبلا | Hambella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2800000</v>
      </c>
      <c r="U45" s="26"/>
      <c r="V45" s="16">
        <f t="shared" si="1"/>
        <v>0</v>
      </c>
      <c r="W45" s="12">
        <f t="shared" si="2"/>
        <v>3</v>
      </c>
      <c r="X45" s="14">
        <f t="shared" si="3"/>
        <v>8400000</v>
      </c>
      <c r="Y45" s="17"/>
      <c r="Z45" s="14">
        <f t="shared" si="4"/>
        <v>8400000</v>
      </c>
      <c r="AA45" s="150" t="s">
        <v>419</v>
      </c>
      <c r="AB45" s="147" t="s">
        <v>1571</v>
      </c>
      <c r="AC45" s="144" t="s">
        <v>1572</v>
      </c>
      <c r="AD45" s="141"/>
      <c r="AE45" s="19"/>
      <c r="AF45" s="21"/>
      <c r="AG45" s="22" t="str">
        <f t="shared" si="5"/>
        <v>TRUE</v>
      </c>
      <c r="AH45" s="23" t="str">
        <f t="shared" si="6"/>
        <v>تبریز ولیعصر سعدی شمالی تقاطع پروین اعتصامی کافه زاغ - کیارش شیرمنش 09032911377</v>
      </c>
    </row>
    <row r="46" spans="1:34" ht="22.35" customHeight="1">
      <c r="A46" s="7"/>
      <c r="B46" s="7"/>
      <c r="C46" s="7"/>
      <c r="D46" s="7"/>
      <c r="E46" s="7"/>
      <c r="F46" s="8"/>
      <c r="G46" s="161"/>
      <c r="H46" s="163"/>
      <c r="I46" s="161"/>
      <c r="J46" s="161"/>
      <c r="K46" s="11" t="str">
        <f t="shared" ca="1" si="0"/>
        <v/>
      </c>
      <c r="L46" s="140"/>
      <c r="M46" s="140"/>
      <c r="N46" s="140"/>
      <c r="O46" s="9">
        <v>3326.1</v>
      </c>
      <c r="P46" s="9">
        <v>5</v>
      </c>
      <c r="Q46" s="13" t="str">
        <f>VLOOKUP(O46, '[1]لیست محصولات اردیبهشت ۱۴۰۳'!B:C,2,0)</f>
        <v>میاگروس | Milagros</v>
      </c>
      <c r="R46" s="9"/>
      <c r="S46" s="12">
        <f>VLOOKUP(O46, '[1]لیست محصولات اردیبهشت ۱۴۰۳'!B:F,5,0)</f>
        <v>150</v>
      </c>
      <c r="T46" s="14">
        <f>VLOOKUP(O46, '[1]لیست محصولات اردیبهشت ۱۴۰۳'!B:G,6,0)</f>
        <v>3750000</v>
      </c>
      <c r="U46" s="26"/>
      <c r="V46" s="16">
        <f t="shared" si="1"/>
        <v>0</v>
      </c>
      <c r="W46" s="12">
        <f t="shared" si="2"/>
        <v>5</v>
      </c>
      <c r="X46" s="14">
        <f t="shared" si="3"/>
        <v>18750000</v>
      </c>
      <c r="Y46" s="17"/>
      <c r="Z46" s="14">
        <f t="shared" si="4"/>
        <v>18750000</v>
      </c>
      <c r="AA46" s="152"/>
      <c r="AB46" s="149"/>
      <c r="AC46" s="146"/>
      <c r="AD46" s="143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>
        <v>26</v>
      </c>
      <c r="H47" s="10">
        <v>945941</v>
      </c>
      <c r="I47" s="9" t="s">
        <v>1545</v>
      </c>
      <c r="J47" s="9"/>
      <c r="K47" s="11" t="str">
        <f t="shared" ca="1" si="0"/>
        <v/>
      </c>
      <c r="L47" s="12" t="s">
        <v>179</v>
      </c>
      <c r="M47" s="12" t="s">
        <v>687</v>
      </c>
      <c r="N47" s="12"/>
      <c r="O47" s="9">
        <v>3326.2</v>
      </c>
      <c r="P47" s="9">
        <v>1</v>
      </c>
      <c r="Q47" s="13" t="str">
        <f>VLOOKUP(O47, '[1]لیست محصولات اردیبهشت ۱۴۰۳'!B:C,2,0)</f>
        <v>میاگروس | Milagros</v>
      </c>
      <c r="R47" s="9" t="s">
        <v>144</v>
      </c>
      <c r="S47" s="12">
        <f>VLOOKUP(O47, '[1]لیست محصولات اردیبهشت ۱۴۰۳'!B:F,5,0)</f>
        <v>750</v>
      </c>
      <c r="T47" s="14">
        <f>VLOOKUP(O47, '[1]لیست محصولات اردیبهشت ۱۴۰۳'!B:G,6,0)</f>
        <v>18150000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18150000</v>
      </c>
      <c r="Y47" s="17"/>
      <c r="Z47" s="14">
        <f t="shared" si="4"/>
        <v>18150000</v>
      </c>
      <c r="AA47" s="18" t="s">
        <v>79</v>
      </c>
      <c r="AB47" s="13" t="s">
        <v>1573</v>
      </c>
      <c r="AC47" s="19" t="s">
        <v>690</v>
      </c>
      <c r="AD47" s="20" t="s">
        <v>795</v>
      </c>
      <c r="AE47" s="19"/>
      <c r="AF47" s="21"/>
      <c r="AG47" s="22" t="str">
        <f t="shared" si="5"/>
        <v>TRUE</v>
      </c>
      <c r="AH47" s="23" t="str">
        <f t="shared" si="6"/>
        <v>تهران سعادت آباد - بلوار بهزاد -نبش باغستان یکم - پلاک 2 - شرکت تپسی  - بردیا میرزایی 09305905763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>
        <v>27</v>
      </c>
      <c r="H48" s="10">
        <v>281378918817</v>
      </c>
      <c r="I48" s="9" t="s">
        <v>1545</v>
      </c>
      <c r="J48" s="9"/>
      <c r="K48" s="11" t="str">
        <f t="shared" ca="1" si="0"/>
        <v/>
      </c>
      <c r="L48" s="12" t="s">
        <v>152</v>
      </c>
      <c r="M48" s="12" t="s">
        <v>1574</v>
      </c>
      <c r="N48" s="12"/>
      <c r="O48" s="9">
        <v>5511.1</v>
      </c>
      <c r="P48" s="9">
        <v>2</v>
      </c>
      <c r="Q48" s="13" t="str">
        <f>VLOOKUP(O48, '[1]لیست محصولات اردیبهشت ۱۴۰۳'!B:C,2,0)</f>
        <v>هامبلا | Hambella</v>
      </c>
      <c r="R48" s="9"/>
      <c r="S48" s="12">
        <f>VLOOKUP(O48, '[1]لیست محصولات اردیبهشت ۱۴۰۳'!B:F,5,0)</f>
        <v>150</v>
      </c>
      <c r="T48" s="14">
        <f>VLOOKUP(O48, '[1]لیست محصولات اردیبهشت ۱۴۰۳'!B:G,6,0)</f>
        <v>2800000</v>
      </c>
      <c r="U48" s="15"/>
      <c r="V48" s="16">
        <f t="shared" si="1"/>
        <v>0</v>
      </c>
      <c r="W48" s="12">
        <f t="shared" si="2"/>
        <v>2</v>
      </c>
      <c r="X48" s="14">
        <f t="shared" si="3"/>
        <v>5600000</v>
      </c>
      <c r="Y48" s="17"/>
      <c r="Z48" s="14">
        <f t="shared" si="4"/>
        <v>5600000</v>
      </c>
      <c r="AA48" s="18" t="s">
        <v>108</v>
      </c>
      <c r="AB48" s="13" t="s">
        <v>1575</v>
      </c>
      <c r="AC48" s="19" t="s">
        <v>1576</v>
      </c>
      <c r="AD48" s="20"/>
      <c r="AE48" s="19"/>
      <c r="AF48" s="21"/>
      <c r="AG48" s="22" t="str">
        <f t="shared" si="5"/>
        <v>TRUE</v>
      </c>
      <c r="AH48" s="23" t="str">
        <f t="shared" si="6"/>
        <v>کرج عظیمیه-بلوار شریعتی-خیابان حافظ شمالی-نبش بوستان 5-پلاک 23 - ساختمان آدنیس-واحد 9  - مهدی رحمانی 09111566933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66">
        <v>28</v>
      </c>
      <c r="H49" s="67"/>
      <c r="I49" s="66" t="s">
        <v>1545</v>
      </c>
      <c r="J49" s="9" t="s">
        <v>75</v>
      </c>
      <c r="K49" s="11" t="str">
        <f t="shared" ca="1" si="0"/>
        <v/>
      </c>
      <c r="L49" s="12" t="s">
        <v>672</v>
      </c>
      <c r="M49" s="12" t="s">
        <v>673</v>
      </c>
      <c r="N49" s="12" t="s">
        <v>674</v>
      </c>
      <c r="O49" s="9">
        <v>3326.1</v>
      </c>
      <c r="P49" s="9">
        <v>1</v>
      </c>
      <c r="Q49" s="13" t="str">
        <f>VLOOKUP(O49, '[1]لیست محصولات اردیبهشت ۱۴۰۳'!B:C,2,0)</f>
        <v>میاگروس | Milagros</v>
      </c>
      <c r="R49" s="9"/>
      <c r="S49" s="12">
        <f>VLOOKUP(O49, '[1]لیست محصولات اردیبهشت ۱۴۰۳'!B:F,5,0)</f>
        <v>150</v>
      </c>
      <c r="T49" s="14">
        <f>VLOOKUP(O49, '[1]لیست محصولات اردیبهشت ۱۴۰۳'!B:G,6,0)</f>
        <v>3750000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3750000</v>
      </c>
      <c r="Y49" s="17"/>
      <c r="Z49" s="14">
        <f t="shared" si="4"/>
        <v>3750000</v>
      </c>
      <c r="AA49" s="18" t="s">
        <v>79</v>
      </c>
      <c r="AB49" s="13" t="s">
        <v>1586</v>
      </c>
      <c r="AC49" s="19" t="s">
        <v>1577</v>
      </c>
      <c r="AD49" s="20" t="s">
        <v>759</v>
      </c>
      <c r="AE49" s="19"/>
      <c r="AF49" s="21"/>
      <c r="AG49" s="22" t="str">
        <f t="shared" si="5"/>
        <v>TRUE</v>
      </c>
      <c r="AH49" s="23" t="str">
        <f t="shared" si="6"/>
        <v>تهران نیاوران - خیابان عمار - نه رسیده به سه راه یاسر - پلاک 24 کافه بیکری رولن - محمدحسن شمیرانی 09371333263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>
        <v>29</v>
      </c>
      <c r="H50" s="10">
        <v>281380496175</v>
      </c>
      <c r="I50" s="9" t="s">
        <v>1545</v>
      </c>
      <c r="J50" s="9"/>
      <c r="K50" s="11" t="str">
        <f t="shared" ca="1" si="0"/>
        <v/>
      </c>
      <c r="L50" s="12" t="s">
        <v>1578</v>
      </c>
      <c r="M50" s="12" t="s">
        <v>1579</v>
      </c>
      <c r="N50" s="12"/>
      <c r="O50" s="9">
        <v>5523.2</v>
      </c>
      <c r="P50" s="9">
        <v>1</v>
      </c>
      <c r="Q50" s="13" t="str">
        <f>VLOOKUP(O50, '[1]لیست محصولات اردیبهشت ۱۴۰۳'!B:C,2,0)</f>
        <v>کوتوا دانکن | Kotowa Duncan</v>
      </c>
      <c r="R50" s="9"/>
      <c r="S50" s="12">
        <f>VLOOKUP(O50, '[1]لیست محصولات اردیبهشت ۱۴۰۳'!B:F,5,0)</f>
        <v>750</v>
      </c>
      <c r="T50" s="14">
        <f>VLOOKUP(O50, '[1]لیست محصولات اردیبهشت ۱۴۰۳'!B:G,6,0)</f>
        <v>12150000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12150000</v>
      </c>
      <c r="Y50" s="17"/>
      <c r="Z50" s="14">
        <f t="shared" si="4"/>
        <v>12150000</v>
      </c>
      <c r="AA50" s="18" t="s">
        <v>165</v>
      </c>
      <c r="AB50" s="13" t="s">
        <v>1580</v>
      </c>
      <c r="AC50" s="19" t="s">
        <v>1581</v>
      </c>
      <c r="AD50" s="20"/>
      <c r="AE50" s="19"/>
      <c r="AF50" s="21"/>
      <c r="AG50" s="22" t="str">
        <f t="shared" si="5"/>
        <v>TRUE</v>
      </c>
      <c r="AH50" s="23" t="str">
        <f t="shared" si="6"/>
        <v>نیشابور خیابان فرحبخش غربی_خیابان مطهری_خیابان پرورش_پرورش۳_رو ب رو پلاک ۸۲  - متین حجتیان 09151541194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>
        <v>30</v>
      </c>
      <c r="H51" s="10">
        <v>281381784935</v>
      </c>
      <c r="I51" s="9" t="s">
        <v>1545</v>
      </c>
      <c r="J51" s="9"/>
      <c r="K51" s="11" t="str">
        <f t="shared" ca="1" si="0"/>
        <v/>
      </c>
      <c r="L51" s="12" t="s">
        <v>87</v>
      </c>
      <c r="M51" s="12" t="s">
        <v>844</v>
      </c>
      <c r="N51" s="12"/>
      <c r="O51" s="9">
        <v>5523.2</v>
      </c>
      <c r="P51" s="9">
        <v>1</v>
      </c>
      <c r="Q51" s="13" t="str">
        <f>VLOOKUP(O51, '[1]لیست محصولات اردیبهشت ۱۴۰۳'!B:C,2,0)</f>
        <v>کوتوا دانکن | Kotowa Duncan</v>
      </c>
      <c r="R51" s="9"/>
      <c r="S51" s="12">
        <f>VLOOKUP(O51, '[1]لیست محصولات اردیبهشت ۱۴۰۳'!B:F,5,0)</f>
        <v>750</v>
      </c>
      <c r="T51" s="14">
        <f>VLOOKUP(O51, '[1]لیست محصولات اردیبهشت ۱۴۰۳'!B:G,6,0)</f>
        <v>12150000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12150000</v>
      </c>
      <c r="Y51" s="17"/>
      <c r="Z51" s="14">
        <f t="shared" si="4"/>
        <v>12150000</v>
      </c>
      <c r="AA51" s="18" t="s">
        <v>79</v>
      </c>
      <c r="AB51" s="13" t="s">
        <v>1582</v>
      </c>
      <c r="AC51" s="19" t="s">
        <v>1583</v>
      </c>
      <c r="AD51" s="20" t="s">
        <v>795</v>
      </c>
      <c r="AE51" s="19"/>
      <c r="AF51" s="21"/>
      <c r="AG51" s="22" t="str">
        <f t="shared" si="5"/>
        <v>TRUE</v>
      </c>
      <c r="AH51" s="23" t="str">
        <f t="shared" si="6"/>
        <v>تهران شهریار، باغستان،باباسلمان،ابتدای بلوار شهید کلهر   - علی دشتی 09123671245</v>
      </c>
    </row>
    <row r="52" spans="1:34" ht="22.35" customHeight="1">
      <c r="A52" s="7"/>
      <c r="B52" s="7"/>
      <c r="C52" s="7"/>
      <c r="D52" s="7"/>
      <c r="E52" s="7"/>
      <c r="F52" s="8"/>
      <c r="G52" s="9">
        <v>31</v>
      </c>
      <c r="H52" s="10">
        <v>56494</v>
      </c>
      <c r="I52" s="9" t="s">
        <v>1545</v>
      </c>
      <c r="J52" s="9" t="s">
        <v>75</v>
      </c>
      <c r="K52" s="11" t="str">
        <f t="shared" ca="1" si="0"/>
        <v/>
      </c>
      <c r="L52" s="12" t="s">
        <v>1584</v>
      </c>
      <c r="M52" s="12" t="s">
        <v>1585</v>
      </c>
      <c r="N52" s="12" t="s">
        <v>198</v>
      </c>
      <c r="O52" s="9">
        <v>5501.2</v>
      </c>
      <c r="P52" s="9">
        <v>7</v>
      </c>
      <c r="Q52" s="13" t="str">
        <f>VLOOKUP(O52, '[1]لیست محصولات اردیبهشت ۱۴۰۳'!B:C,2,0)</f>
        <v>ورتکس | Vortex</v>
      </c>
      <c r="R52" s="9"/>
      <c r="S52" s="12">
        <f>VLOOKUP(O52, '[1]لیست محصولات اردیبهشت ۱۴۰۳'!B:F,5,0)</f>
        <v>750</v>
      </c>
      <c r="T52" s="14">
        <f>VLOOKUP(O52, '[1]لیست محصولات اردیبهشت ۱۴۰۳'!B:G,6,0)</f>
        <v>9900000</v>
      </c>
      <c r="U52" s="15"/>
      <c r="V52" s="16">
        <f t="shared" si="1"/>
        <v>0</v>
      </c>
      <c r="W52" s="12">
        <f t="shared" si="2"/>
        <v>7</v>
      </c>
      <c r="X52" s="14">
        <f t="shared" si="3"/>
        <v>69300000</v>
      </c>
      <c r="Y52" s="17"/>
      <c r="Z52" s="14">
        <f t="shared" si="4"/>
        <v>69300000</v>
      </c>
      <c r="AA52" s="18" t="s">
        <v>199</v>
      </c>
      <c r="AB52" s="13" t="s">
        <v>200</v>
      </c>
      <c r="AC52" s="19" t="s">
        <v>201</v>
      </c>
      <c r="AD52" s="20"/>
      <c r="AE52" s="19"/>
      <c r="AF52" s="21"/>
      <c r="AG52" s="22" t="str">
        <f t="shared" si="5"/>
        <v>TRUE</v>
      </c>
      <c r="AH52" s="23" t="str">
        <f t="shared" si="6"/>
        <v>شیراز معالی آباد- خیابان امید نوروزی- روبروی مجتمع aps - مجموعه ورزشی تنیس پارک کافه کستیلو - سیدعلی حق‌شناس 09351878800</v>
      </c>
    </row>
    <row r="53" spans="1:34" ht="22.35" customHeight="1">
      <c r="A53" s="7"/>
      <c r="B53" s="7"/>
      <c r="C53" s="7"/>
      <c r="D53" s="7"/>
      <c r="E53" s="7"/>
      <c r="F53" s="8"/>
      <c r="G53" s="153">
        <v>32</v>
      </c>
      <c r="H53" s="156"/>
      <c r="I53" s="153" t="s">
        <v>1545</v>
      </c>
      <c r="J53" s="159" t="s">
        <v>75</v>
      </c>
      <c r="K53" s="11" t="str">
        <f t="shared" ca="1" si="0"/>
        <v/>
      </c>
      <c r="L53" s="138"/>
      <c r="M53" s="138" t="s">
        <v>84</v>
      </c>
      <c r="N53" s="138" t="s">
        <v>710</v>
      </c>
      <c r="O53" s="9">
        <v>5511.3</v>
      </c>
      <c r="P53" s="9">
        <v>2</v>
      </c>
      <c r="Q53" s="13" t="str">
        <f>VLOOKUP(O53, '[1]لیست محصولات اردیبهشت ۱۴۰۳'!B:C,2,0)</f>
        <v>هامبلا | Hambella</v>
      </c>
      <c r="R53" s="9"/>
      <c r="S53" s="12">
        <f>VLOOKUP(O53, '[1]لیست محصولات اردیبهشت ۱۴۰۳'!B:F,5,0)</f>
        <v>4000</v>
      </c>
      <c r="T53" s="14">
        <f>VLOOKUP(O53, '[1]لیست محصولات اردیبهشت ۱۴۰۳'!B:G,6,0)</f>
        <v>69600000</v>
      </c>
      <c r="U53" s="15"/>
      <c r="V53" s="16">
        <f t="shared" si="1"/>
        <v>0</v>
      </c>
      <c r="W53" s="12">
        <f t="shared" si="2"/>
        <v>2</v>
      </c>
      <c r="X53" s="14">
        <f t="shared" si="3"/>
        <v>139200000</v>
      </c>
      <c r="Y53" s="17"/>
      <c r="Z53" s="14">
        <f t="shared" si="4"/>
        <v>139200000</v>
      </c>
      <c r="AA53" s="150" t="s">
        <v>79</v>
      </c>
      <c r="AB53" s="147" t="s">
        <v>70</v>
      </c>
      <c r="AC53" s="144" t="s">
        <v>86</v>
      </c>
      <c r="AD53" s="141"/>
      <c r="AE53" s="19"/>
      <c r="AF53" s="21"/>
      <c r="AG53" s="22" t="str">
        <f t="shared" si="5"/>
        <v>TRUE</v>
      </c>
      <c r="AH53" s="23" t="str">
        <f t="shared" si="6"/>
        <v>تهران - کافه بیکری کروسان روشا -  حجتی 09373955769</v>
      </c>
    </row>
    <row r="54" spans="1:34" ht="22.35" customHeight="1">
      <c r="A54" s="7"/>
      <c r="B54" s="7"/>
      <c r="C54" s="7"/>
      <c r="D54" s="7"/>
      <c r="E54" s="7"/>
      <c r="F54" s="8"/>
      <c r="G54" s="155"/>
      <c r="H54" s="158"/>
      <c r="I54" s="155"/>
      <c r="J54" s="161"/>
      <c r="K54" s="11" t="str">
        <f t="shared" ca="1" si="0"/>
        <v/>
      </c>
      <c r="L54" s="140"/>
      <c r="M54" s="140"/>
      <c r="N54" s="140"/>
      <c r="O54" s="9">
        <v>5501.3</v>
      </c>
      <c r="P54" s="9">
        <v>3</v>
      </c>
      <c r="Q54" s="13" t="str">
        <f>VLOOKUP(O54, '[1]لیست محصولات اردیبهشت ۱۴۰۳'!B:C,2,0)</f>
        <v>ورتکس | Vortex</v>
      </c>
      <c r="R54" s="9"/>
      <c r="S54" s="12">
        <f>VLOOKUP(O54, '[1]لیست محصولات اردیبهشت ۱۴۰۳'!B:F,5,0)</f>
        <v>4000</v>
      </c>
      <c r="T54" s="14">
        <f>VLOOKUP(O54, '[1]لیست محصولات اردیبهشت ۱۴۰۳'!B:G,6,0)</f>
        <v>51200000</v>
      </c>
      <c r="U54" s="15"/>
      <c r="V54" s="16">
        <f t="shared" si="1"/>
        <v>0</v>
      </c>
      <c r="W54" s="12">
        <f t="shared" si="2"/>
        <v>3</v>
      </c>
      <c r="X54" s="14">
        <f t="shared" si="3"/>
        <v>153600000</v>
      </c>
      <c r="Y54" s="17"/>
      <c r="Z54" s="14">
        <f t="shared" si="4"/>
        <v>153600000</v>
      </c>
      <c r="AA54" s="152"/>
      <c r="AB54" s="149"/>
      <c r="AC54" s="146"/>
      <c r="AD54" s="143"/>
      <c r="AE54" s="19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s="93" customFormat="1" ht="22.35" customHeight="1">
      <c r="A55" s="81"/>
      <c r="B55" s="81"/>
      <c r="C55" s="81"/>
      <c r="D55" s="81"/>
      <c r="E55" s="81"/>
      <c r="F55" s="81"/>
      <c r="G55" s="206">
        <v>33</v>
      </c>
      <c r="H55" s="209" t="s">
        <v>720</v>
      </c>
      <c r="I55" s="206" t="s">
        <v>1598</v>
      </c>
      <c r="J55" s="206"/>
      <c r="K55" s="82" t="str">
        <f t="shared" ca="1" si="0"/>
        <v/>
      </c>
      <c r="L55" s="203" t="s">
        <v>105</v>
      </c>
      <c r="M55" s="203" t="s">
        <v>899</v>
      </c>
      <c r="N55" s="203" t="s">
        <v>900</v>
      </c>
      <c r="O55" s="83">
        <v>3326.1</v>
      </c>
      <c r="P55" s="83">
        <v>1</v>
      </c>
      <c r="Q55" s="84" t="str">
        <f>VLOOKUP(O55, '[1]لیست محصولات اردیبهشت ۱۴۰۳'!B:C,2,0)</f>
        <v>میاگروس | Milagros</v>
      </c>
      <c r="R55" s="83"/>
      <c r="S55" s="85">
        <f>VLOOKUP(O55, '[1]لیست محصولات اردیبهشت ۱۴۰۳'!B:F,5,0)</f>
        <v>150</v>
      </c>
      <c r="T55" s="86">
        <f>VLOOKUP(O55, '[1]لیست محصولات اردیبهشت ۱۴۰۳'!B:G,6,0)</f>
        <v>3750000</v>
      </c>
      <c r="U55" s="101"/>
      <c r="V55" s="88">
        <f t="shared" si="1"/>
        <v>0</v>
      </c>
      <c r="W55" s="85">
        <f t="shared" si="2"/>
        <v>1</v>
      </c>
      <c r="X55" s="86">
        <f t="shared" si="3"/>
        <v>3750000</v>
      </c>
      <c r="Y55" s="89"/>
      <c r="Z55" s="86">
        <f t="shared" si="4"/>
        <v>3750000</v>
      </c>
      <c r="AA55" s="225" t="s">
        <v>79</v>
      </c>
      <c r="AB55" s="223" t="s">
        <v>70</v>
      </c>
      <c r="AC55" s="221" t="s">
        <v>901</v>
      </c>
      <c r="AD55" s="206"/>
      <c r="AE55" s="233" t="s">
        <v>1182</v>
      </c>
      <c r="AF55" s="92"/>
      <c r="AG55" s="93" t="str">
        <f t="shared" si="5"/>
        <v>TRUE</v>
      </c>
      <c r="AH55" s="94" t="str">
        <f t="shared" si="6"/>
        <v>تهران - کافه مدام - امیرحسین صدیقی 09123401445</v>
      </c>
    </row>
    <row r="56" spans="1:34" s="93" customFormat="1" ht="22.35" customHeight="1">
      <c r="A56" s="81"/>
      <c r="B56" s="81"/>
      <c r="C56" s="81"/>
      <c r="D56" s="81"/>
      <c r="E56" s="81"/>
      <c r="F56" s="81"/>
      <c r="G56" s="208"/>
      <c r="H56" s="211"/>
      <c r="I56" s="208"/>
      <c r="J56" s="208"/>
      <c r="K56" s="82" t="str">
        <f t="shared" ca="1" si="0"/>
        <v/>
      </c>
      <c r="L56" s="205"/>
      <c r="M56" s="205"/>
      <c r="N56" s="205"/>
      <c r="O56" s="83">
        <v>5511.1</v>
      </c>
      <c r="P56" s="83">
        <v>1</v>
      </c>
      <c r="Q56" s="84" t="str">
        <f>VLOOKUP(O56, '[1]لیست محصولات اردیبهشت ۱۴۰۳'!B:C,2,0)</f>
        <v>هامبلا | Hambella</v>
      </c>
      <c r="R56" s="83"/>
      <c r="S56" s="85">
        <f>VLOOKUP(O56, '[1]لیست محصولات اردیبهشت ۱۴۰۳'!B:F,5,0)</f>
        <v>150</v>
      </c>
      <c r="T56" s="86">
        <f>VLOOKUP(O56, '[1]لیست محصولات اردیبهشت ۱۴۰۳'!B:G,6,0)</f>
        <v>2800000</v>
      </c>
      <c r="U56" s="87"/>
      <c r="V56" s="88">
        <f t="shared" si="1"/>
        <v>0</v>
      </c>
      <c r="W56" s="85">
        <f t="shared" si="2"/>
        <v>1</v>
      </c>
      <c r="X56" s="86">
        <f t="shared" si="3"/>
        <v>2800000</v>
      </c>
      <c r="Y56" s="89"/>
      <c r="Z56" s="86">
        <f t="shared" si="4"/>
        <v>2800000</v>
      </c>
      <c r="AA56" s="226"/>
      <c r="AB56" s="224"/>
      <c r="AC56" s="222"/>
      <c r="AD56" s="208"/>
      <c r="AE56" s="234"/>
      <c r="AF56" s="92"/>
      <c r="AG56" s="93" t="str">
        <f t="shared" si="5"/>
        <v>TRUE</v>
      </c>
      <c r="AH56" s="94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153">
        <v>34</v>
      </c>
      <c r="H57" s="156" t="s">
        <v>190</v>
      </c>
      <c r="I57" s="153" t="s">
        <v>1598</v>
      </c>
      <c r="J57" s="159"/>
      <c r="K57" s="11" t="str">
        <f t="shared" ca="1" si="0"/>
        <v/>
      </c>
      <c r="L57" s="138" t="s">
        <v>87</v>
      </c>
      <c r="M57" s="138" t="s">
        <v>1646</v>
      </c>
      <c r="N57" s="138"/>
      <c r="O57" s="9">
        <v>5523.2</v>
      </c>
      <c r="P57" s="9">
        <v>3</v>
      </c>
      <c r="Q57" s="13" t="str">
        <f>VLOOKUP(O57, '[1]لیست محصولات اردیبهشت ۱۴۰۳'!B:C,2,0)</f>
        <v>کوتوا دانکن | Kotowa Duncan</v>
      </c>
      <c r="R57" s="9"/>
      <c r="S57" s="12">
        <f>VLOOKUP(O57, '[1]لیست محصولات اردیبهشت ۱۴۰۳'!B:F,5,0)</f>
        <v>750</v>
      </c>
      <c r="T57" s="14">
        <f>VLOOKUP(O57, '[1]لیست محصولات اردیبهشت ۱۴۰۳'!B:G,6,0)</f>
        <v>12150000</v>
      </c>
      <c r="U57" s="15"/>
      <c r="V57" s="16">
        <f t="shared" si="1"/>
        <v>0</v>
      </c>
      <c r="W57" s="12">
        <f t="shared" si="2"/>
        <v>3</v>
      </c>
      <c r="X57" s="14">
        <f t="shared" si="3"/>
        <v>36450000</v>
      </c>
      <c r="Y57" s="17"/>
      <c r="Z57" s="14">
        <f t="shared" si="4"/>
        <v>36450000</v>
      </c>
      <c r="AA57" s="150" t="s">
        <v>79</v>
      </c>
      <c r="AB57" s="147" t="s">
        <v>70</v>
      </c>
      <c r="AC57" s="144" t="s">
        <v>1601</v>
      </c>
      <c r="AD57" s="141"/>
      <c r="AE57" s="183" t="s">
        <v>1600</v>
      </c>
      <c r="AF57" s="21"/>
      <c r="AG57" s="22" t="str">
        <f t="shared" si="5"/>
        <v>TRUE</v>
      </c>
      <c r="AH57" s="23" t="str">
        <f t="shared" si="6"/>
        <v>تهران -  - علی مرادی 09919599418</v>
      </c>
    </row>
    <row r="58" spans="1:34" ht="22.35" customHeight="1">
      <c r="A58" s="7"/>
      <c r="B58" s="7"/>
      <c r="C58" s="7"/>
      <c r="D58" s="7"/>
      <c r="E58" s="7"/>
      <c r="F58" s="8"/>
      <c r="G58" s="154"/>
      <c r="H58" s="157"/>
      <c r="I58" s="154"/>
      <c r="J58" s="160"/>
      <c r="K58" s="11" t="str">
        <f t="shared" ca="1" si="0"/>
        <v/>
      </c>
      <c r="L58" s="139"/>
      <c r="M58" s="139"/>
      <c r="N58" s="139"/>
      <c r="O58" s="9">
        <v>5511.2</v>
      </c>
      <c r="P58" s="9">
        <v>1</v>
      </c>
      <c r="Q58" s="13" t="str">
        <f>VLOOKUP(O58, '[1]لیست محصولات اردیبهشت ۱۴۰۳'!B:C,2,0)</f>
        <v>هامبلا | Hambella</v>
      </c>
      <c r="R58" s="9"/>
      <c r="S58" s="12">
        <f>VLOOKUP(O58, '[1]لیست محصولات اردیبهشت ۱۴۰۳'!B:F,5,0)</f>
        <v>750</v>
      </c>
      <c r="T58" s="14">
        <f>VLOOKUP(O58, '[1]لیست محصولات اردیبهشت ۱۴۰۳'!B:G,6,0)</f>
        <v>13350000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13350000</v>
      </c>
      <c r="Y58" s="17"/>
      <c r="Z58" s="14">
        <f t="shared" si="4"/>
        <v>13350000</v>
      </c>
      <c r="AA58" s="151"/>
      <c r="AB58" s="148"/>
      <c r="AC58" s="145"/>
      <c r="AD58" s="142"/>
      <c r="AE58" s="185"/>
      <c r="AF58" s="21"/>
      <c r="AG58" s="22" t="str">
        <f t="shared" si="5"/>
        <v>TRUE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155"/>
      <c r="H59" s="158"/>
      <c r="I59" s="155"/>
      <c r="J59" s="161"/>
      <c r="K59" s="11" t="str">
        <f t="shared" ca="1" si="0"/>
        <v/>
      </c>
      <c r="L59" s="140"/>
      <c r="M59" s="140"/>
      <c r="N59" s="140"/>
      <c r="O59" s="9">
        <v>5501.2</v>
      </c>
      <c r="P59" s="9">
        <v>1</v>
      </c>
      <c r="Q59" s="13" t="str">
        <f>VLOOKUP(O59, '[1]لیست محصولات اردیبهشت ۱۴۰۳'!B:C,2,0)</f>
        <v>ورتکس | Vortex</v>
      </c>
      <c r="R59" s="9"/>
      <c r="S59" s="12">
        <f>VLOOKUP(O59, '[1]لیست محصولات اردیبهشت ۱۴۰۳'!B:F,5,0)</f>
        <v>750</v>
      </c>
      <c r="T59" s="14">
        <f>VLOOKUP(O59, '[1]لیست محصولات اردیبهشت ۱۴۰۳'!B:G,6,0)</f>
        <v>9900000</v>
      </c>
      <c r="U59" s="15"/>
      <c r="V59" s="16">
        <f t="shared" si="1"/>
        <v>0</v>
      </c>
      <c r="W59" s="12">
        <f t="shared" si="2"/>
        <v>1</v>
      </c>
      <c r="X59" s="14">
        <f t="shared" si="3"/>
        <v>9900000</v>
      </c>
      <c r="Y59" s="17"/>
      <c r="Z59" s="14">
        <f t="shared" si="4"/>
        <v>9900000</v>
      </c>
      <c r="AA59" s="152"/>
      <c r="AB59" s="149"/>
      <c r="AC59" s="146"/>
      <c r="AD59" s="143"/>
      <c r="AE59" s="184"/>
      <c r="AF59" s="21"/>
      <c r="AG59" s="22" t="str">
        <f t="shared" si="5"/>
        <v>TRUE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>
        <v>35</v>
      </c>
      <c r="H60" s="10">
        <v>758938</v>
      </c>
      <c r="I60" s="9" t="s">
        <v>1545</v>
      </c>
      <c r="J60" s="9"/>
      <c r="K60" s="11" t="str">
        <f t="shared" ca="1" si="0"/>
        <v/>
      </c>
      <c r="L60" s="12" t="s">
        <v>232</v>
      </c>
      <c r="M60" s="12" t="s">
        <v>1612</v>
      </c>
      <c r="N60" s="12" t="s">
        <v>1613</v>
      </c>
      <c r="O60" s="9">
        <v>3326.1</v>
      </c>
      <c r="P60" s="9">
        <v>12</v>
      </c>
      <c r="Q60" s="13" t="str">
        <f>VLOOKUP(O60, '[1]لیست محصولات اردیبهشت ۱۴۰۳'!B:C,2,0)</f>
        <v>میاگروس | Milagros</v>
      </c>
      <c r="R60" s="9"/>
      <c r="S60" s="12">
        <f>VLOOKUP(O60, '[1]لیست محصولات اردیبهشت ۱۴۰۳'!B:F,5,0)</f>
        <v>150</v>
      </c>
      <c r="T60" s="14">
        <f>VLOOKUP(O60, '[1]لیست محصولات اردیبهشت ۱۴۰۳'!B:G,6,0)</f>
        <v>3750000</v>
      </c>
      <c r="U60" s="15"/>
      <c r="V60" s="16">
        <f t="shared" si="1"/>
        <v>0</v>
      </c>
      <c r="W60" s="12">
        <f t="shared" si="2"/>
        <v>12</v>
      </c>
      <c r="X60" s="14">
        <f t="shared" si="3"/>
        <v>45000000</v>
      </c>
      <c r="Y60" s="17"/>
      <c r="Z60" s="14">
        <f t="shared" si="4"/>
        <v>45000000</v>
      </c>
      <c r="AA60" s="18" t="s">
        <v>419</v>
      </c>
      <c r="AB60" s="13" t="s">
        <v>1614</v>
      </c>
      <c r="AC60" s="19" t="s">
        <v>1615</v>
      </c>
      <c r="AD60" s="20"/>
      <c r="AE60" s="77" t="s">
        <v>870</v>
      </c>
      <c r="AF60" s="21"/>
      <c r="AG60" s="22" t="str">
        <f t="shared" si="5"/>
        <v>TRUE</v>
      </c>
      <c r="AH60" s="23" t="str">
        <f t="shared" si="6"/>
        <v>تبریز ولیعصر ، نظامی ،تقاطع قطران کافه 01 - حسن رضائی 09146941912</v>
      </c>
    </row>
    <row r="61" spans="1:34" ht="22.35" customHeight="1">
      <c r="A61" s="7"/>
      <c r="B61" s="7"/>
      <c r="C61" s="7"/>
      <c r="D61" s="7"/>
      <c r="E61" s="7"/>
      <c r="F61" s="8"/>
      <c r="G61" s="66">
        <v>36</v>
      </c>
      <c r="H61" s="67" t="s">
        <v>190</v>
      </c>
      <c r="I61" s="66" t="s">
        <v>1598</v>
      </c>
      <c r="J61" s="9"/>
      <c r="K61" s="11" t="str">
        <f t="shared" ca="1" si="0"/>
        <v/>
      </c>
      <c r="L61" s="12" t="s">
        <v>1000</v>
      </c>
      <c r="M61" s="12" t="s">
        <v>1620</v>
      </c>
      <c r="N61" s="12"/>
      <c r="O61" s="9">
        <v>5523.2</v>
      </c>
      <c r="P61" s="9">
        <v>2</v>
      </c>
      <c r="Q61" s="13" t="str">
        <f>VLOOKUP(O61, '[1]لیست محصولات اردیبهشت ۱۴۰۳'!B:C,2,0)</f>
        <v>کوتوا دانکن | Kotowa Duncan</v>
      </c>
      <c r="R61" s="9"/>
      <c r="S61" s="12">
        <f>VLOOKUP(O61, '[1]لیست محصولات اردیبهشت ۱۴۰۳'!B:F,5,0)</f>
        <v>750</v>
      </c>
      <c r="T61" s="14">
        <f>VLOOKUP(O61, '[1]لیست محصولات اردیبهشت ۱۴۰۳'!B:G,6,0)</f>
        <v>12150000</v>
      </c>
      <c r="U61" s="15"/>
      <c r="V61" s="16">
        <f t="shared" si="1"/>
        <v>0</v>
      </c>
      <c r="W61" s="12">
        <f t="shared" si="2"/>
        <v>2</v>
      </c>
      <c r="X61" s="14">
        <f t="shared" si="3"/>
        <v>24300000</v>
      </c>
      <c r="Y61" s="17"/>
      <c r="Z61" s="14">
        <f t="shared" si="4"/>
        <v>24300000</v>
      </c>
      <c r="AA61" s="18" t="s">
        <v>79</v>
      </c>
      <c r="AB61" s="13" t="s">
        <v>70</v>
      </c>
      <c r="AC61" s="19" t="s">
        <v>1621</v>
      </c>
      <c r="AD61" s="20"/>
      <c r="AE61" s="77" t="s">
        <v>1018</v>
      </c>
      <c r="AF61" s="21"/>
      <c r="AG61" s="22" t="str">
        <f t="shared" si="5"/>
        <v>TRUE</v>
      </c>
      <c r="AH61" s="23" t="str">
        <f t="shared" si="6"/>
        <v>تهران -  - بهزاد اصغرپور 09121166336</v>
      </c>
    </row>
    <row r="62" spans="1:34" ht="22.35" customHeight="1">
      <c r="A62" s="7"/>
      <c r="B62" s="7"/>
      <c r="C62" s="7"/>
      <c r="D62" s="7"/>
      <c r="E62" s="7"/>
      <c r="F62" s="8"/>
      <c r="G62" s="9">
        <v>37</v>
      </c>
      <c r="H62" s="10" t="s">
        <v>70</v>
      </c>
      <c r="I62" s="9" t="s">
        <v>1598</v>
      </c>
      <c r="J62" s="9"/>
      <c r="K62" s="11" t="str">
        <f t="shared" ca="1" si="0"/>
        <v/>
      </c>
      <c r="L62" s="12" t="s">
        <v>105</v>
      </c>
      <c r="M62" s="12" t="s">
        <v>1634</v>
      </c>
      <c r="N62" s="12" t="s">
        <v>332</v>
      </c>
      <c r="O62" s="9">
        <v>5511.1</v>
      </c>
      <c r="P62" s="9">
        <v>1</v>
      </c>
      <c r="Q62" s="13" t="str">
        <f>VLOOKUP(O62, '[1]لیست محصولات اردیبهشت ۱۴۰۳'!B:C,2,0)</f>
        <v>هامبلا | Hambella</v>
      </c>
      <c r="R62" s="9" t="s">
        <v>144</v>
      </c>
      <c r="S62" s="12">
        <f>VLOOKUP(O62, '[1]لیست محصولات اردیبهشت ۱۴۰۳'!B:F,5,0)</f>
        <v>150</v>
      </c>
      <c r="T62" s="14">
        <f>VLOOKUP(O62, '[1]لیست محصولات اردیبهشت ۱۴۰۳'!B:G,6,0)</f>
        <v>2800000</v>
      </c>
      <c r="U62" s="15"/>
      <c r="V62" s="16">
        <f t="shared" si="1"/>
        <v>0</v>
      </c>
      <c r="W62" s="12">
        <f t="shared" si="2"/>
        <v>1</v>
      </c>
      <c r="X62" s="14">
        <f t="shared" si="3"/>
        <v>2800000</v>
      </c>
      <c r="Y62" s="17"/>
      <c r="Z62" s="14">
        <f t="shared" si="4"/>
        <v>2800000</v>
      </c>
      <c r="AA62" s="18"/>
      <c r="AB62" s="13"/>
      <c r="AC62" s="19"/>
      <c r="AD62" s="20"/>
      <c r="AE62" s="19"/>
      <c r="AF62" s="21"/>
      <c r="AG62" s="22" t="str">
        <f t="shared" si="5"/>
        <v>TRUE</v>
      </c>
      <c r="AH62" s="23" t="str">
        <f t="shared" si="6"/>
        <v xml:space="preserve">  (پرسنل) - امیرحسین ایزدی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8</v>
      </c>
      <c r="AI240" s="56">
        <f t="shared" si="19"/>
        <v>0</v>
      </c>
      <c r="AJ240" s="57">
        <f>AH240-AI240</f>
        <v>8</v>
      </c>
      <c r="AK240" s="58">
        <f t="shared" si="23"/>
        <v>1.2</v>
      </c>
      <c r="AL240" s="59">
        <f>AO240+AQ240-[2]Sheet1!$AH241</f>
        <v>0</v>
      </c>
      <c r="AM240" s="59">
        <f t="shared" si="25"/>
        <v>-8</v>
      </c>
      <c r="AN240" s="58">
        <f t="shared" si="21"/>
        <v>0</v>
      </c>
      <c r="AO240" s="59"/>
      <c r="AP240" s="58">
        <f t="shared" si="22"/>
        <v>-1.2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10</v>
      </c>
      <c r="AI241" s="56">
        <f t="shared" si="19"/>
        <v>0</v>
      </c>
      <c r="AJ241" s="57">
        <f t="shared" ref="AJ241:AJ264" si="27">AH241-AI241</f>
        <v>10</v>
      </c>
      <c r="AK241" s="58">
        <f>AH241*AG241/1000</f>
        <v>7.5</v>
      </c>
      <c r="AL241" s="59">
        <f>AO241+AQ241-[2]Sheet1!$AH242</f>
        <v>0</v>
      </c>
      <c r="AM241" s="59">
        <f t="shared" si="25"/>
        <v>-10</v>
      </c>
      <c r="AN241" s="58">
        <f t="shared" si="21"/>
        <v>0</v>
      </c>
      <c r="AO241" s="59"/>
      <c r="AP241" s="58">
        <f t="shared" si="22"/>
        <v>-7.5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10</v>
      </c>
      <c r="AI242" s="56">
        <f t="shared" si="19"/>
        <v>0</v>
      </c>
      <c r="AJ242" s="57">
        <f t="shared" si="27"/>
        <v>10</v>
      </c>
      <c r="AK242" s="58">
        <f t="shared" ref="AK242:AK267" si="28">AH242*AG242/1000</f>
        <v>40</v>
      </c>
      <c r="AL242" s="59">
        <f>AO242+AQ242-[2]Sheet1!$AH243</f>
        <v>0</v>
      </c>
      <c r="AM242" s="59">
        <f t="shared" si="25"/>
        <v>-10</v>
      </c>
      <c r="AN242" s="58">
        <f t="shared" si="21"/>
        <v>0</v>
      </c>
      <c r="AO242" s="59"/>
      <c r="AP242" s="58">
        <f t="shared" si="22"/>
        <v>-40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34</v>
      </c>
      <c r="AI251" s="56">
        <f t="shared" si="19"/>
        <v>0</v>
      </c>
      <c r="AJ251" s="57">
        <f t="shared" si="27"/>
        <v>34</v>
      </c>
      <c r="AK251" s="58">
        <f t="shared" si="28"/>
        <v>5.0999999999999996</v>
      </c>
      <c r="AL251" s="59">
        <f>AO251+AQ251-[2]Sheet1!$AH252</f>
        <v>0</v>
      </c>
      <c r="AM251" s="59">
        <f t="shared" si="25"/>
        <v>-34</v>
      </c>
      <c r="AN251" s="58">
        <f t="shared" si="21"/>
        <v>0</v>
      </c>
      <c r="AO251" s="59"/>
      <c r="AP251" s="58">
        <f t="shared" si="22"/>
        <v>-5.0999999999999996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16</v>
      </c>
      <c r="AI252" s="56">
        <f t="shared" si="19"/>
        <v>0</v>
      </c>
      <c r="AJ252" s="57">
        <f t="shared" si="27"/>
        <v>16</v>
      </c>
      <c r="AK252" s="58">
        <f t="shared" si="28"/>
        <v>12</v>
      </c>
      <c r="AL252" s="59">
        <f>AO252+AQ252-[2]Sheet1!$AH253</f>
        <v>0</v>
      </c>
      <c r="AM252" s="59">
        <f t="shared" si="25"/>
        <v>-16</v>
      </c>
      <c r="AN252" s="58">
        <f t="shared" si="21"/>
        <v>0</v>
      </c>
      <c r="AO252" s="59"/>
      <c r="AP252" s="58">
        <f t="shared" si="22"/>
        <v>-12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59 W61:W200" name="باقیمانده_5"/>
    <protectedRange algorithmName="SHA-512" hashValue="f5WsBkExWTs/LKakVBbNBXjGjwaAPcOxHhJFt4MnEAAY0TgGUtLBwc6BQDnps5THm9Gccqda3SWXIrg2Z9o+GA==" saltValue="9EXh0tvvNrwpkDbSuYJ+Uw==" spinCount="100000" sqref="V2:V59 V61:V200" name="تعداد ارسال شده_4"/>
    <protectedRange algorithmName="SHA-512" hashValue="jjrV5Hy6JwvVqOO7tKoZVoRg7rpBcjqvT96GSIFiDncBaImziwFUF2JC6d0rT0SfgZv+eJ/5g2VdqSB7bdW0mg==" saltValue="0Igh3j97EZBwjtfDd8U1wg==" spinCount="100000" sqref="W60" name="باقیمانده_5_1"/>
    <protectedRange algorithmName="SHA-512" hashValue="f5WsBkExWTs/LKakVBbNBXjGjwaAPcOxHhJFt4MnEAAY0TgGUtLBwc6BQDnps5THm9Gccqda3SWXIrg2Z9o+GA==" saltValue="9EXh0tvvNrwpkDbSuYJ+Uw==" spinCount="100000" sqref="V60" name="تعداد ارسال شده_4_1"/>
  </protectedRanges>
  <mergeCells count="183">
    <mergeCell ref="AE22:AE24"/>
    <mergeCell ref="I53:I54"/>
    <mergeCell ref="H53:H54"/>
    <mergeCell ref="G53:G54"/>
    <mergeCell ref="AD53:AD54"/>
    <mergeCell ref="AC53:AC54"/>
    <mergeCell ref="AB53:AB54"/>
    <mergeCell ref="AA53:AA54"/>
    <mergeCell ref="AD45:AD46"/>
    <mergeCell ref="N53:N54"/>
    <mergeCell ref="M53:M54"/>
    <mergeCell ref="L53:L54"/>
    <mergeCell ref="J53:J54"/>
    <mergeCell ref="H45:H46"/>
    <mergeCell ref="G45:G46"/>
    <mergeCell ref="AB45:AB46"/>
    <mergeCell ref="AA45:AA46"/>
    <mergeCell ref="AC45:AC46"/>
    <mergeCell ref="N45:N46"/>
    <mergeCell ref="M45:M46"/>
    <mergeCell ref="L45:L46"/>
    <mergeCell ref="J45:J46"/>
    <mergeCell ref="I45:I46"/>
    <mergeCell ref="I42:I43"/>
    <mergeCell ref="H42:H43"/>
    <mergeCell ref="G42:G43"/>
    <mergeCell ref="AD42:AD43"/>
    <mergeCell ref="AC42:AC43"/>
    <mergeCell ref="AB42:AB43"/>
    <mergeCell ref="AA42:AA43"/>
    <mergeCell ref="AD38:AD40"/>
    <mergeCell ref="N42:N43"/>
    <mergeCell ref="M42:M43"/>
    <mergeCell ref="L42:L43"/>
    <mergeCell ref="J42:J43"/>
    <mergeCell ref="H38:H40"/>
    <mergeCell ref="G38:G40"/>
    <mergeCell ref="AB38:AB40"/>
    <mergeCell ref="AA38:AA40"/>
    <mergeCell ref="AC38:AC40"/>
    <mergeCell ref="N38:N40"/>
    <mergeCell ref="L38:L40"/>
    <mergeCell ref="M38:M40"/>
    <mergeCell ref="J38:J40"/>
    <mergeCell ref="I38:I40"/>
    <mergeCell ref="I33:I35"/>
    <mergeCell ref="H33:H35"/>
    <mergeCell ref="G33:G35"/>
    <mergeCell ref="AD33:AD35"/>
    <mergeCell ref="AC33:AC35"/>
    <mergeCell ref="AB33:AB35"/>
    <mergeCell ref="AA33:AA35"/>
    <mergeCell ref="AD31:AD32"/>
    <mergeCell ref="N33:N35"/>
    <mergeCell ref="M33:M35"/>
    <mergeCell ref="L33:L35"/>
    <mergeCell ref="J33:J35"/>
    <mergeCell ref="H31:H32"/>
    <mergeCell ref="G31:G32"/>
    <mergeCell ref="AB31:AB32"/>
    <mergeCell ref="AA31:AA32"/>
    <mergeCell ref="AC31:AC32"/>
    <mergeCell ref="N31:N32"/>
    <mergeCell ref="M31:M32"/>
    <mergeCell ref="L31:L32"/>
    <mergeCell ref="J31:J32"/>
    <mergeCell ref="I31:I32"/>
    <mergeCell ref="I29:I30"/>
    <mergeCell ref="H29:H30"/>
    <mergeCell ref="G29:G30"/>
    <mergeCell ref="AD29:AD30"/>
    <mergeCell ref="AC29:AC30"/>
    <mergeCell ref="AB29:AB30"/>
    <mergeCell ref="AA29:AA30"/>
    <mergeCell ref="AD27:AD28"/>
    <mergeCell ref="N29:N30"/>
    <mergeCell ref="M29:M30"/>
    <mergeCell ref="L29:L30"/>
    <mergeCell ref="J29:J30"/>
    <mergeCell ref="H27:H28"/>
    <mergeCell ref="G27:G28"/>
    <mergeCell ref="AB27:AB28"/>
    <mergeCell ref="AA27:AA28"/>
    <mergeCell ref="AC27:AC28"/>
    <mergeCell ref="N27:N28"/>
    <mergeCell ref="M27:M28"/>
    <mergeCell ref="L27:L28"/>
    <mergeCell ref="J27:J28"/>
    <mergeCell ref="I27:I28"/>
    <mergeCell ref="I22:I24"/>
    <mergeCell ref="H22:H24"/>
    <mergeCell ref="G22:G24"/>
    <mergeCell ref="AD22:AD24"/>
    <mergeCell ref="AC22:AC24"/>
    <mergeCell ref="AB22:AB24"/>
    <mergeCell ref="AA22:AA24"/>
    <mergeCell ref="AD17:AD19"/>
    <mergeCell ref="J22:J24"/>
    <mergeCell ref="L22:L24"/>
    <mergeCell ref="M22:M24"/>
    <mergeCell ref="N22:N24"/>
    <mergeCell ref="H17:H19"/>
    <mergeCell ref="G17:G19"/>
    <mergeCell ref="AA17:AA19"/>
    <mergeCell ref="AB17:AB19"/>
    <mergeCell ref="AC17:AC19"/>
    <mergeCell ref="N17:N19"/>
    <mergeCell ref="M17:M19"/>
    <mergeCell ref="L17:L19"/>
    <mergeCell ref="J17:J19"/>
    <mergeCell ref="I17:I19"/>
    <mergeCell ref="M12:M15"/>
    <mergeCell ref="N12:N15"/>
    <mergeCell ref="AD12:AD15"/>
    <mergeCell ref="AC12:AC15"/>
    <mergeCell ref="AB12:AB15"/>
    <mergeCell ref="AA12:AA15"/>
    <mergeCell ref="G12:G15"/>
    <mergeCell ref="H12:H15"/>
    <mergeCell ref="I12:I15"/>
    <mergeCell ref="J12:J15"/>
    <mergeCell ref="L12:L15"/>
    <mergeCell ref="H10:H11"/>
    <mergeCell ref="G10:G11"/>
    <mergeCell ref="AD10:AD11"/>
    <mergeCell ref="AC10:AC11"/>
    <mergeCell ref="AB10:AB11"/>
    <mergeCell ref="AA10:AA11"/>
    <mergeCell ref="N10:N11"/>
    <mergeCell ref="M10:M11"/>
    <mergeCell ref="L10:L11"/>
    <mergeCell ref="J10:J11"/>
    <mergeCell ref="I10:I11"/>
    <mergeCell ref="H7:H8"/>
    <mergeCell ref="G7:G8"/>
    <mergeCell ref="AD7:AD8"/>
    <mergeCell ref="AA7:AA8"/>
    <mergeCell ref="AC7:AC8"/>
    <mergeCell ref="AB7:AB8"/>
    <mergeCell ref="N7:N8"/>
    <mergeCell ref="M7:M8"/>
    <mergeCell ref="L7:L8"/>
    <mergeCell ref="J7:J8"/>
    <mergeCell ref="I7:I8"/>
    <mergeCell ref="A1:B1"/>
    <mergeCell ref="C1:D1"/>
    <mergeCell ref="E1:F1"/>
    <mergeCell ref="U1:V1"/>
    <mergeCell ref="AD2:AD4"/>
    <mergeCell ref="AC2:AC4"/>
    <mergeCell ref="AB2:AB4"/>
    <mergeCell ref="AA2:AA4"/>
    <mergeCell ref="G2:G4"/>
    <mergeCell ref="H2:H4"/>
    <mergeCell ref="I2:I4"/>
    <mergeCell ref="J2:J4"/>
    <mergeCell ref="L2:L4"/>
    <mergeCell ref="M2:M4"/>
    <mergeCell ref="N2:N4"/>
    <mergeCell ref="AE55:AE56"/>
    <mergeCell ref="G57:G59"/>
    <mergeCell ref="H57:H59"/>
    <mergeCell ref="I57:I59"/>
    <mergeCell ref="J57:J59"/>
    <mergeCell ref="L57:L59"/>
    <mergeCell ref="M57:M59"/>
    <mergeCell ref="N57:N59"/>
    <mergeCell ref="AE57:AE59"/>
    <mergeCell ref="AD57:AD59"/>
    <mergeCell ref="AC57:AC59"/>
    <mergeCell ref="AB57:AB59"/>
    <mergeCell ref="AA57:AA59"/>
    <mergeCell ref="N55:N56"/>
    <mergeCell ref="M55:M56"/>
    <mergeCell ref="L55:L56"/>
    <mergeCell ref="J55:J56"/>
    <mergeCell ref="I55:I56"/>
    <mergeCell ref="H55:H56"/>
    <mergeCell ref="G55:G56"/>
    <mergeCell ref="AD55:AD56"/>
    <mergeCell ref="AC55:AC56"/>
    <mergeCell ref="AB55:AB56"/>
    <mergeCell ref="AA55:AA56"/>
  </mergeCells>
  <conditionalFormatting sqref="G2:J2 AD2 J5:J7 AD5:AD7 J9:J10 AD9:AD10 G12:J12 AD12 G16:J16 AD16:AD17 G17 I17:J17 G20:J22 AD20:AD22 G25:J27 AD25:AD27 G29:J29 AD29 G31:J31 AD31 G33:J33 AD33 G36:J38 AD36:AD38 G41:J42 AD41:AD42 G44:J45 AD44:AD45 G47:J53 AD47:AD53 G55:J55 AD55 G57:J57 AD57">
    <cfRule type="expression" dxfId="51" priority="67">
      <formula>$A2</formula>
    </cfRule>
  </conditionalFormatting>
  <conditionalFormatting sqref="G2:J2 AD2 Z2:Z59 J5:J7 AD5:AD7 J9:J10 AD9:AD10 G12:J12 AD12 G16:J16 AD16:AD17 G17 I17:J17 G20:J22 AD20:AD22 G25:J27 AD25:AD27 G29:J29 AD29 G31:J31 AD31 G33:J33 AD33 G36:J38 AD36:AD38 G41:J42 AD41:AD42 G44:J45 AD44:AD45 G47:J53 AD47:AD53 G55:J55 AD55 G57:J57 AD57">
    <cfRule type="expression" dxfId="50" priority="69">
      <formula>$E2</formula>
    </cfRule>
  </conditionalFormatting>
  <conditionalFormatting sqref="G60:J200 Z60:Z200 AD60:AD200">
    <cfRule type="expression" dxfId="49" priority="4">
      <formula>$E60</formula>
    </cfRule>
  </conditionalFormatting>
  <conditionalFormatting sqref="G2:AF2 J5:J7 AA5:AF7 J9:J10 AA9:AF10 G12:P12 AA12:AF12 G16:P16 AA16:AF17 G17 I17:P17 G20:P22 AA20:AF22 G25:P27 AA25:AF27 G29:P29 AA29:AF29 G31:P31 AA31:AF31 G33:P33 AA33:AF33 G36:P38 AA36:AF38 G41:P42 AA41:AF42 G44:P45 AA44:AF45 G47:P53 AA47:AF53 G55:P55 AA55:AF55 G57:P57 AA57:AF57 Q3:Z59 AE3:AF4 K3:K11 O3:P11 H5:H7 AE8:AF8 H9:H10 AE11:AF11 K13:K15 O13:P15 AE13:AF15 K18:K19 O18:P19 AE18:AF19 K23:K24 O23:P24 AF23:AF24 K28 O28:P28 AE28:AF28 K30 O30:P30 AE30:AF30 K32 O32:P32 AE32:AF32 K34:K35 O34:P35 AE34:AF35 K39:K40 O39:P40 AE39:AF40 K43 O43:P43 AE43:AF43 K46 O46:P46 AE46:AF46 K54 O54:P54 AE54:AF54 K56 O56:P56 AF56 K58:K59 O58:P59 AF58:AF59">
    <cfRule type="expression" dxfId="48" priority="68">
      <formula>$C2</formula>
    </cfRule>
  </conditionalFormatting>
  <conditionalFormatting sqref="G60:AF200">
    <cfRule type="expression" dxfId="47" priority="3">
      <formula>$C60</formula>
    </cfRule>
  </conditionalFormatting>
  <conditionalFormatting sqref="H17">
    <cfRule type="expression" dxfId="46" priority="96">
      <formula>$E18</formula>
    </cfRule>
    <cfRule type="expression" dxfId="45" priority="95">
      <formula>$A18</formula>
    </cfRule>
    <cfRule type="expression" dxfId="44" priority="102">
      <formula>$C18</formula>
    </cfRule>
  </conditionalFormatting>
  <conditionalFormatting sqref="W2:W200">
    <cfRule type="expression" dxfId="43" priority="1">
      <formula>$AG2</formula>
    </cfRule>
  </conditionalFormatting>
  <conditionalFormatting sqref="Z2:Z200 G60:J200 AD60:AD200">
    <cfRule type="expression" dxfId="42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{58E15D51-BEBA-44A6-94F8-9E1CAD979549}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{5AF850BC-4993-4DE0-8EB7-DFBD4BD91FA6}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{9F8B74F9-64EB-4545-9080-F4D2CED4FD5E}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{622C5C40-E20A-429B-8C53-1DB2D7243815}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{0371471C-D86E-46BD-809A-EEF2B25A9173}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{97ADC426-845A-4C08-97DA-21B458F6DBB0}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{E377107A-0C14-47F6-B154-7B18F23C9307}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{BB6A5E87-879B-4C39-BEA9-288BBA7D17A1}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{FF60E1AF-C2F3-4282-ADEC-0B2C37CF24C7}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{C7132773-E07A-400D-8AD4-FA09A1D5D2C2}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{433F4C0B-F6AC-4143-AE29-B6505C37E0A8}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{5D40A3DB-BB03-4F16-9C8A-942BAB110BA6}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{EA070EC9-BD9E-416E-949D-F7706BBD59C0}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{F446F647-830A-4A6E-BF2C-233E40E60193}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{D6310C1D-A4E2-4F1A-B28A-63B340CC4B6C}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{BB960D05-1FEF-48AF-8E7D-13E225F3B018}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{A5349F3E-8117-472E-8633-AFC765AA7291}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{90FDD172-C319-41E6-B51B-652A1677C19A}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{CD695313-2981-4753-9A35-2FDA10877586}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{17D9A8C8-AC1A-443F-91B8-2CA33C6E568B}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{29064BD1-917F-4E99-BCCF-14D2AB86564D}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{800A1C59-9A05-4E07-8C50-46ECC049B120}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{CC5FDD14-558E-4570-9EE6-454E28670B75}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{C753C2F8-53C0-4D6D-9738-5F845484906B}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{D04FB5E2-C8A7-4800-8ED2-62E66BA50EDA}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{F58DBA0D-DF25-412A-B0C2-6424BBB25D08}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{F6F6F5F8-CAF0-4EA7-9198-2EB55DE5296B}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{8EBD0E73-D0F5-4E93-9BE3-9DD21EC1E20E}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{AD39BA5D-FA85-475B-9A51-0B7A50059BF9}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{9DC7440A-DDC8-4DDA-B78B-AF4E63EC62FF}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{59ED6D0E-BC37-4BA4-8B18-E23FECD3F436}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{8F723341-7200-4F67-BD2F-8D8C9FF43734}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{6DBA8BE7-DAB4-453B-A5EE-E9E3AFE61D04}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{0EF53236-397C-455E-984C-EDAA6FA06A0C}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{84704DB4-AE45-4FD2-8C78-F19CC7C88E5D}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{1B483CAD-6A81-4D87-B7DA-223ED8ECF3A0}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{2AE870F3-7B22-40DF-9E91-F2371E3A9D61}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{9A1F4DA9-3B78-4C0C-94EB-1A09CD3B2205}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{6CEFD5DB-A10B-4853-B108-61B0C568162B}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{F4FFD3A8-D070-4E5D-9AFE-F1C056C3CEA0}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{C3515708-3E72-4426-B9A7-10BFD33E9BBC}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{BECBBF9D-7FD9-4040-82AF-20F964D58E42}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{6C550ECF-8D09-4E9A-9C85-B387E53F8EB6}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{370F2672-18E7-42A4-91E9-1C3CD3D1DA31}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{CD67D9C2-61EB-4F04-9986-F49D75FF04BA}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{99A34C59-B68B-488D-A26E-97A450F27810}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{97806AF7-89D2-4CAE-8A71-259AC0ACAF46}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{E2CA9E66-BD05-439C-8F45-00F1D0132907}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{825DBF9C-61EA-40FC-8C87-EE8D4CEB4E4D}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{3A728BA1-09DF-4D0C-98AC-AD4204B29435}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{AC14525D-F0A5-47EB-B34B-3165A8F53C8E}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{C68A825E-2377-4A9B-963B-AF2C20544842}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{2FA7DD85-E9BD-45BD-8130-EE16210F02B9}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{D5FA6503-43BF-434F-B26D-E8F0A66DA271}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{D2169FC0-2AE2-4600-9289-86F854DAAB86}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{E8E9F355-BCC0-4F82-9B29-EC362C7E4A6E}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{85F3601D-7EED-4C59-99B7-B15523D75F78}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{E19FF1FD-0D60-4ACA-8B75-F16572FCA822}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{FFFCDE55-5D6A-4BAF-97C8-E06C6557EA6B}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{3FC698E8-463F-4931-8B73-84F4B4B200FB}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{8F2A2FF0-414F-461D-9760-7379F4C5F575}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E15D51-BEBA-44A6-94F8-9E1CAD97954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AF850BC-4993-4DE0-8EB7-DFBD4BD91FA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9F8B74F9-64EB-4545-9080-F4D2CED4FD5E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22C5C40-E20A-429B-8C53-1DB2D724381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371471C-D86E-46BD-809A-EEF2B25A917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7ADC426-845A-4C08-97DA-21B458F6DBB0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E377107A-0C14-47F6-B154-7B18F23C930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BB6A5E87-879B-4C39-BEA9-288BBA7D17A1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F60E1AF-C2F3-4282-ADEC-0B2C37CF24C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C7132773-E07A-400D-8AD4-FA09A1D5D2C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33F4C0B-F6AC-4143-AE29-B6505C37E0A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5D40A3DB-BB03-4F16-9C8A-942BAB110BA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EA070EC9-BD9E-416E-949D-F7706BBD59C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446F647-830A-4A6E-BF2C-233E40E6019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6310C1D-A4E2-4F1A-B28A-63B340CC4B6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BB960D05-1FEF-48AF-8E7D-13E225F3B01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5349F3E-8117-472E-8633-AFC765AA729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0FDD172-C319-41E6-B51B-652A1677C19A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D695313-2981-4753-9A35-2FDA1087758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7D9A8C8-AC1A-443F-91B8-2CA33C6E568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9064BD1-917F-4E99-BCCF-14D2AB86564D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00A1C59-9A05-4E07-8C50-46ECC049B120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CC5FDD14-558E-4570-9EE6-454E28670B75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753C2F8-53C0-4D6D-9738-5F845484906B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04FB5E2-C8A7-4800-8ED2-62E66BA50EDA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58DBA0D-DF25-412A-B0C2-6424BBB25D0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F6F6F5F8-CAF0-4EA7-9198-2EB55DE5296B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EBD0E73-D0F5-4E93-9BE3-9DD21EC1E20E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D39BA5D-FA85-475B-9A51-0B7A50059BF9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DC7440A-DDC8-4DDA-B78B-AF4E63EC62FF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59ED6D0E-BC37-4BA4-8B18-E23FECD3F43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8F723341-7200-4F67-BD2F-8D8C9FF4373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DBA8BE7-DAB4-453B-A5EE-E9E3AFE61D0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EF53236-397C-455E-984C-EDAA6FA06A0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4704DB4-AE45-4FD2-8C78-F19CC7C88E5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1B483CAD-6A81-4D87-B7DA-223ED8ECF3A0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AE870F3-7B22-40DF-9E91-F2371E3A9D6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9A1F4DA9-3B78-4C0C-94EB-1A09CD3B220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CEFD5DB-A10B-4853-B108-61B0C568162B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F4FFD3A8-D070-4E5D-9AFE-F1C056C3CEA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3515708-3E72-4426-B9A7-10BFD33E9BB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BECBBF9D-7FD9-4040-82AF-20F964D58E42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6C550ECF-8D09-4E9A-9C85-B387E53F8EB6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370F2672-18E7-42A4-91E9-1C3CD3D1DA31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D67D9C2-61EB-4F04-9986-F49D75FF04BA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9A34C59-B68B-488D-A26E-97A450F2781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97806AF7-89D2-4CAE-8A71-259AC0ACAF46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2CA9E66-BD05-439C-8F45-00F1D013290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825DBF9C-61EA-40FC-8C87-EE8D4CEB4E4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A728BA1-09DF-4D0C-98AC-AD4204B2943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C14525D-F0A5-47EB-B34B-3165A8F53C8E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C68A825E-2377-4A9B-963B-AF2C20544842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FA7DD85-E9BD-45BD-8130-EE16210F02B9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5FA6503-43BF-434F-B26D-E8F0A66DA27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2169FC0-2AE2-4600-9289-86F854DAAB8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8E9F355-BCC0-4F82-9B29-EC362C7E4A6E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5F3601D-7EED-4C59-99B7-B15523D75F7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19FF1FD-0D60-4ACA-8B75-F16572FCA822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FFCDE55-5D6A-4BAF-97C8-E06C6557EA6B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FC698E8-463F-4931-8B73-84F4B4B200F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8F2A2FF0-414F-461D-9760-7379F4C5F57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5369-38B3-4318-AA02-094173A33149}">
  <dimension ref="A1:AR267"/>
  <sheetViews>
    <sheetView rightToLeft="1" topLeftCell="G1" zoomScale="70" zoomScaleNormal="70" workbookViewId="0">
      <selection activeCell="M22" sqref="M22:M2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2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95.21875" style="24" bestFit="1" customWidth="1"/>
    <col min="29" max="29" width="15.77734375" style="31" bestFit="1" customWidth="1"/>
    <col min="30" max="30" width="14.44140625" style="32" bestFit="1" customWidth="1"/>
    <col min="31" max="31" width="50.5546875" style="24" bestFit="1" customWidth="1"/>
    <col min="32" max="32" width="28.33203125" style="24" bestFit="1" customWidth="1"/>
    <col min="33" max="33" width="13.5546875" style="24" bestFit="1" customWidth="1"/>
    <col min="34" max="34" width="111.77734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59">
        <v>1</v>
      </c>
      <c r="H2" s="162">
        <v>281391471748</v>
      </c>
      <c r="I2" s="159" t="s">
        <v>1545</v>
      </c>
      <c r="J2" s="159"/>
      <c r="K2" s="11" t="str">
        <f t="shared" ref="K2:K65" ca="1" si="0">IF(C2, TODAY(), "" )</f>
        <v/>
      </c>
      <c r="L2" s="138" t="s">
        <v>157</v>
      </c>
      <c r="M2" s="138" t="s">
        <v>1588</v>
      </c>
      <c r="N2" s="138"/>
      <c r="O2" s="9">
        <v>3326.1</v>
      </c>
      <c r="P2" s="9">
        <v>2</v>
      </c>
      <c r="Q2" s="13" t="str">
        <f>VLOOKUP(O2, '[1]لیست محصولات اردیبهشت ۱۴۰۳'!B:C,2,0)</f>
        <v>میاگروس | Milagros</v>
      </c>
      <c r="R2" s="9"/>
      <c r="S2" s="12">
        <f>VLOOKUP(O2, '[1]لیست محصولات اردیبهشت ۱۴۰۳'!B:F,5,0)</f>
        <v>150</v>
      </c>
      <c r="T2" s="14">
        <f>VLOOKUP(O2, '[1]لیست محصولات اردیبهشت ۱۴۰۳'!B:G,6,0)</f>
        <v>3750000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7500000</v>
      </c>
      <c r="Y2" s="17"/>
      <c r="Z2" s="14">
        <f t="shared" ref="Z2:Z65" si="4">X2-Y2</f>
        <v>7500000</v>
      </c>
      <c r="AA2" s="150" t="s">
        <v>79</v>
      </c>
      <c r="AB2" s="147" t="s">
        <v>1589</v>
      </c>
      <c r="AC2" s="144" t="s">
        <v>1590</v>
      </c>
      <c r="AD2" s="141" t="s">
        <v>759</v>
      </c>
      <c r="AE2" s="183" t="s">
        <v>1591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تهرانسر خیابان خسروپرویز کوچه ۱۳ غربی پلاک ۳۱ واحد ۱  - محمدرضا قلی پور 09392373887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1"/>
      <c r="H3" s="163"/>
      <c r="I3" s="161"/>
      <c r="J3" s="161"/>
      <c r="K3" s="11" t="str">
        <f t="shared" ca="1" si="0"/>
        <v/>
      </c>
      <c r="L3" s="140"/>
      <c r="M3" s="140"/>
      <c r="N3" s="140"/>
      <c r="O3" s="9">
        <v>5511.1</v>
      </c>
      <c r="P3" s="9">
        <v>1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150</v>
      </c>
      <c r="T3" s="14">
        <f>VLOOKUP(O3, '[1]لیست محصولات اردیبهشت ۱۴۰۳'!B:G,6,0)</f>
        <v>2800000</v>
      </c>
      <c r="U3" s="15"/>
      <c r="V3" s="16">
        <f t="shared" si="1"/>
        <v>0</v>
      </c>
      <c r="W3" s="12">
        <f t="shared" si="2"/>
        <v>1</v>
      </c>
      <c r="X3" s="14">
        <f t="shared" si="3"/>
        <v>2800000</v>
      </c>
      <c r="Y3" s="17"/>
      <c r="Z3" s="14">
        <f t="shared" si="4"/>
        <v>2800000</v>
      </c>
      <c r="AA3" s="152"/>
      <c r="AB3" s="149"/>
      <c r="AC3" s="146"/>
      <c r="AD3" s="143"/>
      <c r="AE3" s="184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9">
        <v>2</v>
      </c>
      <c r="H4" s="162">
        <v>281388406667</v>
      </c>
      <c r="I4" s="159" t="s">
        <v>1545</v>
      </c>
      <c r="J4" s="159"/>
      <c r="K4" s="11" t="str">
        <f t="shared" ca="1" si="0"/>
        <v/>
      </c>
      <c r="L4" s="138" t="s">
        <v>134</v>
      </c>
      <c r="M4" s="138" t="s">
        <v>1592</v>
      </c>
      <c r="N4" s="138"/>
      <c r="O4" s="9">
        <v>5511.1</v>
      </c>
      <c r="P4" s="9">
        <v>1</v>
      </c>
      <c r="Q4" s="13" t="str">
        <f>VLOOKUP(O4, '[1]لیست محصولات اردیبهشت ۱۴۰۳'!B:C,2,0)</f>
        <v>هامبلا | Hambella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2800000</v>
      </c>
      <c r="U4" s="15"/>
      <c r="V4" s="16">
        <f t="shared" si="1"/>
        <v>0</v>
      </c>
      <c r="W4" s="12">
        <f t="shared" si="2"/>
        <v>1</v>
      </c>
      <c r="X4" s="14">
        <f t="shared" si="3"/>
        <v>2800000</v>
      </c>
      <c r="Y4" s="17"/>
      <c r="Z4" s="14">
        <f t="shared" si="4"/>
        <v>2800000</v>
      </c>
      <c r="AA4" s="150" t="s">
        <v>199</v>
      </c>
      <c r="AB4" s="147" t="s">
        <v>1593</v>
      </c>
      <c r="AC4" s="144" t="s">
        <v>1594</v>
      </c>
      <c r="AD4" s="141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شیراز بلوار باهنر شمالی- کوچه ۲۶- ساختمان سهند ۵- طبقه ۴- واحد ۶  - امین تمدن 09367058448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163"/>
      <c r="I5" s="161"/>
      <c r="J5" s="161"/>
      <c r="K5" s="11" t="str">
        <f t="shared" ca="1" si="0"/>
        <v/>
      </c>
      <c r="L5" s="140"/>
      <c r="M5" s="140"/>
      <c r="N5" s="140"/>
      <c r="O5" s="9">
        <v>5501.1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2100000</v>
      </c>
      <c r="U5" s="15"/>
      <c r="V5" s="16">
        <f t="shared" si="1"/>
        <v>0</v>
      </c>
      <c r="W5" s="12">
        <f t="shared" si="2"/>
        <v>1</v>
      </c>
      <c r="X5" s="14">
        <f t="shared" si="3"/>
        <v>2100000</v>
      </c>
      <c r="Y5" s="17"/>
      <c r="Z5" s="14">
        <f t="shared" si="4"/>
        <v>2100000</v>
      </c>
      <c r="AA5" s="152"/>
      <c r="AB5" s="149"/>
      <c r="AC5" s="146"/>
      <c r="AD5" s="143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59">
        <v>3</v>
      </c>
      <c r="H6" s="162">
        <v>281390055260</v>
      </c>
      <c r="I6" s="159" t="s">
        <v>1545</v>
      </c>
      <c r="J6" s="159"/>
      <c r="K6" s="11" t="str">
        <f t="shared" ca="1" si="0"/>
        <v/>
      </c>
      <c r="L6" s="138" t="s">
        <v>974</v>
      </c>
      <c r="M6" s="138" t="s">
        <v>1595</v>
      </c>
      <c r="N6" s="138"/>
      <c r="O6" s="9">
        <v>5523.2</v>
      </c>
      <c r="P6" s="9">
        <v>1</v>
      </c>
      <c r="Q6" s="13" t="str">
        <f>VLOOKUP(O6, '[1]لیست محصولات اردیبهشت ۱۴۰۳'!B:C,2,0)</f>
        <v>کوتوا دانکن | Kotowa Duncan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12150000</v>
      </c>
      <c r="U6" s="15"/>
      <c r="V6" s="16">
        <f t="shared" si="1"/>
        <v>0</v>
      </c>
      <c r="W6" s="12">
        <f t="shared" si="2"/>
        <v>1</v>
      </c>
      <c r="X6" s="14">
        <f t="shared" si="3"/>
        <v>12150000</v>
      </c>
      <c r="Y6" s="17"/>
      <c r="Z6" s="14">
        <f t="shared" si="4"/>
        <v>12150000</v>
      </c>
      <c r="AA6" s="150" t="s">
        <v>79</v>
      </c>
      <c r="AB6" s="147" t="s">
        <v>1596</v>
      </c>
      <c r="AC6" s="144" t="s">
        <v>1597</v>
      </c>
      <c r="AD6" s="141" t="s">
        <v>795</v>
      </c>
      <c r="AE6" s="19"/>
      <c r="AF6" s="21"/>
      <c r="AG6" s="22" t="str">
        <f t="shared" si="5"/>
        <v>TRUE</v>
      </c>
      <c r="AH6" s="23" t="str">
        <f t="shared" si="6"/>
        <v>تهران انتهای کارگر شمالی - کوچه ۱۹ - بین فجر ۲ و جانبازان - پلاک ۵۹-واحد ۳  - شهریار حشمت 09392202830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1"/>
      <c r="H7" s="163"/>
      <c r="I7" s="161"/>
      <c r="J7" s="161"/>
      <c r="K7" s="11" t="str">
        <f t="shared" ca="1" si="0"/>
        <v/>
      </c>
      <c r="L7" s="140"/>
      <c r="M7" s="140"/>
      <c r="N7" s="140"/>
      <c r="O7" s="9">
        <v>3326.1</v>
      </c>
      <c r="P7" s="9">
        <v>1</v>
      </c>
      <c r="Q7" s="13" t="str">
        <f>VLOOKUP(O7, '[1]لیست محصولات اردیبهشت ۱۴۰۳'!B:C,2,0)</f>
        <v>میاگروس | Milagros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3750000</v>
      </c>
      <c r="U7" s="26"/>
      <c r="V7" s="16">
        <f t="shared" si="1"/>
        <v>0</v>
      </c>
      <c r="W7" s="12">
        <f t="shared" si="2"/>
        <v>1</v>
      </c>
      <c r="X7" s="14">
        <f t="shared" si="3"/>
        <v>3750000</v>
      </c>
      <c r="Y7" s="17"/>
      <c r="Z7" s="14">
        <f t="shared" si="4"/>
        <v>3750000</v>
      </c>
      <c r="AA7" s="152"/>
      <c r="AB7" s="149"/>
      <c r="AC7" s="146"/>
      <c r="AD7" s="143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4</v>
      </c>
      <c r="H8" s="10">
        <v>281397466496</v>
      </c>
      <c r="I8" s="9" t="s">
        <v>1545</v>
      </c>
      <c r="J8" s="9" t="s">
        <v>75</v>
      </c>
      <c r="K8" s="11" t="str">
        <f t="shared" ca="1" si="0"/>
        <v/>
      </c>
      <c r="L8" s="12" t="s">
        <v>87</v>
      </c>
      <c r="M8" s="12" t="s">
        <v>88</v>
      </c>
      <c r="N8" s="12" t="s">
        <v>89</v>
      </c>
      <c r="O8" s="9">
        <v>5501.3</v>
      </c>
      <c r="P8" s="9">
        <v>6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4000</v>
      </c>
      <c r="T8" s="14">
        <f>VLOOKUP(O8, '[1]لیست محصولات اردیبهشت ۱۴۰۳'!B:G,6,0)</f>
        <v>51200000</v>
      </c>
      <c r="U8" s="15"/>
      <c r="V8" s="16">
        <f t="shared" si="1"/>
        <v>0</v>
      </c>
      <c r="W8" s="12">
        <f t="shared" si="2"/>
        <v>6</v>
      </c>
      <c r="X8" s="14">
        <f t="shared" si="3"/>
        <v>307200000</v>
      </c>
      <c r="Y8" s="17"/>
      <c r="Z8" s="14">
        <f t="shared" si="4"/>
        <v>307200000</v>
      </c>
      <c r="AA8" s="18" t="s">
        <v>79</v>
      </c>
      <c r="AB8" s="13" t="s">
        <v>91</v>
      </c>
      <c r="AC8" s="19" t="s">
        <v>92</v>
      </c>
      <c r="AD8" s="20"/>
      <c r="AE8" s="19"/>
      <c r="AF8" s="21"/>
      <c r="AG8" s="22" t="str">
        <f t="shared" si="5"/>
        <v>TRUE</v>
      </c>
      <c r="AH8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5</v>
      </c>
      <c r="H9" s="162">
        <v>281399667666</v>
      </c>
      <c r="I9" s="159" t="s">
        <v>1545</v>
      </c>
      <c r="J9" s="159"/>
      <c r="K9" s="11" t="str">
        <f t="shared" ca="1" si="0"/>
        <v/>
      </c>
      <c r="L9" s="138" t="s">
        <v>152</v>
      </c>
      <c r="M9" s="138" t="s">
        <v>1599</v>
      </c>
      <c r="N9" s="138"/>
      <c r="O9" s="9">
        <v>3326.1</v>
      </c>
      <c r="P9" s="9">
        <v>1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3750000</v>
      </c>
      <c r="U9" s="15"/>
      <c r="V9" s="16">
        <f t="shared" si="1"/>
        <v>0</v>
      </c>
      <c r="W9" s="12">
        <f t="shared" si="2"/>
        <v>1</v>
      </c>
      <c r="X9" s="14">
        <f t="shared" si="3"/>
        <v>3750000</v>
      </c>
      <c r="Y9" s="17"/>
      <c r="Z9" s="14">
        <f t="shared" si="4"/>
        <v>3750000</v>
      </c>
      <c r="AA9" s="150" t="s">
        <v>79</v>
      </c>
      <c r="AB9" s="147" t="s">
        <v>1602</v>
      </c>
      <c r="AC9" s="144" t="s">
        <v>1603</v>
      </c>
      <c r="AD9" s="141" t="s">
        <v>759</v>
      </c>
      <c r="AE9" s="19"/>
      <c r="AF9" s="21"/>
      <c r="AG9" s="22" t="str">
        <f t="shared" si="5"/>
        <v>TRUE</v>
      </c>
      <c r="AH9" s="23" t="str">
        <f t="shared" si="6"/>
        <v>تهران خیابان شیراز شمالی، خیابان حکیم اعظم، پلاک 21، ساختمان چارگون  - مهدی احمدی راد 09123493135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163"/>
      <c r="I10" s="161"/>
      <c r="J10" s="161"/>
      <c r="K10" s="11" t="str">
        <f t="shared" ca="1" si="0"/>
        <v/>
      </c>
      <c r="L10" s="140"/>
      <c r="M10" s="140"/>
      <c r="N10" s="140"/>
      <c r="O10" s="9">
        <v>5501.1</v>
      </c>
      <c r="P10" s="9">
        <v>1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2100000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2100000</v>
      </c>
      <c r="Y10" s="17"/>
      <c r="Z10" s="14">
        <f t="shared" si="4"/>
        <v>2100000</v>
      </c>
      <c r="AA10" s="152"/>
      <c r="AB10" s="149"/>
      <c r="AC10" s="146"/>
      <c r="AD10" s="14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6</v>
      </c>
      <c r="H11" s="10">
        <v>281408014468</v>
      </c>
      <c r="I11" s="9" t="s">
        <v>1545</v>
      </c>
      <c r="J11" s="9"/>
      <c r="K11" s="11" t="str">
        <f t="shared" ca="1" si="0"/>
        <v/>
      </c>
      <c r="L11" s="12" t="s">
        <v>607</v>
      </c>
      <c r="M11" s="12" t="s">
        <v>1604</v>
      </c>
      <c r="N11" s="12"/>
      <c r="O11" s="9">
        <v>5511.2</v>
      </c>
      <c r="P11" s="9">
        <v>2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13350000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26700000</v>
      </c>
      <c r="Y11" s="17"/>
      <c r="Z11" s="14">
        <f t="shared" si="4"/>
        <v>26700000</v>
      </c>
      <c r="AA11" s="18" t="s">
        <v>79</v>
      </c>
      <c r="AB11" s="13" t="s">
        <v>1605</v>
      </c>
      <c r="AC11" s="19" t="s">
        <v>1606</v>
      </c>
      <c r="AD11" s="20" t="s">
        <v>795</v>
      </c>
      <c r="AE11" s="19"/>
      <c r="AF11" s="21"/>
      <c r="AG11" s="22" t="str">
        <f t="shared" si="5"/>
        <v>TRUE</v>
      </c>
      <c r="AH11" s="23" t="str">
        <f t="shared" si="6"/>
        <v>تهران خیابان شریعتی ، دو راهی قلهک ، خیابان بصیری ، کوچه باغ بانک ، پلاک یک واحد 17  - مریم نادری 09109007899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9">
        <v>7</v>
      </c>
      <c r="H12" s="162">
        <v>281408742526</v>
      </c>
      <c r="I12" s="159" t="s">
        <v>1545</v>
      </c>
      <c r="J12" s="159"/>
      <c r="K12" s="11" t="str">
        <f t="shared" ca="1" si="0"/>
        <v/>
      </c>
      <c r="L12" s="138" t="s">
        <v>1607</v>
      </c>
      <c r="M12" s="138" t="s">
        <v>1608</v>
      </c>
      <c r="N12" s="138" t="s">
        <v>1609</v>
      </c>
      <c r="O12" s="9">
        <v>5501.3</v>
      </c>
      <c r="P12" s="9">
        <v>2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4000</v>
      </c>
      <c r="T12" s="14">
        <f>VLOOKUP(O12, '[1]لیست محصولات اردیبهشت ۱۴۰۳'!B:G,6,0)</f>
        <v>51200000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102400000</v>
      </c>
      <c r="Y12" s="17"/>
      <c r="Z12" s="14">
        <f t="shared" si="4"/>
        <v>102400000</v>
      </c>
      <c r="AA12" s="150" t="s">
        <v>108</v>
      </c>
      <c r="AB12" s="147" t="s">
        <v>1610</v>
      </c>
      <c r="AC12" s="144" t="s">
        <v>1611</v>
      </c>
      <c r="AD12" s="141"/>
      <c r="AE12" s="19"/>
      <c r="AF12" s="21"/>
      <c r="AG12" s="22" t="str">
        <f t="shared" si="5"/>
        <v>TRUE</v>
      </c>
      <c r="AH12" s="23" t="str">
        <f t="shared" si="6"/>
        <v>کرج گوهردشت- خیابان هشتم شرقی-فاز یک -پلاک 40 کافه کوپیدو - صابر کیماز 09125615277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163"/>
      <c r="I13" s="161"/>
      <c r="J13" s="161"/>
      <c r="K13" s="11" t="str">
        <f t="shared" ca="1" si="0"/>
        <v/>
      </c>
      <c r="L13" s="140"/>
      <c r="M13" s="140"/>
      <c r="N13" s="140"/>
      <c r="O13" s="9">
        <v>3326.2</v>
      </c>
      <c r="P13" s="9">
        <v>1</v>
      </c>
      <c r="Q13" s="13" t="str">
        <f>VLOOKUP(O13, '[1]لیست محصولات اردیبهشت ۱۴۰۳'!B:C,2,0)</f>
        <v>میاگروس | Milagros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18150000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18150000</v>
      </c>
      <c r="Y13" s="17"/>
      <c r="Z13" s="14">
        <f t="shared" si="4"/>
        <v>18150000</v>
      </c>
      <c r="AA13" s="152"/>
      <c r="AB13" s="149"/>
      <c r="AC13" s="146"/>
      <c r="AD13" s="143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8</v>
      </c>
      <c r="H14" s="10">
        <v>281457583548</v>
      </c>
      <c r="I14" s="9" t="s">
        <v>1598</v>
      </c>
      <c r="J14" s="9" t="s">
        <v>75</v>
      </c>
      <c r="K14" s="11" t="str">
        <f t="shared" ca="1" si="0"/>
        <v/>
      </c>
      <c r="L14" s="12" t="s">
        <v>537</v>
      </c>
      <c r="M14" s="12" t="s">
        <v>791</v>
      </c>
      <c r="N14" s="12" t="s">
        <v>1616</v>
      </c>
      <c r="O14" s="9">
        <v>5501.3</v>
      </c>
      <c r="P14" s="9">
        <v>1</v>
      </c>
      <c r="Q14" s="13" t="str">
        <f>VLOOKUP(O14, '[1]لیست محصولات اردیبهشت ۱۴۰۳'!B:C,2,0)</f>
        <v>ورتکس | Vortex</v>
      </c>
      <c r="R14" s="9"/>
      <c r="S14" s="12">
        <f>VLOOKUP(O14, '[1]لیست محصولات اردیبهشت ۱۴۰۳'!B:F,5,0)</f>
        <v>4000</v>
      </c>
      <c r="T14" s="14">
        <f>VLOOKUP(O14, '[1]لیست محصولات اردیبهشت ۱۴۰۳'!B:G,6,0)</f>
        <v>51200000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51200000</v>
      </c>
      <c r="Y14" s="17"/>
      <c r="Z14" s="14">
        <f t="shared" si="4"/>
        <v>51200000</v>
      </c>
      <c r="AA14" s="18" t="s">
        <v>79</v>
      </c>
      <c r="AB14" s="13" t="s">
        <v>793</v>
      </c>
      <c r="AC14" s="19" t="s">
        <v>794</v>
      </c>
      <c r="AD14" s="20" t="s">
        <v>795</v>
      </c>
      <c r="AE14" s="19"/>
      <c r="AF14" s="21"/>
      <c r="AG14" s="22" t="str">
        <f t="shared" si="5"/>
        <v>TRUE</v>
      </c>
      <c r="AH14" s="23" t="str">
        <f t="shared" si="6"/>
        <v>تهران شهرک غرب خیابان دادمان خیابان محمدرضا شجریان نبش کوچه نوزدهم کافه نامبر تن - علیرضا منصوریان 09125445524</v>
      </c>
    </row>
    <row r="15" spans="1:34" ht="22.35" customHeight="1">
      <c r="A15" s="7"/>
      <c r="B15" s="7"/>
      <c r="C15" s="7"/>
      <c r="D15" s="7"/>
      <c r="E15" s="7"/>
      <c r="F15" s="8"/>
      <c r="G15" s="153">
        <v>9</v>
      </c>
      <c r="H15" s="156"/>
      <c r="I15" s="153" t="s">
        <v>1598</v>
      </c>
      <c r="J15" s="159" t="s">
        <v>75</v>
      </c>
      <c r="K15" s="11" t="str">
        <f t="shared" ca="1" si="0"/>
        <v/>
      </c>
      <c r="L15" s="138" t="s">
        <v>492</v>
      </c>
      <c r="M15" s="138"/>
      <c r="N15" s="138" t="s">
        <v>1233</v>
      </c>
      <c r="O15" s="9">
        <v>5501.3</v>
      </c>
      <c r="P15" s="9">
        <v>4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4000</v>
      </c>
      <c r="T15" s="14">
        <f>VLOOKUP(O15, '[1]لیست محصولات اردیبهشت ۱۴۰۳'!B:G,6,0)</f>
        <v>51200000</v>
      </c>
      <c r="U15" s="15"/>
      <c r="V15" s="16">
        <f t="shared" si="1"/>
        <v>0</v>
      </c>
      <c r="W15" s="12">
        <f t="shared" si="2"/>
        <v>4</v>
      </c>
      <c r="X15" s="14">
        <f t="shared" si="3"/>
        <v>204800000</v>
      </c>
      <c r="Y15" s="17"/>
      <c r="Z15" s="14">
        <f t="shared" si="4"/>
        <v>204800000</v>
      </c>
      <c r="AA15" s="150" t="s">
        <v>79</v>
      </c>
      <c r="AB15" s="147" t="s">
        <v>70</v>
      </c>
      <c r="AC15" s="144" t="s">
        <v>494</v>
      </c>
      <c r="AD15" s="141"/>
      <c r="AE15" s="19"/>
      <c r="AF15" s="21"/>
      <c r="AG15" s="22" t="str">
        <f t="shared" si="5"/>
        <v>TRUE</v>
      </c>
      <c r="AH15" s="23" t="str">
        <f t="shared" si="6"/>
        <v>تهران - کافه وست پلتفرم - واهه  09124753526</v>
      </c>
    </row>
    <row r="16" spans="1:34" ht="22.35" customHeight="1">
      <c r="A16" s="7"/>
      <c r="B16" s="7"/>
      <c r="C16" s="7"/>
      <c r="D16" s="7"/>
      <c r="E16" s="7"/>
      <c r="F16" s="8"/>
      <c r="G16" s="155"/>
      <c r="H16" s="158"/>
      <c r="I16" s="155"/>
      <c r="J16" s="161"/>
      <c r="K16" s="11" t="str">
        <f t="shared" ca="1" si="0"/>
        <v/>
      </c>
      <c r="L16" s="140"/>
      <c r="M16" s="140"/>
      <c r="N16" s="140"/>
      <c r="O16" s="9">
        <v>5511.2</v>
      </c>
      <c r="P16" s="9">
        <v>2</v>
      </c>
      <c r="Q16" s="13" t="str">
        <f>VLOOKUP(O16, '[1]لیست محصولات اردیبهشت ۱۴۰۳'!B:C,2,0)</f>
        <v>هامبلا | Hambella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13350000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26700000</v>
      </c>
      <c r="Y16" s="17"/>
      <c r="Z16" s="14">
        <f t="shared" si="4"/>
        <v>26700000</v>
      </c>
      <c r="AA16" s="152"/>
      <c r="AB16" s="149"/>
      <c r="AC16" s="146"/>
      <c r="AD16" s="14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10</v>
      </c>
      <c r="H17" s="10">
        <v>281466112852</v>
      </c>
      <c r="I17" s="9" t="s">
        <v>1598</v>
      </c>
      <c r="J17" s="9"/>
      <c r="K17" s="11" t="str">
        <f t="shared" ca="1" si="0"/>
        <v/>
      </c>
      <c r="L17" s="12" t="s">
        <v>152</v>
      </c>
      <c r="M17" s="12" t="s">
        <v>1617</v>
      </c>
      <c r="N17" s="12"/>
      <c r="O17" s="9">
        <v>5523.2</v>
      </c>
      <c r="P17" s="9">
        <v>1</v>
      </c>
      <c r="Q17" s="13" t="str">
        <f>VLOOKUP(O17, '[1]لیست محصولات اردیبهشت ۱۴۰۳'!B:C,2,0)</f>
        <v>کوتوا دانکن | Kotowa Duncan</v>
      </c>
      <c r="R17" s="9" t="s">
        <v>335</v>
      </c>
      <c r="S17" s="12">
        <f>VLOOKUP(O17, '[1]لیست محصولات اردیبهشت ۱۴۰۳'!B:F,5,0)</f>
        <v>750</v>
      </c>
      <c r="T17" s="14">
        <f>VLOOKUP(O17, '[1]لیست محصولات اردیبهشت ۱۴۰۳'!B:G,6,0)</f>
        <v>12150000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12150000</v>
      </c>
      <c r="Y17" s="17"/>
      <c r="Z17" s="14">
        <f t="shared" si="4"/>
        <v>12150000</v>
      </c>
      <c r="AA17" s="18" t="s">
        <v>79</v>
      </c>
      <c r="AB17" s="13" t="s">
        <v>1619</v>
      </c>
      <c r="AC17" s="19" t="s">
        <v>1618</v>
      </c>
      <c r="AD17" s="20" t="s">
        <v>759</v>
      </c>
      <c r="AE17" s="19"/>
      <c r="AF17" s="21"/>
      <c r="AG17" s="22" t="str">
        <f t="shared" si="5"/>
        <v>TRUE</v>
      </c>
      <c r="AH17" s="23" t="str">
        <f t="shared" si="6"/>
        <v>تهران خیابان بهشتی بعد از میرعماد پلاک 290 **تحویل نیم طبقه اول داده شود**  - مهدی خوشنام 09380179772</v>
      </c>
    </row>
    <row r="18" spans="1:34" ht="22.35" customHeight="1">
      <c r="A18" s="7"/>
      <c r="B18" s="7"/>
      <c r="C18" s="7"/>
      <c r="D18" s="7"/>
      <c r="E18" s="7"/>
      <c r="F18" s="8"/>
      <c r="G18" s="159">
        <v>11</v>
      </c>
      <c r="H18" s="162">
        <v>397588</v>
      </c>
      <c r="I18" s="159" t="s">
        <v>1598</v>
      </c>
      <c r="J18" s="159"/>
      <c r="K18" s="11" t="str">
        <f t="shared" ca="1" si="0"/>
        <v/>
      </c>
      <c r="L18" s="138" t="s">
        <v>152</v>
      </c>
      <c r="M18" s="138" t="s">
        <v>1622</v>
      </c>
      <c r="N18" s="138" t="s">
        <v>1623</v>
      </c>
      <c r="O18" s="9">
        <v>5511.1</v>
      </c>
      <c r="P18" s="9">
        <v>2</v>
      </c>
      <c r="Q18" s="13" t="str">
        <f>VLOOKUP(O18, '[1]لیست محصولات اردیبهشت ۱۴۰۳'!B:C,2,0)</f>
        <v>هامبلا | Hambella</v>
      </c>
      <c r="R18" s="9" t="s">
        <v>278</v>
      </c>
      <c r="S18" s="12">
        <f>VLOOKUP(O18, '[1]لیست محصولات اردیبهشت ۱۴۰۳'!B:F,5,0)</f>
        <v>150</v>
      </c>
      <c r="T18" s="14">
        <f>VLOOKUP(O18, '[1]لیست محصولات اردیبهشت ۱۴۰۳'!B:G,6,0)</f>
        <v>2800000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5600000</v>
      </c>
      <c r="Y18" s="17"/>
      <c r="Z18" s="14">
        <f t="shared" si="4"/>
        <v>5600000</v>
      </c>
      <c r="AA18" s="150" t="s">
        <v>79</v>
      </c>
      <c r="AB18" s="13" t="s">
        <v>1624</v>
      </c>
      <c r="AC18" s="144" t="s">
        <v>1625</v>
      </c>
      <c r="AD18" s="141" t="s">
        <v>795</v>
      </c>
      <c r="AE18" s="77" t="s">
        <v>1626</v>
      </c>
      <c r="AF18" s="21"/>
      <c r="AG18" s="22" t="str">
        <f t="shared" si="5"/>
        <v>TRUE</v>
      </c>
      <c r="AH18" s="23" t="str">
        <f t="shared" si="6"/>
        <v>تهران خیابان ولیعصر، بالاتر از میدان ونک، خیابان دامن افشار، پلاک 28، طبقه اول، واحد 7 شرکت بانک‌آیدی - مهدی محققی 09354964566</v>
      </c>
    </row>
    <row r="19" spans="1:34" ht="22.35" customHeight="1">
      <c r="A19" s="7"/>
      <c r="B19" s="7"/>
      <c r="C19" s="7"/>
      <c r="D19" s="7"/>
      <c r="E19" s="7"/>
      <c r="F19" s="8"/>
      <c r="G19" s="161"/>
      <c r="H19" s="163"/>
      <c r="I19" s="161"/>
      <c r="J19" s="161"/>
      <c r="K19" s="11" t="str">
        <f t="shared" ca="1" si="0"/>
        <v/>
      </c>
      <c r="L19" s="140"/>
      <c r="M19" s="140"/>
      <c r="N19" s="140"/>
      <c r="O19" s="123"/>
      <c r="P19" s="123"/>
      <c r="Q19" s="124"/>
      <c r="R19" s="123"/>
      <c r="S19" s="125"/>
      <c r="T19" s="126"/>
      <c r="U19" s="127"/>
      <c r="V19" s="128"/>
      <c r="W19" s="125"/>
      <c r="X19" s="126"/>
      <c r="Y19" s="129"/>
      <c r="Z19" s="126"/>
      <c r="AA19" s="152"/>
      <c r="AB19" s="13" t="s">
        <v>1628</v>
      </c>
      <c r="AC19" s="146"/>
      <c r="AD19" s="143"/>
      <c r="AE19" s="77" t="s">
        <v>1627</v>
      </c>
      <c r="AF19" s="21"/>
      <c r="AG19" s="22" t="str">
        <f t="shared" si="5"/>
        <v>FALSE</v>
      </c>
      <c r="AH19" s="23" t="str">
        <f t="shared" si="6"/>
        <v xml:space="preserve"> خیابان فلسطین، خیابان لبافی نژاد، کوچه باقری پارسا، پلاک 2، هاستل زی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66">
        <v>12</v>
      </c>
      <c r="H20" s="67" t="s">
        <v>190</v>
      </c>
      <c r="I20" s="66" t="s">
        <v>1598</v>
      </c>
      <c r="J20" s="9" t="s">
        <v>75</v>
      </c>
      <c r="K20" s="11" t="str">
        <f t="shared" ca="1" si="0"/>
        <v/>
      </c>
      <c r="L20" s="12" t="s">
        <v>1630</v>
      </c>
      <c r="M20" s="12" t="s">
        <v>1631</v>
      </c>
      <c r="N20" s="12" t="s">
        <v>1629</v>
      </c>
      <c r="O20" s="9">
        <v>5523.2</v>
      </c>
      <c r="P20" s="9">
        <v>5</v>
      </c>
      <c r="Q20" s="13" t="str">
        <f>VLOOKUP(O20, '[1]لیست محصولات اردیبهشت ۱۴۰۳'!B:C,2,0)</f>
        <v>کوتوا دانکن | Kotowa Duncan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12150000</v>
      </c>
      <c r="U20" s="15"/>
      <c r="V20" s="16">
        <f t="shared" si="1"/>
        <v>0</v>
      </c>
      <c r="W20" s="12">
        <f t="shared" si="2"/>
        <v>5</v>
      </c>
      <c r="X20" s="14">
        <f t="shared" si="3"/>
        <v>60750000</v>
      </c>
      <c r="Y20" s="17"/>
      <c r="Z20" s="14">
        <f t="shared" si="4"/>
        <v>60750000</v>
      </c>
      <c r="AA20" s="18" t="s">
        <v>79</v>
      </c>
      <c r="AB20" s="13" t="s">
        <v>70</v>
      </c>
      <c r="AC20" s="19" t="s">
        <v>1632</v>
      </c>
      <c r="AD20" s="20"/>
      <c r="AE20" s="122" t="s">
        <v>1639</v>
      </c>
      <c r="AF20" s="21"/>
      <c r="AG20" s="22" t="str">
        <f t="shared" si="5"/>
        <v>TRUE</v>
      </c>
      <c r="AH20" s="23" t="str">
        <f t="shared" si="6"/>
        <v>تهران - کافه هال - پارمیس ابرایشمی 09106627985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66">
        <v>13</v>
      </c>
      <c r="H21" s="67"/>
      <c r="I21" s="66" t="s">
        <v>1598</v>
      </c>
      <c r="J21" s="9" t="s">
        <v>75</v>
      </c>
      <c r="K21" s="11" t="str">
        <f t="shared" ca="1" si="0"/>
        <v/>
      </c>
      <c r="L21" s="12" t="s">
        <v>152</v>
      </c>
      <c r="M21" s="12" t="s">
        <v>183</v>
      </c>
      <c r="N21" s="12" t="s">
        <v>1633</v>
      </c>
      <c r="O21" s="9">
        <v>5501.3</v>
      </c>
      <c r="P21" s="9">
        <v>2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4000</v>
      </c>
      <c r="T21" s="14">
        <f>VLOOKUP(O21, '[1]لیست محصولات اردیبهشت ۱۴۰۳'!B:G,6,0)</f>
        <v>51200000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102400000</v>
      </c>
      <c r="Y21" s="17"/>
      <c r="Z21" s="14">
        <f t="shared" si="4"/>
        <v>102400000</v>
      </c>
      <c r="AA21" s="18" t="s">
        <v>79</v>
      </c>
      <c r="AB21" s="13" t="s">
        <v>70</v>
      </c>
      <c r="AC21" s="19" t="s">
        <v>185</v>
      </c>
      <c r="AD21" s="20"/>
      <c r="AE21" s="19"/>
      <c r="AF21" s="21"/>
      <c r="AG21" s="22" t="str">
        <f t="shared" si="5"/>
        <v>TRUE</v>
      </c>
      <c r="AH21" s="23" t="str">
        <f t="shared" si="6"/>
        <v>تهران - کافه ویوو لانژ - مهدی مولایی 09197844409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9">
        <v>14</v>
      </c>
      <c r="H22" s="162">
        <v>281478058537</v>
      </c>
      <c r="I22" s="159" t="s">
        <v>1598</v>
      </c>
      <c r="J22" s="159"/>
      <c r="K22" s="11" t="str">
        <f t="shared" ca="1" si="0"/>
        <v/>
      </c>
      <c r="L22" s="138" t="s">
        <v>679</v>
      </c>
      <c r="M22" s="138" t="s">
        <v>680</v>
      </c>
      <c r="N22" s="138"/>
      <c r="O22" s="9">
        <v>5511.1</v>
      </c>
      <c r="P22" s="9">
        <v>1</v>
      </c>
      <c r="Q22" s="13" t="str">
        <f>VLOOKUP(O22, '[1]لیست محصولات اردیبهشت ۱۴۰۳'!B:C,2,0)</f>
        <v>هامبلا | Hambella</v>
      </c>
      <c r="R22" s="9" t="s">
        <v>144</v>
      </c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2800000</v>
      </c>
      <c r="Y22" s="17"/>
      <c r="Z22" s="14">
        <f t="shared" si="4"/>
        <v>2800000</v>
      </c>
      <c r="AA22" s="150" t="s">
        <v>79</v>
      </c>
      <c r="AB22" s="147" t="s">
        <v>681</v>
      </c>
      <c r="AC22" s="144" t="s">
        <v>682</v>
      </c>
      <c r="AD22" s="141" t="s">
        <v>759</v>
      </c>
      <c r="AE22" s="19"/>
      <c r="AF22" s="21"/>
      <c r="AG22" s="22" t="str">
        <f t="shared" si="5"/>
        <v>TRUE</v>
      </c>
      <c r="AH22" s="23" t="str">
        <f t="shared" si="6"/>
        <v>تهران چیتگر(منطقه ۲۲)، میدان دریاچه، مجتمع برج‌های آسمان ،برج آسمان 14 ،طبقه 13، واحد ۵، زنگ 135  - بیتا بیاتی 09120575210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1"/>
      <c r="H23" s="163"/>
      <c r="I23" s="161"/>
      <c r="J23" s="161"/>
      <c r="K23" s="11" t="str">
        <f t="shared" ca="1" si="0"/>
        <v/>
      </c>
      <c r="L23" s="140"/>
      <c r="M23" s="140"/>
      <c r="N23" s="140"/>
      <c r="O23" s="9">
        <v>5501.1</v>
      </c>
      <c r="P23" s="9">
        <v>1</v>
      </c>
      <c r="Q23" s="13" t="str">
        <f>VLOOKUP(O23, '[1]لیست محصولات اردیبهشت ۱۴۰۳'!B:C,2,0)</f>
        <v>ورتکس | Vortex</v>
      </c>
      <c r="R23" s="9" t="s">
        <v>144</v>
      </c>
      <c r="S23" s="12">
        <f>VLOOKUP(O23, '[1]لیست محصولات اردیبهشت ۱۴۰۳'!B:F,5,0)</f>
        <v>150</v>
      </c>
      <c r="T23" s="14">
        <f>VLOOKUP(O23, '[1]لیست محصولات اردیبهشت ۱۴۰۳'!B:G,6,0)</f>
        <v>2100000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2100000</v>
      </c>
      <c r="Y23" s="17"/>
      <c r="Z23" s="14">
        <f t="shared" si="4"/>
        <v>2100000</v>
      </c>
      <c r="AA23" s="152"/>
      <c r="AB23" s="149"/>
      <c r="AC23" s="146"/>
      <c r="AD23" s="143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15</v>
      </c>
      <c r="H24" s="162">
        <v>281478182127</v>
      </c>
      <c r="I24" s="159" t="s">
        <v>1598</v>
      </c>
      <c r="J24" s="159"/>
      <c r="K24" s="11" t="str">
        <f t="shared" ca="1" si="0"/>
        <v/>
      </c>
      <c r="L24" s="138" t="s">
        <v>163</v>
      </c>
      <c r="M24" s="138" t="s">
        <v>1635</v>
      </c>
      <c r="N24" s="138" t="s">
        <v>1638</v>
      </c>
      <c r="O24" s="9">
        <v>3326.1</v>
      </c>
      <c r="P24" s="9">
        <v>1</v>
      </c>
      <c r="Q24" s="13" t="str">
        <f>VLOOKUP(O24, '[1]لیست محصولات اردیبهشت ۱۴۰۳'!B:C,2,0)</f>
        <v>میاگروس | Milagros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3750000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3750000</v>
      </c>
      <c r="Y24" s="17"/>
      <c r="Z24" s="14">
        <f t="shared" si="4"/>
        <v>3750000</v>
      </c>
      <c r="AA24" s="150" t="s">
        <v>139</v>
      </c>
      <c r="AB24" s="147" t="s">
        <v>1636</v>
      </c>
      <c r="AC24" s="144" t="s">
        <v>1637</v>
      </c>
      <c r="AD24" s="141"/>
      <c r="AE24" s="19"/>
      <c r="AF24" s="21"/>
      <c r="AG24" s="22" t="str">
        <f t="shared" si="5"/>
        <v>TRUE</v>
      </c>
      <c r="AH24" s="23" t="str">
        <f t="shared" si="6"/>
        <v>بندرعباس گلشهر شمالی، خیابان اتوبوس رانی شمالی ، نبش کوچه دانشگاه 16 کافه فیکا - احسان هاشمی پور 09164363874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0"/>
      <c r="H25" s="164"/>
      <c r="I25" s="160"/>
      <c r="J25" s="160"/>
      <c r="K25" s="11" t="str">
        <f t="shared" ca="1" si="0"/>
        <v/>
      </c>
      <c r="L25" s="139"/>
      <c r="M25" s="139"/>
      <c r="N25" s="139"/>
      <c r="O25" s="9">
        <v>5501.1</v>
      </c>
      <c r="P25" s="9">
        <v>1</v>
      </c>
      <c r="Q25" s="13" t="str">
        <f>VLOOKUP(O25, '[1]لیست محصولات اردیبهشت ۱۴۰۳'!B:C,2,0)</f>
        <v>ورتکس | Vortex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2100000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2100000</v>
      </c>
      <c r="Y25" s="17"/>
      <c r="Z25" s="14">
        <f t="shared" si="4"/>
        <v>2100000</v>
      </c>
      <c r="AA25" s="151"/>
      <c r="AB25" s="148"/>
      <c r="AC25" s="145"/>
      <c r="AD25" s="142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61"/>
      <c r="H26" s="163"/>
      <c r="I26" s="161"/>
      <c r="J26" s="161"/>
      <c r="K26" s="11" t="str">
        <f t="shared" ca="1" si="0"/>
        <v/>
      </c>
      <c r="L26" s="140"/>
      <c r="M26" s="140"/>
      <c r="N26" s="140"/>
      <c r="O26" s="9">
        <v>5511.1</v>
      </c>
      <c r="P26" s="9">
        <v>1</v>
      </c>
      <c r="Q26" s="13" t="str">
        <f>VLOOKUP(O26, '[1]لیست محصولات اردیبهشت ۱۴۰۳'!B:C,2,0)</f>
        <v>هامبلا | Hambella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2800000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2800000</v>
      </c>
      <c r="Y26" s="17"/>
      <c r="Z26" s="14">
        <f t="shared" si="4"/>
        <v>2800000</v>
      </c>
      <c r="AA26" s="152"/>
      <c r="AB26" s="149"/>
      <c r="AC26" s="146"/>
      <c r="AD26" s="143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59">
        <v>16</v>
      </c>
      <c r="H27" s="162">
        <v>281479836467</v>
      </c>
      <c r="I27" s="159" t="s">
        <v>1598</v>
      </c>
      <c r="J27" s="159"/>
      <c r="K27" s="11" t="str">
        <f t="shared" ca="1" si="0"/>
        <v/>
      </c>
      <c r="L27" s="138" t="s">
        <v>93</v>
      </c>
      <c r="M27" s="138" t="s">
        <v>94</v>
      </c>
      <c r="N27" s="138" t="s">
        <v>95</v>
      </c>
      <c r="O27" s="9">
        <v>3326.1</v>
      </c>
      <c r="P27" s="9">
        <v>1</v>
      </c>
      <c r="Q27" s="13" t="str">
        <f>VLOOKUP(O27, '[1]لیست محصولات اردیبهشت ۱۴۰۳'!B:C,2,0)</f>
        <v>میاگروس | Milagros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3750000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3750000</v>
      </c>
      <c r="Y27" s="17"/>
      <c r="Z27" s="14">
        <f t="shared" si="4"/>
        <v>3750000</v>
      </c>
      <c r="AA27" s="150" t="s">
        <v>96</v>
      </c>
      <c r="AB27" s="147" t="s">
        <v>97</v>
      </c>
      <c r="AC27" s="144" t="s">
        <v>98</v>
      </c>
      <c r="AD27" s="141"/>
      <c r="AE27" s="19"/>
      <c r="AF27" s="21"/>
      <c r="AG27" s="22" t="str">
        <f t="shared" si="5"/>
        <v>TRUE</v>
      </c>
      <c r="AH27" s="23" t="str">
        <f t="shared" si="6"/>
        <v>اصفهان خیابان شمس آبادی، کوچه کازرونی، نبش سه راهی، پاساژ امید،طبقه اول کافه دولت - نگار نقیه 09334075144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1"/>
      <c r="H28" s="163"/>
      <c r="I28" s="161"/>
      <c r="J28" s="161"/>
      <c r="K28" s="11" t="str">
        <f t="shared" ca="1" si="0"/>
        <v/>
      </c>
      <c r="L28" s="140"/>
      <c r="M28" s="140"/>
      <c r="N28" s="140"/>
      <c r="O28" s="9">
        <v>5501.3</v>
      </c>
      <c r="P28" s="9">
        <v>1</v>
      </c>
      <c r="Q28" s="13" t="str">
        <f>VLOOKUP(O28, '[1]لیست محصولات اردیبهشت ۱۴۰۳'!B:C,2,0)</f>
        <v>ورتکس | Vortex</v>
      </c>
      <c r="R28" s="9"/>
      <c r="S28" s="12">
        <f>VLOOKUP(O28, '[1]لیست محصولات اردیبهشت ۱۴۰۳'!B:F,5,0)</f>
        <v>4000</v>
      </c>
      <c r="T28" s="14">
        <f>VLOOKUP(O28, '[1]لیست محصولات اردیبهشت ۱۴۰۳'!B:G,6,0)</f>
        <v>51200000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51200000</v>
      </c>
      <c r="Y28" s="17"/>
      <c r="Z28" s="14">
        <f t="shared" si="4"/>
        <v>51200000</v>
      </c>
      <c r="AA28" s="152"/>
      <c r="AB28" s="149"/>
      <c r="AC28" s="146"/>
      <c r="AD28" s="143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17</v>
      </c>
      <c r="H29" s="10">
        <v>281480104260</v>
      </c>
      <c r="I29" s="9" t="s">
        <v>1598</v>
      </c>
      <c r="J29" s="9"/>
      <c r="K29" s="11" t="str">
        <f t="shared" ca="1" si="0"/>
        <v/>
      </c>
      <c r="L29" s="12" t="s">
        <v>87</v>
      </c>
      <c r="M29" s="12" t="s">
        <v>1640</v>
      </c>
      <c r="N29" s="12" t="s">
        <v>1641</v>
      </c>
      <c r="O29" s="9">
        <v>5511.2</v>
      </c>
      <c r="P29" s="9">
        <v>5</v>
      </c>
      <c r="Q29" s="13" t="str">
        <f>VLOOKUP(O29, '[1]لیست محصولات اردیبهشت ۱۴۰۳'!B:C,2,0)</f>
        <v>هامبلا | Hambella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13350000</v>
      </c>
      <c r="U29" s="15"/>
      <c r="V29" s="16">
        <f t="shared" si="1"/>
        <v>0</v>
      </c>
      <c r="W29" s="12">
        <f t="shared" si="2"/>
        <v>5</v>
      </c>
      <c r="X29" s="14">
        <f t="shared" si="3"/>
        <v>66750000</v>
      </c>
      <c r="Y29" s="17"/>
      <c r="Z29" s="14">
        <f t="shared" si="4"/>
        <v>66750000</v>
      </c>
      <c r="AA29" s="18" t="s">
        <v>1642</v>
      </c>
      <c r="AB29" s="13" t="s">
        <v>1643</v>
      </c>
      <c r="AC29" s="19" t="s">
        <v>1644</v>
      </c>
      <c r="AD29" s="20"/>
      <c r="AE29" s="19"/>
      <c r="AF29" s="21"/>
      <c r="AG29" s="22" t="str">
        <f t="shared" si="5"/>
        <v>TRUE</v>
      </c>
      <c r="AH29" s="23" t="str">
        <f t="shared" si="6"/>
        <v>گنبد کاووس خیابان سرابی،نرسیده به تقاطع شکوفه کافه کادر - علی ظهوری 09369847424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53">
        <v>18</v>
      </c>
      <c r="H30" s="156"/>
      <c r="I30" s="153" t="s">
        <v>1598</v>
      </c>
      <c r="J30" s="159" t="s">
        <v>75</v>
      </c>
      <c r="K30" s="11" t="str">
        <f t="shared" ca="1" si="0"/>
        <v/>
      </c>
      <c r="L30" s="138" t="s">
        <v>892</v>
      </c>
      <c r="M30" s="138" t="s">
        <v>893</v>
      </c>
      <c r="N30" s="138" t="s">
        <v>894</v>
      </c>
      <c r="O30" s="9">
        <v>5501.3</v>
      </c>
      <c r="P30" s="9">
        <v>3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51200000</v>
      </c>
      <c r="U30" s="15"/>
      <c r="V30" s="16">
        <f t="shared" si="1"/>
        <v>0</v>
      </c>
      <c r="W30" s="12">
        <f t="shared" si="2"/>
        <v>3</v>
      </c>
      <c r="X30" s="14">
        <f t="shared" si="3"/>
        <v>153600000</v>
      </c>
      <c r="Y30" s="17"/>
      <c r="Z30" s="14">
        <f t="shared" si="4"/>
        <v>153600000</v>
      </c>
      <c r="AA30" s="150" t="s">
        <v>79</v>
      </c>
      <c r="AB30" s="147" t="s">
        <v>1645</v>
      </c>
      <c r="AC30" s="144" t="s">
        <v>895</v>
      </c>
      <c r="AD30" s="141"/>
      <c r="AE30" s="19"/>
      <c r="AF30" s="21"/>
      <c r="AG30" s="22" t="str">
        <f t="shared" si="5"/>
        <v>TRUE</v>
      </c>
      <c r="AH30" s="23" t="str">
        <f t="shared" si="6"/>
        <v>تهران ميرداماد - نفت شمالي - كوچه هفتم - نبش كوچه - پلاك 77 - واحد 1 بن کافی - حامد تاج 09123279184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55"/>
      <c r="H31" s="158"/>
      <c r="I31" s="155"/>
      <c r="J31" s="161"/>
      <c r="K31" s="11" t="str">
        <f t="shared" ca="1" si="0"/>
        <v/>
      </c>
      <c r="L31" s="140"/>
      <c r="M31" s="140"/>
      <c r="N31" s="140"/>
      <c r="O31" s="9">
        <v>5511.2</v>
      </c>
      <c r="P31" s="9">
        <v>6</v>
      </c>
      <c r="Q31" s="13" t="str">
        <f>VLOOKUP(O31, '[1]لیست محصولات اردیبهشت ۱۴۰۳'!B:C,2,0)</f>
        <v>هامبلا | Hambella</v>
      </c>
      <c r="R31" s="9"/>
      <c r="S31" s="12">
        <f>VLOOKUP(O31, '[1]لیست محصولات اردیبهشت ۱۴۰۳'!B:F,5,0)</f>
        <v>750</v>
      </c>
      <c r="T31" s="14">
        <f>VLOOKUP(O31, '[1]لیست محصولات اردیبهشت ۱۴۰۳'!B:G,6,0)</f>
        <v>13350000</v>
      </c>
      <c r="U31" s="15"/>
      <c r="V31" s="16">
        <f t="shared" si="1"/>
        <v>0</v>
      </c>
      <c r="W31" s="12">
        <f t="shared" si="2"/>
        <v>6</v>
      </c>
      <c r="X31" s="14">
        <f t="shared" si="3"/>
        <v>80100000</v>
      </c>
      <c r="Y31" s="17"/>
      <c r="Z31" s="14">
        <f t="shared" si="4"/>
        <v>80100000</v>
      </c>
      <c r="AA31" s="152"/>
      <c r="AB31" s="149"/>
      <c r="AC31" s="146"/>
      <c r="AD31" s="143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66">
        <v>19</v>
      </c>
      <c r="H32" s="67"/>
      <c r="I32" s="66" t="s">
        <v>1647</v>
      </c>
      <c r="J32" s="9" t="s">
        <v>75</v>
      </c>
      <c r="K32" s="11" t="str">
        <f t="shared" ca="1" si="0"/>
        <v/>
      </c>
      <c r="L32" s="12" t="s">
        <v>1648</v>
      </c>
      <c r="M32" s="12" t="s">
        <v>1649</v>
      </c>
      <c r="N32" s="12" t="s">
        <v>1650</v>
      </c>
      <c r="O32" s="9">
        <v>5501.3</v>
      </c>
      <c r="P32" s="9">
        <v>2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1"/>
        <v>0</v>
      </c>
      <c r="W32" s="12">
        <f t="shared" si="2"/>
        <v>2</v>
      </c>
      <c r="X32" s="14">
        <f t="shared" si="3"/>
        <v>102400000</v>
      </c>
      <c r="Y32" s="17"/>
      <c r="Z32" s="14">
        <f t="shared" si="4"/>
        <v>102400000</v>
      </c>
      <c r="AA32" s="18" t="s">
        <v>79</v>
      </c>
      <c r="AB32" s="13" t="s">
        <v>1651</v>
      </c>
      <c r="AC32" s="19" t="s">
        <v>1652</v>
      </c>
      <c r="AD32" s="20"/>
      <c r="AE32" s="77" t="s">
        <v>1653</v>
      </c>
      <c r="AF32" s="21"/>
      <c r="AG32" s="22" t="str">
        <f t="shared" si="5"/>
        <v>TRUE</v>
      </c>
      <c r="AH32" s="23" t="str">
        <f t="shared" si="6"/>
        <v>تهران شهرک غرب، خیابان ایران زمین، نبش خیابان مهستان، مرکز خرید گلستان، حیاط شرقی، پلاک 102 کافه بیکری درو  - کیمیا کدخدایی 09124797730</v>
      </c>
    </row>
    <row r="33" spans="1:34" ht="22.35" customHeight="1">
      <c r="A33" s="7"/>
      <c r="B33" s="7"/>
      <c r="C33" s="7"/>
      <c r="D33" s="7"/>
      <c r="E33" s="7"/>
      <c r="F33" s="8"/>
      <c r="G33" s="159">
        <v>20</v>
      </c>
      <c r="H33" s="162">
        <v>281565989733</v>
      </c>
      <c r="I33" s="159" t="s">
        <v>1647</v>
      </c>
      <c r="J33" s="159" t="s">
        <v>75</v>
      </c>
      <c r="K33" s="11" t="str">
        <f t="shared" ca="1" si="0"/>
        <v/>
      </c>
      <c r="L33" s="138" t="s">
        <v>1666</v>
      </c>
      <c r="M33" s="138" t="s">
        <v>1667</v>
      </c>
      <c r="N33" s="138" t="s">
        <v>1668</v>
      </c>
      <c r="O33" s="9">
        <v>5501.3</v>
      </c>
      <c r="P33" s="9">
        <v>2</v>
      </c>
      <c r="Q33" s="13" t="str">
        <f>VLOOKUP(O33, '[1]لیست محصولات اردیبهشت ۱۴۰۳'!B:C,2,0)</f>
        <v>ورتکس | Vortex</v>
      </c>
      <c r="R33" s="9"/>
      <c r="S33" s="12">
        <f>VLOOKUP(O33, '[1]لیست محصولات اردیبهشت ۱۴۰۳'!B:F,5,0)</f>
        <v>4000</v>
      </c>
      <c r="T33" s="14">
        <f>VLOOKUP(O33, '[1]لیست محصولات اردیبهشت ۱۴۰۳'!B:G,6,0)</f>
        <v>51200000</v>
      </c>
      <c r="U33" s="15"/>
      <c r="V33" s="16">
        <f t="shared" si="1"/>
        <v>0</v>
      </c>
      <c r="W33" s="12">
        <f t="shared" si="2"/>
        <v>2</v>
      </c>
      <c r="X33" s="14">
        <f t="shared" si="3"/>
        <v>102400000</v>
      </c>
      <c r="Y33" s="17"/>
      <c r="Z33" s="14">
        <f t="shared" si="4"/>
        <v>102400000</v>
      </c>
      <c r="AA33" s="150" t="s">
        <v>79</v>
      </c>
      <c r="AB33" s="147" t="s">
        <v>1669</v>
      </c>
      <c r="AC33" s="144" t="s">
        <v>1670</v>
      </c>
      <c r="AD33" s="141"/>
      <c r="AE33" s="19"/>
      <c r="AF33" s="21"/>
      <c r="AG33" s="22" t="str">
        <f t="shared" si="5"/>
        <v>TRUE</v>
      </c>
      <c r="AH33" s="23" t="str">
        <f t="shared" si="6"/>
        <v>تهران دزاشیب کوچه افشار کافه پاز - ملیکا بیات 09102110518</v>
      </c>
    </row>
    <row r="34" spans="1:34" ht="22.35" customHeight="1">
      <c r="A34" s="7"/>
      <c r="B34" s="7"/>
      <c r="C34" s="7"/>
      <c r="D34" s="7"/>
      <c r="E34" s="7"/>
      <c r="F34" s="8"/>
      <c r="G34" s="160"/>
      <c r="H34" s="164"/>
      <c r="I34" s="160"/>
      <c r="J34" s="160"/>
      <c r="K34" s="11" t="str">
        <f t="shared" ca="1" si="0"/>
        <v/>
      </c>
      <c r="L34" s="139"/>
      <c r="M34" s="139"/>
      <c r="N34" s="139"/>
      <c r="O34" s="9">
        <v>5511.2</v>
      </c>
      <c r="P34" s="9">
        <v>2</v>
      </c>
      <c r="Q34" s="13" t="str">
        <f>VLOOKUP(O34, '[1]لیست محصولات اردیبهشت ۱۴۰۳'!B:C,2,0)</f>
        <v>هامبلا | Hambella</v>
      </c>
      <c r="R34" s="9"/>
      <c r="S34" s="12">
        <f>VLOOKUP(O34, '[1]لیست محصولات اردیبهشت ۱۴۰۳'!B:F,5,0)</f>
        <v>750</v>
      </c>
      <c r="T34" s="14">
        <f>VLOOKUP(O34, '[1]لیست محصولات اردیبهشت ۱۴۰۳'!B:G,6,0)</f>
        <v>13350000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26700000</v>
      </c>
      <c r="Y34" s="17"/>
      <c r="Z34" s="14">
        <f t="shared" si="4"/>
        <v>26700000</v>
      </c>
      <c r="AA34" s="151"/>
      <c r="AB34" s="148"/>
      <c r="AC34" s="145"/>
      <c r="AD34" s="142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60"/>
      <c r="H35" s="164"/>
      <c r="I35" s="160"/>
      <c r="J35" s="160"/>
      <c r="K35" s="11" t="str">
        <f t="shared" ca="1" si="0"/>
        <v/>
      </c>
      <c r="L35" s="139"/>
      <c r="M35" s="139"/>
      <c r="N35" s="139"/>
      <c r="O35" s="9">
        <v>3326.1</v>
      </c>
      <c r="P35" s="9">
        <v>1</v>
      </c>
      <c r="Q35" s="13" t="str">
        <f>VLOOKUP(O35, '[1]لیست محصولات اردیبهشت ۱۴۰۳'!B:C,2,0)</f>
        <v>میاگروس | Milagros</v>
      </c>
      <c r="R35" s="9"/>
      <c r="S35" s="12">
        <f>VLOOKUP(O35, '[1]لیست محصولات اردیبهشت ۱۴۰۳'!B:F,5,0)</f>
        <v>150</v>
      </c>
      <c r="T35" s="14">
        <f>VLOOKUP(O35, '[1]لیست محصولات اردیبهشت ۱۴۰۳'!B:G,6,0)</f>
        <v>3750000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3750000</v>
      </c>
      <c r="Y35" s="17"/>
      <c r="Z35" s="14">
        <f t="shared" si="4"/>
        <v>3750000</v>
      </c>
      <c r="AA35" s="151"/>
      <c r="AB35" s="148"/>
      <c r="AC35" s="145"/>
      <c r="AD35" s="142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160"/>
      <c r="H36" s="164"/>
      <c r="I36" s="160"/>
      <c r="J36" s="160"/>
      <c r="K36" s="11" t="str">
        <f t="shared" ca="1" si="0"/>
        <v/>
      </c>
      <c r="L36" s="139"/>
      <c r="M36" s="139"/>
      <c r="N36" s="139"/>
      <c r="O36" s="9">
        <v>5501.2</v>
      </c>
      <c r="P36" s="9">
        <v>1</v>
      </c>
      <c r="Q36" s="13" t="str">
        <f>VLOOKUP(O36, '[1]لیست محصولات اردیبهشت ۱۴۰۳'!B:C,2,0)</f>
        <v>ورتکس | Vortex</v>
      </c>
      <c r="R36" s="9"/>
      <c r="S36" s="12">
        <f>VLOOKUP(O36, '[1]لیست محصولات اردیبهشت ۱۴۰۳'!B:F,5,0)</f>
        <v>750</v>
      </c>
      <c r="T36" s="14">
        <f>VLOOKUP(O36, '[1]لیست محصولات اردیبهشت ۱۴۰۳'!B:G,6,0)</f>
        <v>9900000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9900000</v>
      </c>
      <c r="Y36" s="17"/>
      <c r="Z36" s="14">
        <f t="shared" si="4"/>
        <v>9900000</v>
      </c>
      <c r="AA36" s="151"/>
      <c r="AB36" s="148"/>
      <c r="AC36" s="145"/>
      <c r="AD36" s="142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61"/>
      <c r="H37" s="163"/>
      <c r="I37" s="161"/>
      <c r="J37" s="161"/>
      <c r="K37" s="11" t="str">
        <f t="shared" ca="1" si="0"/>
        <v/>
      </c>
      <c r="L37" s="140"/>
      <c r="M37" s="140"/>
      <c r="N37" s="140"/>
      <c r="O37" s="9">
        <v>5501.1</v>
      </c>
      <c r="P37" s="9">
        <v>1</v>
      </c>
      <c r="Q37" s="13" t="str">
        <f>VLOOKUP(O37, '[1]لیست محصولات اردیبهشت ۱۴۰۳'!B:C,2,0)</f>
        <v>ورتکس | Vortex</v>
      </c>
      <c r="R37" s="9"/>
      <c r="S37" s="12">
        <f>VLOOKUP(O37, '[1]لیست محصولات اردیبهشت ۱۴۰۳'!B:F,5,0)</f>
        <v>150</v>
      </c>
      <c r="T37" s="14">
        <f>VLOOKUP(O37, '[1]لیست محصولات اردیبهشت ۱۴۰۳'!B:G,6,0)</f>
        <v>2100000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2100000</v>
      </c>
      <c r="Y37" s="17"/>
      <c r="Z37" s="14">
        <f t="shared" si="4"/>
        <v>2100000</v>
      </c>
      <c r="AA37" s="152"/>
      <c r="AB37" s="149"/>
      <c r="AC37" s="146"/>
      <c r="AD37" s="143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>
        <v>21</v>
      </c>
      <c r="H38" s="10"/>
      <c r="I38" s="9" t="s">
        <v>1647</v>
      </c>
      <c r="J38" s="9"/>
      <c r="K38" s="11" t="str">
        <f t="shared" ca="1" si="0"/>
        <v/>
      </c>
      <c r="L38" s="12" t="s">
        <v>1486</v>
      </c>
      <c r="M38" s="12" t="s">
        <v>1679</v>
      </c>
      <c r="N38" s="12" t="s">
        <v>332</v>
      </c>
      <c r="O38" s="9">
        <v>5501.1</v>
      </c>
      <c r="P38" s="9">
        <v>1</v>
      </c>
      <c r="Q38" s="13" t="str">
        <f>VLOOKUP(O38, '[1]لیست محصولات اردیبهشت ۱۴۰۳'!B:C,2,0)</f>
        <v>ورتکس | Vortex</v>
      </c>
      <c r="R38" s="9" t="s">
        <v>1680</v>
      </c>
      <c r="S38" s="12">
        <f>VLOOKUP(O38, '[1]لیست محصولات اردیبهشت ۱۴۰۳'!B:F,5,0)</f>
        <v>150</v>
      </c>
      <c r="T38" s="14">
        <f>VLOOKUP(O38, '[1]لیست محصولات اردیبهشت ۱۴۰۳'!B:G,6,0)</f>
        <v>2100000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2100000</v>
      </c>
      <c r="Y38" s="17"/>
      <c r="Z38" s="14">
        <f t="shared" si="4"/>
        <v>2100000</v>
      </c>
      <c r="AA38" s="18"/>
      <c r="AB38" s="13"/>
      <c r="AC38" s="19"/>
      <c r="AD38" s="20"/>
      <c r="AE38" s="77" t="s">
        <v>1681</v>
      </c>
      <c r="AF38" s="21"/>
      <c r="AG38" s="22" t="str">
        <f t="shared" si="5"/>
        <v>TRUE</v>
      </c>
      <c r="AH38" s="23" t="str">
        <f t="shared" si="6"/>
        <v xml:space="preserve">  (پرسنل) - امیرعباس حسن زاده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/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/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6</v>
      </c>
      <c r="AI240" s="56">
        <f t="shared" si="19"/>
        <v>0</v>
      </c>
      <c r="AJ240" s="57">
        <f>AH240-AI240</f>
        <v>6</v>
      </c>
      <c r="AK240" s="58">
        <f t="shared" si="23"/>
        <v>0.9</v>
      </c>
      <c r="AL240" s="59">
        <f>AO240+AQ240-[2]Sheet1!$AH241</f>
        <v>0</v>
      </c>
      <c r="AM240" s="59">
        <f t="shared" si="25"/>
        <v>-6</v>
      </c>
      <c r="AN240" s="58">
        <f t="shared" si="21"/>
        <v>0</v>
      </c>
      <c r="AO240" s="59"/>
      <c r="AP240" s="58">
        <f t="shared" si="22"/>
        <v>-0.9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</v>
      </c>
      <c r="AI241" s="56">
        <f t="shared" si="19"/>
        <v>0</v>
      </c>
      <c r="AJ241" s="57">
        <f t="shared" ref="AJ241:AJ264" si="27">AH241-AI241</f>
        <v>1</v>
      </c>
      <c r="AK241" s="58">
        <f>AH241*AG241/1000</f>
        <v>0.75</v>
      </c>
      <c r="AL241" s="59">
        <f>AO241+AQ241-[2]Sheet1!$AH242</f>
        <v>0</v>
      </c>
      <c r="AM241" s="59">
        <f t="shared" si="25"/>
        <v>-1</v>
      </c>
      <c r="AN241" s="58">
        <f t="shared" si="21"/>
        <v>0</v>
      </c>
      <c r="AO241" s="59"/>
      <c r="AP241" s="58">
        <f t="shared" si="22"/>
        <v>-0.75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23</v>
      </c>
      <c r="AI242" s="56">
        <f t="shared" si="19"/>
        <v>0</v>
      </c>
      <c r="AJ242" s="57">
        <f t="shared" si="27"/>
        <v>23</v>
      </c>
      <c r="AK242" s="58">
        <f t="shared" ref="AK242:AK267" si="28">AH242*AG242/1000</f>
        <v>92</v>
      </c>
      <c r="AL242" s="59">
        <f>AO242+AQ242-[2]Sheet1!$AH243</f>
        <v>0</v>
      </c>
      <c r="AM242" s="59">
        <f t="shared" si="25"/>
        <v>-23</v>
      </c>
      <c r="AN242" s="58">
        <f t="shared" si="21"/>
        <v>0</v>
      </c>
      <c r="AO242" s="59"/>
      <c r="AP242" s="58">
        <f t="shared" si="22"/>
        <v>-92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6</v>
      </c>
      <c r="AI251" s="56">
        <f t="shared" si="19"/>
        <v>0</v>
      </c>
      <c r="AJ251" s="57">
        <f t="shared" si="27"/>
        <v>6</v>
      </c>
      <c r="AK251" s="58">
        <f t="shared" si="28"/>
        <v>0.9</v>
      </c>
      <c r="AL251" s="59">
        <f>AO251+AQ251-[2]Sheet1!$AH252</f>
        <v>0</v>
      </c>
      <c r="AM251" s="59">
        <f t="shared" si="25"/>
        <v>-6</v>
      </c>
      <c r="AN251" s="58">
        <f t="shared" si="21"/>
        <v>0</v>
      </c>
      <c r="AO251" s="59"/>
      <c r="AP251" s="58">
        <f t="shared" si="22"/>
        <v>-0.9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17</v>
      </c>
      <c r="AI252" s="56">
        <f t="shared" si="19"/>
        <v>0</v>
      </c>
      <c r="AJ252" s="57">
        <f t="shared" si="27"/>
        <v>17</v>
      </c>
      <c r="AK252" s="58">
        <f t="shared" si="28"/>
        <v>12.75</v>
      </c>
      <c r="AL252" s="59">
        <f>AO252+AQ252-[2]Sheet1!$AH253</f>
        <v>0</v>
      </c>
      <c r="AM252" s="59">
        <f t="shared" si="25"/>
        <v>-17</v>
      </c>
      <c r="AN252" s="58">
        <f t="shared" si="21"/>
        <v>0</v>
      </c>
      <c r="AO252" s="59"/>
      <c r="AP252" s="58">
        <f t="shared" si="22"/>
        <v>-12.75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36">
    <mergeCell ref="H6:H7"/>
    <mergeCell ref="G6:G7"/>
    <mergeCell ref="AD6:AD7"/>
    <mergeCell ref="AC6:AC7"/>
    <mergeCell ref="AB6:AB7"/>
    <mergeCell ref="AA6:AA7"/>
    <mergeCell ref="N6:N7"/>
    <mergeCell ref="M6:M7"/>
    <mergeCell ref="L6:L7"/>
    <mergeCell ref="J6:J7"/>
    <mergeCell ref="I6:I7"/>
    <mergeCell ref="AE2:AE3"/>
    <mergeCell ref="AD2:AD3"/>
    <mergeCell ref="AC2:AC3"/>
    <mergeCell ref="AB2:AB3"/>
    <mergeCell ref="AA2:AA3"/>
    <mergeCell ref="H4:H5"/>
    <mergeCell ref="G4:G5"/>
    <mergeCell ref="AD4:AD5"/>
    <mergeCell ref="AC4:AC5"/>
    <mergeCell ref="AB4:AB5"/>
    <mergeCell ref="AA4:AA5"/>
    <mergeCell ref="N4:N5"/>
    <mergeCell ref="M4:M5"/>
    <mergeCell ref="L4:L5"/>
    <mergeCell ref="J4:J5"/>
    <mergeCell ref="I4:I5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H9:H10"/>
    <mergeCell ref="G9:G10"/>
    <mergeCell ref="AD9:AD10"/>
    <mergeCell ref="AC9:AC10"/>
    <mergeCell ref="AB9:AB10"/>
    <mergeCell ref="AA9:AA10"/>
    <mergeCell ref="N9:N10"/>
    <mergeCell ref="M9:M10"/>
    <mergeCell ref="L9:L10"/>
    <mergeCell ref="J9:J10"/>
    <mergeCell ref="I9:I10"/>
    <mergeCell ref="H12:H13"/>
    <mergeCell ref="G12:G13"/>
    <mergeCell ref="AD12:AD13"/>
    <mergeCell ref="AC12:AC13"/>
    <mergeCell ref="AB12:AB13"/>
    <mergeCell ref="AA12:AA13"/>
    <mergeCell ref="N12:N13"/>
    <mergeCell ref="M12:M13"/>
    <mergeCell ref="L12:L13"/>
    <mergeCell ref="J12:J13"/>
    <mergeCell ref="I12:I13"/>
    <mergeCell ref="H15:H16"/>
    <mergeCell ref="G15:G16"/>
    <mergeCell ref="AD15:AD16"/>
    <mergeCell ref="AC15:AC16"/>
    <mergeCell ref="AB15:AB16"/>
    <mergeCell ref="AA15:AA16"/>
    <mergeCell ref="N15:N16"/>
    <mergeCell ref="M15:M16"/>
    <mergeCell ref="L15:L16"/>
    <mergeCell ref="J15:J16"/>
    <mergeCell ref="I15:I16"/>
    <mergeCell ref="L18:L19"/>
    <mergeCell ref="J18:J19"/>
    <mergeCell ref="I18:I19"/>
    <mergeCell ref="H18:H19"/>
    <mergeCell ref="G18:G19"/>
    <mergeCell ref="AD18:AD19"/>
    <mergeCell ref="AC18:AC19"/>
    <mergeCell ref="AA18:AA19"/>
    <mergeCell ref="N18:N19"/>
    <mergeCell ref="M18:M19"/>
    <mergeCell ref="H22:H23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J22:J23"/>
    <mergeCell ref="I22:I23"/>
    <mergeCell ref="H24:H26"/>
    <mergeCell ref="G24:G26"/>
    <mergeCell ref="AD24:AD26"/>
    <mergeCell ref="AC24:AC26"/>
    <mergeCell ref="AB24:AB26"/>
    <mergeCell ref="AA24:AA26"/>
    <mergeCell ref="N24:N26"/>
    <mergeCell ref="M24:M26"/>
    <mergeCell ref="L24:L26"/>
    <mergeCell ref="J24:J26"/>
    <mergeCell ref="I24:I26"/>
    <mergeCell ref="H27:H28"/>
    <mergeCell ref="G27:G28"/>
    <mergeCell ref="AD27:AD28"/>
    <mergeCell ref="AC27:AC28"/>
    <mergeCell ref="AB27:AB28"/>
    <mergeCell ref="AA27:AA28"/>
    <mergeCell ref="N27:N28"/>
    <mergeCell ref="M27:M28"/>
    <mergeCell ref="L27:L28"/>
    <mergeCell ref="J27:J28"/>
    <mergeCell ref="I27:I28"/>
    <mergeCell ref="H30:H31"/>
    <mergeCell ref="G30:G31"/>
    <mergeCell ref="AD30:AD31"/>
    <mergeCell ref="AC30:AC31"/>
    <mergeCell ref="AB30:AB31"/>
    <mergeCell ref="AA30:AA31"/>
    <mergeCell ref="N30:N31"/>
    <mergeCell ref="M30:M31"/>
    <mergeCell ref="L30:L31"/>
    <mergeCell ref="J30:J31"/>
    <mergeCell ref="I30:I31"/>
    <mergeCell ref="AD33:AD37"/>
    <mergeCell ref="AC33:AC37"/>
    <mergeCell ref="AB33:AB37"/>
    <mergeCell ref="AA33:AA37"/>
    <mergeCell ref="G33:G37"/>
    <mergeCell ref="H33:H37"/>
    <mergeCell ref="I33:I37"/>
    <mergeCell ref="J33:J37"/>
    <mergeCell ref="L33:L37"/>
    <mergeCell ref="M33:M37"/>
    <mergeCell ref="N33:N37"/>
  </mergeCells>
  <conditionalFormatting sqref="G2:J2 AD2 Z2:Z200 J4 AD4 J6 AD6 J8:J9 AD8:AD9 G11:J12 AD11:AD12 G14:J15 AD14:AD15 G17:J18 AD17:AD18 G20:J22 AD20:AD22 G24:J24 AD24 G27:J27 AD27 G29:J30 AD29:AD30 G32:J33 AD32:AD33 G38:J39 AD38:AD39 G41:J200 AD41:AD200">
    <cfRule type="expression" dxfId="41" priority="63">
      <formula>$A2</formula>
    </cfRule>
    <cfRule type="expression" dxfId="40" priority="65">
      <formula>$E2</formula>
    </cfRule>
  </conditionalFormatting>
  <conditionalFormatting sqref="G2:AF2 Q3:Z200 J4 AA4:AF4 J6 AA6:AF6 J8:J9 AA8:AF9 G11:P12 AA11:AF12 G14:P15 AA14:AF15 G17:P18 AA17:AF18 G20:P22 AA20:AF22 G24:P24 AA24:AF24 G27:P27 AA27:AF27 G29:P30 AA29:AF30 G32:P33 AA32:AF33 G38:P39 AA38:AF39 G41:P200 AA41:AF200 AF3 K3:K10 O3:P10 H4 AE5:AF5 H6 AE7:AF7 H8:H9 AE10:AF10 K13 O13:P13 AE13:AF13 K16 O16:P16 AE16:AF16 K19 O19:P19 AB19 AE19:AF19 K23 O23:P23 AE23:AF23 K25:K26 O25:P26 AE25:AF26 K28 O28:P28 AE28:AF28 K31 O31:P31 AE31:AF31 K34:K37 O34:P37 AE34:AF37 K40 O40:P40 AE40:AF40">
    <cfRule type="expression" dxfId="39" priority="64">
      <formula>$C2</formula>
    </cfRule>
  </conditionalFormatting>
  <conditionalFormatting sqref="W2:W200">
    <cfRule type="expression" dxfId="3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{2798DA40-E540-403E-A2AA-111B81F68545}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{A2F17B93-6D2E-47E8-85C9-CF6C9C657688}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{9E18F8A9-B84E-4730-8EDC-82C6FA6D41BE}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{5DF9DE2C-41EF-4269-9AF8-8DE8361F56E3}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{279544A1-DB96-4B26-A1E0-D7C59B54B498}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{D9408A57-0C93-4A10-ADDF-ED6C76C0C53D}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{F2F1715A-766F-4C04-8981-A89A8F8B8D7B}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{F7937DA6-BB3C-4E97-BFEB-63E79C721713}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{7C3446BA-3238-4A6D-B073-5DAA4564B4AD}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{0260841F-713B-4A66-B65D-14F11434C00B}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{7C9D8A81-3AD7-44BE-9985-7A66CFCC47E4}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{72E93095-2765-48FD-A583-6647F0D9E9C6}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{E42BB85F-295E-44ED-91E6-576D076C6152}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{46386C58-2567-41F4-ACE8-A05C78B8B90F}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{DD7E51AA-F570-4283-8A88-267C138F17ED}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{A8C08755-D94D-4BB3-954A-D8504B49B581}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{3DDD96AB-F039-43AB-9087-E52D8703FD7A}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{2CEFC9F4-475A-4EEE-A7AB-CA0786E9F88F}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{60301BD6-F671-4CC9-A762-C107B43FE17D}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{C9642672-238C-42B2-831D-059F1D725BD6}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{66931346-FCE0-4B20-B0E4-CEA56B3B8CA2}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{6F99FC08-D406-43BC-BC73-667244306576}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{19393CC8-81AA-4F64-B7AE-4852D1177B20}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{D8519CAB-A5E1-42D1-A8D4-EC1DD195D44F}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{6C06B648-56B2-4CBD-B2D6-13170CFB1F5C}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{D2487710-6D57-43B9-8BE9-0674438BCB86}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{84096A7D-78A7-4FA9-9364-587EE5F60FDD}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{2F1DF18F-B3D0-4A11-85C6-C7CF91844DFE}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{34A6CA75-20D6-4165-97D4-A93A5D96A0CB}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{B19A4E9A-B2E9-47A8-B1B8-43D6815D195A}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{A18AC316-9829-4720-9483-33128E45F4D1}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{E9A9044F-4983-473E-860D-A222A93751A4}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{9FD06939-6D17-4ACE-968F-290AB26578AF}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{D5CA2337-45B7-420C-A716-CA6150B0A3D4}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{5326112F-E7EF-46C0-A338-6B812282B7D1}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{40372764-85F0-4E3E-9715-75B38A3239AE}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{58DE815A-30AB-44FD-B681-E3BA46E50099}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{0C43182D-25F9-412E-9AE4-DEA3E9C8D197}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{E1AA39A4-9E25-4FB4-9F58-74AD1198BB33}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{56E659AF-29E3-46A7-8347-4CE8158C95A0}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{17E4B9AB-63AC-4039-8993-250F9C5602D3}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{47D57D25-EEA9-4A9C-A55F-AE89DBA00B5C}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{51984B9B-05FA-4BD9-A14D-C22A89347697}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{F0D565E2-F65A-4D84-B775-E9DD73607E78}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{DC6DF972-EB6E-4F23-9374-87CBF7C8738B}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{83F9BC40-7C5B-4182-9910-34B488DCEF69}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{B4979ACD-1FBC-4569-8178-92CB6379190D}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{640393F3-552D-4894-8CDF-4829242E1AC8}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{5DAE2639-D28A-4F41-B6B6-D287D276E673}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{6EF9F563-C8FC-44BA-B7C8-F167E1D058FE}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{6F3C2E9B-5347-4B8A-A5A6-ED36B535D052}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{1CB7ED33-D651-4E5F-B78F-C732855173F3}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{C22A2E85-726F-411E-A790-D68DEFEAC3CB}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{0CE5D513-189D-44E5-B9D4-B00853C800E3}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{76FE768E-EE81-4F9F-A497-23B40179B4F8}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{80455E05-92AB-44F5-ABC1-74BDA6CB3FB1}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{2C390899-9147-4F64-BAF1-20F065320A5D}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{6B69413A-028F-4F44-BBBB-C4C117E536B3}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{1892C04E-80D3-408C-9F8A-BAE4BC0168D6}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{D1BA8B98-913C-4A2A-817C-5335C42B2B73}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{05A42213-06B8-4B88-8E49-6C9AB70D4B95}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98DA40-E540-403E-A2AA-111B81F6854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A2F17B93-6D2E-47E8-85C9-CF6C9C657688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9E18F8A9-B84E-4730-8EDC-82C6FA6D41BE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5DF9DE2C-41EF-4269-9AF8-8DE8361F56E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79544A1-DB96-4B26-A1E0-D7C59B54B49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9408A57-0C93-4A10-ADDF-ED6C76C0C53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2F1715A-766F-4C04-8981-A89A8F8B8D7B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7937DA6-BB3C-4E97-BFEB-63E79C72171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C3446BA-3238-4A6D-B073-5DAA4564B4AD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0260841F-713B-4A66-B65D-14F11434C00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7C9D8A81-3AD7-44BE-9985-7A66CFCC47E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2E93095-2765-48FD-A583-6647F0D9E9C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E42BB85F-295E-44ED-91E6-576D076C6152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6386C58-2567-41F4-ACE8-A05C78B8B90F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D7E51AA-F570-4283-8A88-267C138F17E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A8C08755-D94D-4BB3-954A-D8504B49B581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DDD96AB-F039-43AB-9087-E52D8703FD7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CEFC9F4-475A-4EEE-A7AB-CA0786E9F88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0301BD6-F671-4CC9-A762-C107B43FE17D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9642672-238C-42B2-831D-059F1D725BD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66931346-FCE0-4B20-B0E4-CEA56B3B8CA2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F99FC08-D406-43BC-BC73-66724430657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9393CC8-81AA-4F64-B7AE-4852D1177B2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8519CAB-A5E1-42D1-A8D4-EC1DD195D44F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6C06B648-56B2-4CBD-B2D6-13170CFB1F5C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2487710-6D57-43B9-8BE9-0674438BCB8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4096A7D-78A7-4FA9-9364-587EE5F60FD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2F1DF18F-B3D0-4A11-85C6-C7CF91844DFE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4A6CA75-20D6-4165-97D4-A93A5D96A0C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B19A4E9A-B2E9-47A8-B1B8-43D6815D195A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A18AC316-9829-4720-9483-33128E45F4D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9A9044F-4983-473E-860D-A222A93751A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FD06939-6D17-4ACE-968F-290AB26578A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5CA2337-45B7-420C-A716-CA6150B0A3D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326112F-E7EF-46C0-A338-6B812282B7D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0372764-85F0-4E3E-9715-75B38A3239AE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58DE815A-30AB-44FD-B681-E3BA46E50099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C43182D-25F9-412E-9AE4-DEA3E9C8D197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1AA39A4-9E25-4FB4-9F58-74AD1198BB33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6E659AF-29E3-46A7-8347-4CE8158C95A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17E4B9AB-63AC-4039-8993-250F9C5602D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7D57D25-EEA9-4A9C-A55F-AE89DBA00B5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1984B9B-05FA-4BD9-A14D-C22A89347697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0D565E2-F65A-4D84-B775-E9DD73607E7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C6DF972-EB6E-4F23-9374-87CBF7C8738B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83F9BC40-7C5B-4182-9910-34B488DCEF69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4979ACD-1FBC-4569-8178-92CB6379190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40393F3-552D-4894-8CDF-4829242E1AC8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DAE2639-D28A-4F41-B6B6-D287D276E67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EF9F563-C8FC-44BA-B7C8-F167E1D058F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F3C2E9B-5347-4B8A-A5A6-ED36B535D052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CB7ED33-D651-4E5F-B78F-C732855173F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22A2E85-726F-411E-A790-D68DEFEAC3CB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0CE5D513-189D-44E5-B9D4-B00853C800E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6FE768E-EE81-4F9F-A497-23B40179B4F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0455E05-92AB-44F5-ABC1-74BDA6CB3FB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2C390899-9147-4F64-BAF1-20F065320A5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B69413A-028F-4F44-BBBB-C4C117E536B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892C04E-80D3-408C-9F8A-BAE4BC0168D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D1BA8B98-913C-4A2A-817C-5335C42B2B73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05A42213-06B8-4B88-8E49-6C9AB70D4B9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5E91-8755-405E-B594-314CE0B4A446}">
  <dimension ref="A1:AR267"/>
  <sheetViews>
    <sheetView rightToLeft="1" topLeftCell="G1" zoomScale="70" zoomScaleNormal="70" workbookViewId="0">
      <selection activeCell="M19" sqref="M19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.109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0.5546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4.5546875" style="24" bestFit="1" customWidth="1"/>
    <col min="29" max="29" width="15.77734375" style="31" bestFit="1" customWidth="1"/>
    <col min="30" max="30" width="14.44140625" style="32" bestFit="1" customWidth="1"/>
    <col min="31" max="31" width="52.21875" style="24" bestFit="1" customWidth="1"/>
    <col min="32" max="32" width="28.33203125" style="24" bestFit="1" customWidth="1"/>
    <col min="33" max="33" width="13.5546875" style="24" bestFit="1" customWidth="1"/>
    <col min="34" max="34" width="143.109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59">
        <v>1</v>
      </c>
      <c r="H2" s="162">
        <v>281488742386</v>
      </c>
      <c r="I2" s="159" t="s">
        <v>1598</v>
      </c>
      <c r="J2" s="159" t="s">
        <v>75</v>
      </c>
      <c r="K2" s="11" t="str">
        <f t="shared" ref="K2:K65" ca="1" si="0">IF(C2, TODAY(), "" )</f>
        <v/>
      </c>
      <c r="L2" s="138" t="s">
        <v>111</v>
      </c>
      <c r="M2" s="138" t="s">
        <v>112</v>
      </c>
      <c r="N2" s="138" t="s">
        <v>113</v>
      </c>
      <c r="O2" s="9">
        <v>3326.2</v>
      </c>
      <c r="P2" s="9">
        <v>6</v>
      </c>
      <c r="Q2" s="13" t="str">
        <f>VLOOKUP(O2, '[1]لیست محصولات اردیبهشت ۱۴۰۳'!B:C,2,0)</f>
        <v>میاگروس | Milagros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18150000</v>
      </c>
      <c r="U2" s="15"/>
      <c r="V2" s="16">
        <f t="shared" ref="V2:V65" si="1">IF(C2, P2, U2 )</f>
        <v>0</v>
      </c>
      <c r="W2" s="12">
        <f t="shared" ref="W2:W65" si="2">P2-V2</f>
        <v>6</v>
      </c>
      <c r="X2" s="14">
        <f t="shared" ref="X2:X65" si="3">P2*T2</f>
        <v>108900000</v>
      </c>
      <c r="Y2" s="17"/>
      <c r="Z2" s="14">
        <f t="shared" ref="Z2:Z65" si="4">X2-Y2</f>
        <v>108900000</v>
      </c>
      <c r="AA2" s="150" t="s">
        <v>114</v>
      </c>
      <c r="AB2" s="147" t="s">
        <v>115</v>
      </c>
      <c r="AC2" s="144" t="s">
        <v>116</v>
      </c>
      <c r="AD2" s="141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اهواز کیانپارس خیابان وهابی سیتی سنتر خلیج فارس طبقه منفی یک کافه دیپ - پدرام کیاسی 09166168385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0"/>
      <c r="H3" s="164"/>
      <c r="I3" s="160"/>
      <c r="J3" s="160"/>
      <c r="K3" s="11" t="str">
        <f t="shared" ca="1" si="0"/>
        <v/>
      </c>
      <c r="L3" s="139"/>
      <c r="M3" s="139"/>
      <c r="N3" s="139"/>
      <c r="O3" s="9">
        <v>5523.2</v>
      </c>
      <c r="P3" s="9">
        <v>6</v>
      </c>
      <c r="Q3" s="13" t="str">
        <f>VLOOKUP(O3, '[1]لیست محصولات اردیبهشت ۱۴۰۳'!B:C,2,0)</f>
        <v>کوتوا دانکن | Kotowa Duncan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12150000</v>
      </c>
      <c r="U3" s="15"/>
      <c r="V3" s="16">
        <f t="shared" si="1"/>
        <v>0</v>
      </c>
      <c r="W3" s="12">
        <f t="shared" si="2"/>
        <v>6</v>
      </c>
      <c r="X3" s="14">
        <f t="shared" si="3"/>
        <v>72900000</v>
      </c>
      <c r="Y3" s="17"/>
      <c r="Z3" s="14">
        <f t="shared" si="4"/>
        <v>72900000</v>
      </c>
      <c r="AA3" s="151"/>
      <c r="AB3" s="148"/>
      <c r="AC3" s="145"/>
      <c r="AD3" s="142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1"/>
      <c r="H4" s="163"/>
      <c r="I4" s="161"/>
      <c r="J4" s="161"/>
      <c r="K4" s="11" t="str">
        <f t="shared" ca="1" si="0"/>
        <v/>
      </c>
      <c r="L4" s="140"/>
      <c r="M4" s="140"/>
      <c r="N4" s="140"/>
      <c r="O4" s="9">
        <v>5501.3</v>
      </c>
      <c r="P4" s="9">
        <v>1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1</v>
      </c>
      <c r="X4" s="14">
        <f t="shared" si="3"/>
        <v>51200000</v>
      </c>
      <c r="Y4" s="17"/>
      <c r="Z4" s="14">
        <f t="shared" si="4"/>
        <v>51200000</v>
      </c>
      <c r="AA4" s="152"/>
      <c r="AB4" s="149"/>
      <c r="AC4" s="146"/>
      <c r="AD4" s="143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59">
        <v>2</v>
      </c>
      <c r="H5" s="162">
        <v>281511790651</v>
      </c>
      <c r="I5" s="159" t="s">
        <v>1598</v>
      </c>
      <c r="J5" s="159"/>
      <c r="K5" s="11" t="str">
        <f t="shared" ca="1" si="0"/>
        <v/>
      </c>
      <c r="L5" s="138" t="s">
        <v>1654</v>
      </c>
      <c r="M5" s="138" t="s">
        <v>1655</v>
      </c>
      <c r="N5" s="138"/>
      <c r="O5" s="9">
        <v>5511.1</v>
      </c>
      <c r="P5" s="9">
        <v>1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2800000</v>
      </c>
      <c r="U5" s="15"/>
      <c r="V5" s="16">
        <f t="shared" si="1"/>
        <v>0</v>
      </c>
      <c r="W5" s="12">
        <f t="shared" si="2"/>
        <v>1</v>
      </c>
      <c r="X5" s="14">
        <f t="shared" si="3"/>
        <v>2800000</v>
      </c>
      <c r="Y5" s="17"/>
      <c r="Z5" s="14">
        <f t="shared" si="4"/>
        <v>2800000</v>
      </c>
      <c r="AA5" s="150" t="s">
        <v>742</v>
      </c>
      <c r="AB5" s="147" t="s">
        <v>1656</v>
      </c>
      <c r="AC5" s="144" t="s">
        <v>1657</v>
      </c>
      <c r="AD5" s="141"/>
      <c r="AE5" s="19"/>
      <c r="AF5" s="21"/>
      <c r="AG5" s="22" t="str">
        <f t="shared" si="5"/>
        <v>TRUE</v>
      </c>
      <c r="AH5" s="23" t="str">
        <f t="shared" si="6"/>
        <v>یزد بلوار پروفسور حسابی ۱۵۰ متری میدان عالم جنب کامپیوتر ترافیک  - آتنا انوری 09134549442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1"/>
      <c r="H6" s="163"/>
      <c r="I6" s="161"/>
      <c r="J6" s="161"/>
      <c r="K6" s="11" t="str">
        <f t="shared" ca="1" si="0"/>
        <v/>
      </c>
      <c r="L6" s="140"/>
      <c r="M6" s="140"/>
      <c r="N6" s="140"/>
      <c r="O6" s="9">
        <v>3326.1</v>
      </c>
      <c r="P6" s="9">
        <v>1</v>
      </c>
      <c r="Q6" s="13" t="str">
        <f>VLOOKUP(O6, '[1]لیست محصولات اردیبهشت ۱۴۰۳'!B:C,2,0)</f>
        <v>میاگروس | Milagros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3750000</v>
      </c>
      <c r="U6" s="15"/>
      <c r="V6" s="16">
        <f t="shared" si="1"/>
        <v>0</v>
      </c>
      <c r="W6" s="12">
        <f t="shared" si="2"/>
        <v>1</v>
      </c>
      <c r="X6" s="14">
        <f t="shared" si="3"/>
        <v>3750000</v>
      </c>
      <c r="Y6" s="17"/>
      <c r="Z6" s="14">
        <f t="shared" si="4"/>
        <v>3750000</v>
      </c>
      <c r="AA6" s="152"/>
      <c r="AB6" s="149"/>
      <c r="AC6" s="146"/>
      <c r="AD6" s="143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3</v>
      </c>
      <c r="H7" s="10">
        <v>281526639238</v>
      </c>
      <c r="I7" s="9" t="s">
        <v>1598</v>
      </c>
      <c r="J7" s="9"/>
      <c r="K7" s="11" t="str">
        <f t="shared" ca="1" si="0"/>
        <v/>
      </c>
      <c r="L7" s="12" t="s">
        <v>1662</v>
      </c>
      <c r="M7" s="12" t="s">
        <v>1658</v>
      </c>
      <c r="N7" s="12" t="s">
        <v>1659</v>
      </c>
      <c r="O7" s="9">
        <v>5501.3</v>
      </c>
      <c r="P7" s="9">
        <v>3</v>
      </c>
      <c r="Q7" s="13" t="str">
        <f>VLOOKUP(O7, '[1]لیست محصولات اردیبهشت ۱۴۰۳'!B:C,2,0)</f>
        <v>ورتکس | Vortex</v>
      </c>
      <c r="R7" s="9"/>
      <c r="S7" s="12">
        <f>VLOOKUP(O7, '[1]لیست محصولات اردیبهشت ۱۴۰۳'!B:F,5,0)</f>
        <v>4000</v>
      </c>
      <c r="T7" s="14">
        <f>VLOOKUP(O7, '[1]لیست محصولات اردیبهشت ۱۴۰۳'!B:G,6,0)</f>
        <v>51200000</v>
      </c>
      <c r="U7" s="26"/>
      <c r="V7" s="16">
        <f t="shared" si="1"/>
        <v>0</v>
      </c>
      <c r="W7" s="12">
        <f t="shared" si="2"/>
        <v>3</v>
      </c>
      <c r="X7" s="14">
        <f t="shared" si="3"/>
        <v>153600000</v>
      </c>
      <c r="Y7" s="17"/>
      <c r="Z7" s="14">
        <f t="shared" si="4"/>
        <v>153600000</v>
      </c>
      <c r="AA7" s="18" t="s">
        <v>877</v>
      </c>
      <c r="AB7" s="13" t="s">
        <v>1660</v>
      </c>
      <c r="AC7" s="19" t="s">
        <v>1661</v>
      </c>
      <c r="AD7" s="20"/>
      <c r="AE7" s="77" t="s">
        <v>870</v>
      </c>
      <c r="AF7" s="21"/>
      <c r="AG7" s="22" t="str">
        <f t="shared" si="5"/>
        <v>TRUE</v>
      </c>
      <c r="AH7" s="23" t="str">
        <f t="shared" si="6"/>
        <v>زاهدان خیابان بزرگمهر نبش بزرگمهر 7 کافه رستوران کازابلانکا - سراج شاوزی پور 09374288009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4</v>
      </c>
      <c r="H8" s="10">
        <v>281537271870</v>
      </c>
      <c r="I8" s="9" t="s">
        <v>1647</v>
      </c>
      <c r="J8" s="9"/>
      <c r="K8" s="11" t="str">
        <f t="shared" ca="1" si="0"/>
        <v/>
      </c>
      <c r="L8" s="12" t="s">
        <v>483</v>
      </c>
      <c r="M8" s="12" t="s">
        <v>168</v>
      </c>
      <c r="N8" s="12"/>
      <c r="O8" s="9">
        <v>5501.1</v>
      </c>
      <c r="P8" s="9">
        <v>1</v>
      </c>
      <c r="Q8" s="13" t="str">
        <f>VLOOKUP(O8, '[1]لیست محصولات اردیبهشت ۱۴۰۳'!B:C,2,0)</f>
        <v>ورتکس | Vortex</v>
      </c>
      <c r="R8" s="9" t="s">
        <v>101</v>
      </c>
      <c r="S8" s="12">
        <f>VLOOKUP(O8, '[1]لیست محصولات اردیبهشت ۱۴۰۳'!B:F,5,0)</f>
        <v>150</v>
      </c>
      <c r="T8" s="14">
        <f>VLOOKUP(O8, '[1]لیست محصولات اردیبهشت ۱۴۰۳'!B:G,6,0)</f>
        <v>2100000</v>
      </c>
      <c r="U8" s="15"/>
      <c r="V8" s="16">
        <f t="shared" si="1"/>
        <v>0</v>
      </c>
      <c r="W8" s="12">
        <f t="shared" si="2"/>
        <v>1</v>
      </c>
      <c r="X8" s="14">
        <f t="shared" si="3"/>
        <v>2100000</v>
      </c>
      <c r="Y8" s="17"/>
      <c r="Z8" s="14">
        <f t="shared" si="4"/>
        <v>2100000</v>
      </c>
      <c r="AA8" s="18" t="s">
        <v>79</v>
      </c>
      <c r="AB8" s="13" t="s">
        <v>1663</v>
      </c>
      <c r="AC8" s="19" t="s">
        <v>484</v>
      </c>
      <c r="AD8" s="20" t="s">
        <v>759</v>
      </c>
      <c r="AE8" s="19"/>
      <c r="AF8" s="21"/>
      <c r="AG8" s="22" t="str">
        <f t="shared" si="5"/>
        <v>TRUE</v>
      </c>
      <c r="AH8" s="23" t="str">
        <f t="shared" si="6"/>
        <v>تهران ری - دولت آباد، فلکه اول؛ خیابان دهخدا؛ کوچه فلاحنژاد؛ پلاک 52، واحد5  - ریحانه تاجیک 09056153739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>
        <v>5</v>
      </c>
      <c r="H9" s="10">
        <v>281541833320</v>
      </c>
      <c r="I9" s="25" t="s">
        <v>1647</v>
      </c>
      <c r="J9" s="9"/>
      <c r="K9" s="11" t="str">
        <f t="shared" ca="1" si="0"/>
        <v/>
      </c>
      <c r="L9" s="27" t="s">
        <v>87</v>
      </c>
      <c r="M9" s="12" t="s">
        <v>575</v>
      </c>
      <c r="N9" s="12"/>
      <c r="O9" s="9">
        <v>3326.1</v>
      </c>
      <c r="P9" s="9">
        <v>1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3750000</v>
      </c>
      <c r="U9" s="15"/>
      <c r="V9" s="16">
        <f t="shared" si="1"/>
        <v>0</v>
      </c>
      <c r="W9" s="12">
        <f t="shared" si="2"/>
        <v>1</v>
      </c>
      <c r="X9" s="14">
        <f t="shared" si="3"/>
        <v>3750000</v>
      </c>
      <c r="Y9" s="17"/>
      <c r="Z9" s="14">
        <f t="shared" si="4"/>
        <v>3750000</v>
      </c>
      <c r="AA9" s="18" t="s">
        <v>131</v>
      </c>
      <c r="AB9" s="13" t="s">
        <v>576</v>
      </c>
      <c r="AC9" s="19" t="s">
        <v>577</v>
      </c>
      <c r="AD9" s="20"/>
      <c r="AE9" s="19"/>
      <c r="AF9" s="21"/>
      <c r="AG9" s="22" t="str">
        <f t="shared" si="5"/>
        <v>TRUE</v>
      </c>
      <c r="AH9" s="23" t="str">
        <f t="shared" si="6"/>
        <v>بوشهر خیابان یادگار امام-خیابان پاسارگاد بعد از کوچه ۵ ساختمان امیرعلی واحد ۷  - علی بحرینی 09171774415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6</v>
      </c>
      <c r="H10" s="10">
        <v>281550750223</v>
      </c>
      <c r="I10" s="25" t="s">
        <v>1647</v>
      </c>
      <c r="J10" s="9" t="s">
        <v>75</v>
      </c>
      <c r="K10" s="11" t="str">
        <f t="shared" ca="1" si="0"/>
        <v/>
      </c>
      <c r="L10" s="27" t="s">
        <v>537</v>
      </c>
      <c r="M10" s="27" t="s">
        <v>791</v>
      </c>
      <c r="N10" s="12" t="s">
        <v>1616</v>
      </c>
      <c r="O10" s="9">
        <v>5501.3</v>
      </c>
      <c r="P10" s="9">
        <v>1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4000</v>
      </c>
      <c r="T10" s="14">
        <f>VLOOKUP(O10, '[1]لیست محصولات اردیبهشت ۱۴۰۳'!B:G,6,0)</f>
        <v>51200000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51200000</v>
      </c>
      <c r="Y10" s="17"/>
      <c r="Z10" s="14">
        <f t="shared" si="4"/>
        <v>51200000</v>
      </c>
      <c r="AA10" s="18" t="s">
        <v>79</v>
      </c>
      <c r="AB10" s="13" t="s">
        <v>1664</v>
      </c>
      <c r="AC10" s="19" t="s">
        <v>794</v>
      </c>
      <c r="AD10" s="20" t="s">
        <v>795</v>
      </c>
      <c r="AE10" s="77" t="s">
        <v>1665</v>
      </c>
      <c r="AF10" s="21"/>
      <c r="AG10" s="22" t="str">
        <f t="shared" si="5"/>
        <v>TRUE</v>
      </c>
      <c r="AH10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 تن - علیرضا منصوریان 09125445524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7</v>
      </c>
      <c r="H11" s="10">
        <v>281552430473</v>
      </c>
      <c r="I11" s="9" t="s">
        <v>1647</v>
      </c>
      <c r="J11" s="9" t="s">
        <v>75</v>
      </c>
      <c r="K11" s="11" t="str">
        <f t="shared" ca="1" si="0"/>
        <v/>
      </c>
      <c r="L11" s="12" t="s">
        <v>661</v>
      </c>
      <c r="M11" s="12" t="s">
        <v>662</v>
      </c>
      <c r="N11" s="12" t="s">
        <v>663</v>
      </c>
      <c r="O11" s="9">
        <v>5501.3</v>
      </c>
      <c r="P11" s="9">
        <v>2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4000</v>
      </c>
      <c r="T11" s="14">
        <f>VLOOKUP(O11, '[1]لیست محصولات اردیبهشت ۱۴۰۳'!B:G,6,0)</f>
        <v>51200000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102400000</v>
      </c>
      <c r="Y11" s="17"/>
      <c r="Z11" s="14">
        <f t="shared" si="4"/>
        <v>102400000</v>
      </c>
      <c r="AA11" s="18" t="s">
        <v>79</v>
      </c>
      <c r="AB11" s="13" t="s">
        <v>664</v>
      </c>
      <c r="AC11" s="19" t="s">
        <v>665</v>
      </c>
      <c r="AD11" s="20"/>
      <c r="AE11" s="19"/>
      <c r="AF11" s="21"/>
      <c r="AG11" s="22" t="str">
        <f t="shared" si="5"/>
        <v>TRUE</v>
      </c>
      <c r="AH11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8</v>
      </c>
      <c r="H12" s="10">
        <v>281561901719</v>
      </c>
      <c r="I12" s="9" t="s">
        <v>1647</v>
      </c>
      <c r="J12" s="9"/>
      <c r="K12" s="11" t="str">
        <f t="shared" ca="1" si="0"/>
        <v/>
      </c>
      <c r="L12" s="12" t="s">
        <v>778</v>
      </c>
      <c r="M12" s="12" t="s">
        <v>779</v>
      </c>
      <c r="N12" s="12"/>
      <c r="O12" s="9">
        <v>5511.1</v>
      </c>
      <c r="P12" s="9">
        <v>2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2800000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5600000</v>
      </c>
      <c r="Y12" s="17"/>
      <c r="Z12" s="14">
        <f t="shared" si="4"/>
        <v>5600000</v>
      </c>
      <c r="AA12" s="18" t="s">
        <v>79</v>
      </c>
      <c r="AB12" s="13" t="s">
        <v>780</v>
      </c>
      <c r="AC12" s="19" t="s">
        <v>781</v>
      </c>
      <c r="AD12" s="20" t="s">
        <v>759</v>
      </c>
      <c r="AE12" s="19"/>
      <c r="AF12" s="21"/>
      <c r="AG12" s="22" t="str">
        <f t="shared" si="5"/>
        <v>TRUE</v>
      </c>
      <c r="AH12" s="23" t="str">
        <f t="shared" si="6"/>
        <v>تهران گیشا، ابتدای خیابان ۳۵، جنب فروشگاه هفت، پلاک ۳۴۶، واحد ۳  - بهراد تقوی 09013335521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9</v>
      </c>
      <c r="H13" s="10">
        <v>281567858224</v>
      </c>
      <c r="I13" s="9" t="s">
        <v>1647</v>
      </c>
      <c r="J13" s="9"/>
      <c r="K13" s="11" t="str">
        <f t="shared" ca="1" si="0"/>
        <v/>
      </c>
      <c r="L13" s="12" t="s">
        <v>105</v>
      </c>
      <c r="M13" s="12" t="s">
        <v>106</v>
      </c>
      <c r="N13" s="12" t="s">
        <v>107</v>
      </c>
      <c r="O13" s="9">
        <v>5501.3</v>
      </c>
      <c r="P13" s="9">
        <v>1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4000</v>
      </c>
      <c r="T13" s="14">
        <f>VLOOKUP(O13, '[1]لیست محصولات اردیبهشت ۱۴۰۳'!B:G,6,0)</f>
        <v>51200000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51200000</v>
      </c>
      <c r="Y13" s="17"/>
      <c r="Z13" s="14">
        <f t="shared" si="4"/>
        <v>51200000</v>
      </c>
      <c r="AA13" s="18" t="s">
        <v>108</v>
      </c>
      <c r="AB13" s="13" t="s">
        <v>1671</v>
      </c>
      <c r="AC13" s="19" t="s">
        <v>110</v>
      </c>
      <c r="AD13" s="20"/>
      <c r="AE13" s="19"/>
      <c r="AF13" s="21"/>
      <c r="AG13" s="22" t="str">
        <f t="shared" si="5"/>
        <v>TRUE</v>
      </c>
      <c r="AH13" s="23" t="str">
        <f t="shared" si="6"/>
        <v>کرج مهرشهر بلوار شهرداری سر خیابان ۲۰۱ کافه سان سی مون - امیرحسین ظلی 09369297220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10</v>
      </c>
      <c r="H14" s="10">
        <v>281574474116</v>
      </c>
      <c r="I14" s="9" t="s">
        <v>1647</v>
      </c>
      <c r="J14" s="9"/>
      <c r="K14" s="11" t="str">
        <f t="shared" ca="1" si="0"/>
        <v/>
      </c>
      <c r="L14" s="12" t="s">
        <v>1672</v>
      </c>
      <c r="M14" s="12" t="s">
        <v>1673</v>
      </c>
      <c r="N14" s="12"/>
      <c r="O14" s="9">
        <v>5523.2</v>
      </c>
      <c r="P14" s="9">
        <v>1</v>
      </c>
      <c r="Q14" s="13" t="str">
        <f>VLOOKUP(O14, '[1]لیست محصولات اردیبهشت ۱۴۰۳'!B:C,2,0)</f>
        <v>کوتوا دانکن | Kotowa Duncan</v>
      </c>
      <c r="R14" s="9" t="s">
        <v>1096</v>
      </c>
      <c r="S14" s="12">
        <f>VLOOKUP(O14, '[1]لیست محصولات اردیبهشت ۱۴۰۳'!B:F,5,0)</f>
        <v>750</v>
      </c>
      <c r="T14" s="14">
        <f>VLOOKUP(O14, '[1]لیست محصولات اردیبهشت ۱۴۰۳'!B:G,6,0)</f>
        <v>12150000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12150000</v>
      </c>
      <c r="Y14" s="17"/>
      <c r="Z14" s="14">
        <f t="shared" si="4"/>
        <v>12150000</v>
      </c>
      <c r="AA14" s="18" t="s">
        <v>79</v>
      </c>
      <c r="AB14" s="13" t="s">
        <v>385</v>
      </c>
      <c r="AC14" s="19" t="s">
        <v>386</v>
      </c>
      <c r="AD14" s="20" t="s">
        <v>759</v>
      </c>
      <c r="AE14" s="19"/>
      <c r="AF14" s="21"/>
      <c r="AG14" s="22" t="str">
        <f t="shared" si="5"/>
        <v>TRUE</v>
      </c>
      <c r="AH14" s="23" t="str">
        <f t="shared" si="6"/>
        <v>تهران زعفرانیه خ اعجازی (آصف) میدان آصف خ بهزادی خ ماکویی پور شمالی پلاک ۶۶ برج مرواری ط۱  - تینا پرورش 09121382944</v>
      </c>
    </row>
    <row r="15" spans="1:34" ht="22.35" customHeight="1">
      <c r="A15" s="7"/>
      <c r="B15" s="7"/>
      <c r="C15" s="7"/>
      <c r="D15" s="7"/>
      <c r="E15" s="7"/>
      <c r="F15" s="8"/>
      <c r="G15" s="9">
        <v>11</v>
      </c>
      <c r="H15" s="10">
        <v>281577357538</v>
      </c>
      <c r="I15" s="9" t="s">
        <v>1647</v>
      </c>
      <c r="J15" s="9" t="s">
        <v>75</v>
      </c>
      <c r="K15" s="11" t="str">
        <f t="shared" ca="1" si="0"/>
        <v/>
      </c>
      <c r="L15" s="12" t="s">
        <v>683</v>
      </c>
      <c r="M15" s="12" t="s">
        <v>684</v>
      </c>
      <c r="N15" s="12" t="s">
        <v>1674</v>
      </c>
      <c r="O15" s="9">
        <v>5501.3</v>
      </c>
      <c r="P15" s="9">
        <v>2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4000</v>
      </c>
      <c r="T15" s="14">
        <f>VLOOKUP(O15, '[1]لیست محصولات اردیبهشت ۱۴۰۳'!B:G,6,0)</f>
        <v>51200000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102400000</v>
      </c>
      <c r="Y15" s="17"/>
      <c r="Z15" s="14">
        <f t="shared" si="4"/>
        <v>102400000</v>
      </c>
      <c r="AA15" s="18" t="s">
        <v>79</v>
      </c>
      <c r="AB15" s="13" t="s">
        <v>685</v>
      </c>
      <c r="AC15" s="19" t="s">
        <v>686</v>
      </c>
      <c r="AD15" s="20"/>
      <c r="AE15" s="77" t="s">
        <v>1675</v>
      </c>
      <c r="AF15" s="21"/>
      <c r="AG15" s="22" t="str">
        <f t="shared" si="5"/>
        <v>TRUE</v>
      </c>
      <c r="AH15" s="23" t="str">
        <f t="shared" si="6"/>
        <v>تهران شهرک غرب فاز ۴ خیابان شجریان شمالی کوچه هشتم پلاک ۴ زنگ وسط کافه اریلا - ماندانا مشایخی 09129307311</v>
      </c>
    </row>
    <row r="16" spans="1:34" ht="22.35" customHeight="1">
      <c r="A16" s="7"/>
      <c r="B16" s="7"/>
      <c r="C16" s="7"/>
      <c r="D16" s="7"/>
      <c r="E16" s="7"/>
      <c r="F16" s="8"/>
      <c r="G16" s="66">
        <v>12</v>
      </c>
      <c r="H16" s="67"/>
      <c r="I16" s="66" t="s">
        <v>1647</v>
      </c>
      <c r="J16" s="9" t="s">
        <v>75</v>
      </c>
      <c r="K16" s="11" t="str">
        <f t="shared" ca="1" si="0"/>
        <v/>
      </c>
      <c r="L16" s="12" t="s">
        <v>1682</v>
      </c>
      <c r="M16" s="12" t="s">
        <v>1683</v>
      </c>
      <c r="N16" s="12"/>
      <c r="O16" s="9">
        <v>5511.2</v>
      </c>
      <c r="P16" s="9">
        <v>1</v>
      </c>
      <c r="Q16" s="13" t="str">
        <f>VLOOKUP(O16, '[1]لیست محصولات اردیبهشت ۱۴۰۳'!B:C,2,0)</f>
        <v>هامبلا | Hambella</v>
      </c>
      <c r="R16" s="9" t="s">
        <v>335</v>
      </c>
      <c r="S16" s="12">
        <f>VLOOKUP(O16, '[1]لیست محصولات اردیبهشت ۱۴۰۳'!B:F,5,0)</f>
        <v>750</v>
      </c>
      <c r="T16" s="14">
        <f>VLOOKUP(O16, '[1]لیست محصولات اردیبهشت ۱۴۰۳'!B:G,6,0)</f>
        <v>13350000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13350000</v>
      </c>
      <c r="Y16" s="17"/>
      <c r="Z16" s="14">
        <f t="shared" si="4"/>
        <v>13350000</v>
      </c>
      <c r="AA16" s="18" t="s">
        <v>79</v>
      </c>
      <c r="AB16" s="13" t="s">
        <v>1685</v>
      </c>
      <c r="AC16" s="19" t="s">
        <v>1684</v>
      </c>
      <c r="AD16" s="20" t="s">
        <v>759</v>
      </c>
      <c r="AE16" s="19"/>
      <c r="AF16" s="21"/>
      <c r="AG16" s="22" t="str">
        <f t="shared" si="5"/>
        <v>TRUE</v>
      </c>
      <c r="AH16" s="23" t="str">
        <f t="shared" si="6"/>
        <v>تهران خیابان مقدس اردبیلی، خیابان ب/یامامورا ، نبش کوچه هشتم، پلاک۲۳، واحد ۴  - پیت گلادیس لوسانگا 09927188659</v>
      </c>
    </row>
    <row r="17" spans="1:34" ht="22.35" customHeight="1">
      <c r="A17" s="7"/>
      <c r="B17" s="7"/>
      <c r="C17" s="7"/>
      <c r="D17" s="7"/>
      <c r="E17" s="7"/>
      <c r="F17" s="8"/>
      <c r="G17" s="66">
        <v>13</v>
      </c>
      <c r="H17" s="67"/>
      <c r="I17" s="66" t="s">
        <v>1686</v>
      </c>
      <c r="J17" s="9"/>
      <c r="K17" s="11" t="str">
        <f t="shared" ca="1" si="0"/>
        <v/>
      </c>
      <c r="L17" s="12" t="s">
        <v>703</v>
      </c>
      <c r="M17" s="12" t="s">
        <v>704</v>
      </c>
      <c r="N17" s="12" t="s">
        <v>705</v>
      </c>
      <c r="O17" s="9">
        <v>5511.1</v>
      </c>
      <c r="P17" s="9">
        <v>3</v>
      </c>
      <c r="Q17" s="13" t="str">
        <f>VLOOKUP(O17, '[1]لیست محصولات اردیبهشت ۱۴۰۳'!B:C,2,0)</f>
        <v>هامبلا | Hambella</v>
      </c>
      <c r="R17" s="9" t="s">
        <v>706</v>
      </c>
      <c r="S17" s="12">
        <f>VLOOKUP(O17, '[1]لیست محصولات اردیبهشت ۱۴۰۳'!B:F,5,0)</f>
        <v>150</v>
      </c>
      <c r="T17" s="14">
        <f>VLOOKUP(O17, '[1]لیست محصولات اردیبهشت ۱۴۰۳'!B:G,6,0)</f>
        <v>2800000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8400000</v>
      </c>
      <c r="Y17" s="17"/>
      <c r="Z17" s="14">
        <f t="shared" si="4"/>
        <v>8400000</v>
      </c>
      <c r="AA17" s="18" t="s">
        <v>79</v>
      </c>
      <c r="AB17" s="13" t="s">
        <v>70</v>
      </c>
      <c r="AC17" s="19" t="s">
        <v>707</v>
      </c>
      <c r="AD17" s="20"/>
      <c r="AE17" s="19"/>
      <c r="AF17" s="21"/>
      <c r="AG17" s="22" t="str">
        <f t="shared" si="5"/>
        <v>TRUE</v>
      </c>
      <c r="AH17" s="23" t="str">
        <f t="shared" si="6"/>
        <v>تهران - کافه آرمه - اردوان یوسفی 09124047817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AO241+AQ241-[2]Sheet1!$AH242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10</v>
      </c>
      <c r="AI242" s="56">
        <f t="shared" si="19"/>
        <v>0</v>
      </c>
      <c r="AJ242" s="57">
        <f t="shared" si="27"/>
        <v>10</v>
      </c>
      <c r="AK242" s="58">
        <f t="shared" ref="AK242:AK267" si="28">AH242*AG242/1000</f>
        <v>40</v>
      </c>
      <c r="AL242" s="59">
        <f>AO242+AQ242-[2]Sheet1!$AH243</f>
        <v>0</v>
      </c>
      <c r="AM242" s="59">
        <f t="shared" si="25"/>
        <v>-10</v>
      </c>
      <c r="AN242" s="58">
        <f t="shared" si="21"/>
        <v>0</v>
      </c>
      <c r="AO242" s="59"/>
      <c r="AP242" s="58">
        <f t="shared" si="22"/>
        <v>-40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6</v>
      </c>
      <c r="AI251" s="56">
        <f t="shared" si="19"/>
        <v>0</v>
      </c>
      <c r="AJ251" s="57">
        <f t="shared" si="27"/>
        <v>6</v>
      </c>
      <c r="AK251" s="58">
        <f t="shared" si="28"/>
        <v>0.9</v>
      </c>
      <c r="AL251" s="59">
        <f>AO251+AQ251-[2]Sheet1!$AH252</f>
        <v>0</v>
      </c>
      <c r="AM251" s="59">
        <f t="shared" si="25"/>
        <v>-6</v>
      </c>
      <c r="AN251" s="58">
        <f t="shared" si="21"/>
        <v>0</v>
      </c>
      <c r="AO251" s="59"/>
      <c r="AP251" s="58">
        <f t="shared" si="22"/>
        <v>-0.9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1</v>
      </c>
      <c r="AI252" s="56">
        <f t="shared" si="19"/>
        <v>0</v>
      </c>
      <c r="AJ252" s="57">
        <f t="shared" si="27"/>
        <v>1</v>
      </c>
      <c r="AK252" s="58">
        <f t="shared" si="28"/>
        <v>0.75</v>
      </c>
      <c r="AL252" s="59">
        <f>AO252+AQ252-[2]Sheet1!$AH253</f>
        <v>0</v>
      </c>
      <c r="AM252" s="59">
        <f t="shared" si="25"/>
        <v>-1</v>
      </c>
      <c r="AN252" s="58">
        <f t="shared" si="21"/>
        <v>0</v>
      </c>
      <c r="AO252" s="59"/>
      <c r="AP252" s="58">
        <f t="shared" si="22"/>
        <v>-0.75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26">
    <mergeCell ref="A1:B1"/>
    <mergeCell ref="C1:D1"/>
    <mergeCell ref="E1:F1"/>
    <mergeCell ref="U1:V1"/>
    <mergeCell ref="N2:N4"/>
    <mergeCell ref="M2:M4"/>
    <mergeCell ref="L2:L4"/>
    <mergeCell ref="J2:J4"/>
    <mergeCell ref="I2:I4"/>
    <mergeCell ref="H2:H4"/>
    <mergeCell ref="G2:G4"/>
    <mergeCell ref="AD2:AD4"/>
    <mergeCell ref="AC2:AC4"/>
    <mergeCell ref="AB2:AB4"/>
    <mergeCell ref="AA2:AA4"/>
    <mergeCell ref="N5:N6"/>
    <mergeCell ref="G5:G6"/>
    <mergeCell ref="AD5:AD6"/>
    <mergeCell ref="AC5:AC6"/>
    <mergeCell ref="AB5:AB6"/>
    <mergeCell ref="AA5:AA6"/>
    <mergeCell ref="M5:M6"/>
    <mergeCell ref="L5:L6"/>
    <mergeCell ref="J5:J6"/>
    <mergeCell ref="I5:I6"/>
    <mergeCell ref="H5:H6"/>
  </mergeCells>
  <conditionalFormatting sqref="G2:J2 AD2 Z2:Z200 J5 AD5 J7:J200 AD7:AD200 G11:I200">
    <cfRule type="expression" dxfId="37" priority="63">
      <formula>$A2</formula>
    </cfRule>
    <cfRule type="expression" dxfId="36" priority="65">
      <formula>$E2</formula>
    </cfRule>
  </conditionalFormatting>
  <conditionalFormatting sqref="G2:AF2 Q3:Z200 J5 AA5:AF5 J7:J200 AA7:AF200 G11:I200 AE3:AF4 K3:K10 O3:P10 H5 AE6:AF6 H7:H10 K11:P200">
    <cfRule type="expression" dxfId="35" priority="64">
      <formula>$C2</formula>
    </cfRule>
  </conditionalFormatting>
  <conditionalFormatting sqref="W2:W200">
    <cfRule type="expression" dxfId="34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{A373E065-ACEF-4ED4-B5F6-8CDBE3328E4C}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{37B67627-0614-44C0-B43D-44D700AF25F6}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{981818F4-06B7-40B2-9843-2720EAAF374D}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{78CB22D2-9AB3-4756-A517-5548F7F8C263}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{5E08F3BD-066E-4C76-9CAB-EB995E17190D}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{7B4B515F-E723-46D9-85C7-71C50A5AC148}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{6834FF10-F88E-4124-9AC8-23C11BD7E608}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{DE6D87D1-FEED-4CFF-81BA-F0EC4F49D85E}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{738EB750-36A8-4598-81F2-4CCD0F289FFA}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{3B955022-93EA-43A1-BDBB-F6E47D68D835}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{6A5B80AE-98F2-4139-8661-B9025BA57A7C}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{734F5440-3867-4A07-83FC-A275BB8CD771}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{6D7E99B2-65D9-4367-B64F-6D83877693AB}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{CE7C0107-D98D-407A-B0B3-F339CF247076}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{DAC2B660-4931-42EA-9CA0-05C175CB9E1A}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{F34D529F-C83C-401F-B466-CE63838D3B75}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{3730B409-8D29-4F29-88A7-AC233CD06320}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{8AE0C928-77EE-443A-9EA8-83E42A658CEA}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{97D77209-E1AB-47CF-A982-DCB5F88FC57E}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{4636A31F-FCF7-441C-B3B5-39EBEDEF6A26}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{182B3F9E-EFFD-4F87-84F6-E9991C02AB09}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{3A7D78FB-F9D7-494C-A675-E8F2981D1CE6}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{3AABCB4E-302D-4835-9FAA-BDF5027A24A5}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{D3D7C2ED-93CB-4662-A691-348785CD3034}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{D5E5BE3E-E094-4B4B-99CC-D4E5E74E793B}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{5FA1A1D5-FD7D-49CA-95D2-5008CEA02FF9}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{5674CCA2-96CF-4AC4-BFD8-F9789C7275D3}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{D0476EFA-2CD9-4B71-96AC-7270FFF81210}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{A0447FBB-6BDE-4BE4-BB3C-9F4F693C8908}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{90F8F00E-7AB5-42A9-8B3D-47BAB2B35731}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{1BB382A0-109F-42B9-BF8E-F494EAB24FC6}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{4ACD9605-0C9D-4BF4-AD81-4D68CA7CF9F6}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{B27C0937-7F25-420C-A7B9-92CDAF592E7A}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{105394B7-4BFC-42A9-BE2A-36432C658F1B}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{0A5915B1-A793-45D9-AC4C-FEAF0B6DB27B}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{BD2ABB53-89A3-489A-BF31-F5AEB5D304B6}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{99887FA4-4B0E-49C0-ADA4-B9E1E467BCA6}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{640FCA3D-B776-49DD-AE43-790C07DDDEDF}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{A49B5745-BB18-4037-948D-3828C3578C29}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{5D5E69E9-AE15-4249-989A-9F0AE31CFEFF}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{2E11FB9E-A6B1-42EC-BE12-A24802B94CBC}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{6B3B3B86-4A60-41C3-B53E-4E0D8084377B}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{59C93CC6-63B8-4BBA-B24E-6E344B8BA7F4}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{BDFA32BB-B6CE-4E1F-9055-D7F9B8ABC6F5}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{7E4F2E53-9C36-410A-B1CB-9AC13134B6BA}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{506B0C58-B5FA-470D-8653-37FBA8C36C04}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{46AB966F-40B1-4010-B140-DF422123A26D}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{685678E3-2037-46E3-96B9-4F9B1311DE0F}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{772AA47E-61AD-46F0-A873-08E09BE21EC5}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{7AD52FD9-CF98-4F04-B387-AD1D4FAE9697}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{0A39129C-B473-4D90-8FCB-9ADA0001A804}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{160114E3-8BC6-499A-9D28-A94C3CD26BAC}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{F15DABCB-EC6C-4AE6-B66A-4B3F35A79480}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{DF08274C-9DA3-4194-8FA9-009D23CBCDFA}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{F7AE31B6-EA90-46FA-9642-6E2A4D38C97C}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{D8306463-71C4-41C5-8E38-A4D785649A71}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{6B7A02C7-8948-4D1E-9AC1-CEB6EC406D52}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{890CEEA8-B0C3-45A3-A2AC-EBBA24958FEA}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{78E860E6-56F5-4D74-AA65-5EC49F495C9F}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{5A9BA7EC-D06C-42AB-9D1C-561DB9814271}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{8EDBE9E8-CB89-4471-8FA8-ED13DD83FA53}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73E065-ACEF-4ED4-B5F6-8CDBE3328E4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7B67627-0614-44C0-B43D-44D700AF25F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981818F4-06B7-40B2-9843-2720EAAF374D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78CB22D2-9AB3-4756-A517-5548F7F8C26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E08F3BD-066E-4C76-9CAB-EB995E17190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7B4B515F-E723-46D9-85C7-71C50A5AC14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6834FF10-F88E-4124-9AC8-23C11BD7E60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E6D87D1-FEED-4CFF-81BA-F0EC4F49D85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38EB750-36A8-4598-81F2-4CCD0F289FF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B955022-93EA-43A1-BDBB-F6E47D68D83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A5B80AE-98F2-4139-8661-B9025BA57A7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34F5440-3867-4A07-83FC-A275BB8CD77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D7E99B2-65D9-4367-B64F-6D83877693AB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CE7C0107-D98D-407A-B0B3-F339CF24707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AC2B660-4931-42EA-9CA0-05C175CB9E1A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34D529F-C83C-401F-B466-CE63838D3B7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730B409-8D29-4F29-88A7-AC233CD0632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8AE0C928-77EE-443A-9EA8-83E42A658CEA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7D77209-E1AB-47CF-A982-DCB5F88FC57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636A31F-FCF7-441C-B3B5-39EBEDEF6A2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182B3F9E-EFFD-4F87-84F6-E9991C02AB0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3A7D78FB-F9D7-494C-A675-E8F2981D1CE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3AABCB4E-302D-4835-9FAA-BDF5027A24A5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3D7C2ED-93CB-4662-A691-348785CD303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5E5BE3E-E094-4B4B-99CC-D4E5E74E793B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5FA1A1D5-FD7D-49CA-95D2-5008CEA02FF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674CCA2-96CF-4AC4-BFD8-F9789C7275D3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0476EFA-2CD9-4B71-96AC-7270FFF8121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0447FBB-6BDE-4BE4-BB3C-9F4F693C8908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0F8F00E-7AB5-42A9-8B3D-47BAB2B3573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BB382A0-109F-42B9-BF8E-F494EAB24FC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4ACD9605-0C9D-4BF4-AD81-4D68CA7CF9F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B27C0937-7F25-420C-A7B9-92CDAF592E7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05394B7-4BFC-42A9-BE2A-36432C658F1B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A5915B1-A793-45D9-AC4C-FEAF0B6DB27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D2ABB53-89A3-489A-BF31-F5AEB5D304B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9887FA4-4B0E-49C0-ADA4-B9E1E467BCA6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40FCA3D-B776-49DD-AE43-790C07DDDED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49B5745-BB18-4037-948D-3828C3578C2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D5E69E9-AE15-4249-989A-9F0AE31CFEF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E11FB9E-A6B1-42EC-BE12-A24802B94CB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B3B3B86-4A60-41C3-B53E-4E0D8084377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9C93CC6-63B8-4BBA-B24E-6E344B8BA7F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DFA32BB-B6CE-4E1F-9055-D7F9B8ABC6F5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7E4F2E53-9C36-410A-B1CB-9AC13134B6BA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06B0C58-B5FA-470D-8653-37FBA8C36C0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6AB966F-40B1-4010-B140-DF422123A26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85678E3-2037-46E3-96B9-4F9B1311DE0F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772AA47E-61AD-46F0-A873-08E09BE21EC5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7AD52FD9-CF98-4F04-B387-AD1D4FAE969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A39129C-B473-4D90-8FCB-9ADA0001A804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60114E3-8BC6-499A-9D28-A94C3CD26BAC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F15DABCB-EC6C-4AE6-B66A-4B3F35A7948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F08274C-9DA3-4194-8FA9-009D23CBCDFA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F7AE31B6-EA90-46FA-9642-6E2A4D38C97C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8306463-71C4-41C5-8E38-A4D785649A7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B7A02C7-8948-4D1E-9AC1-CEB6EC406D52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890CEEA8-B0C3-45A3-A2AC-EBBA24958FE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78E860E6-56F5-4D74-AA65-5EC49F495C9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A9BA7EC-D06C-42AB-9D1C-561DB981427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8EDBE9E8-CB89-4471-8FA8-ED13DD83FA53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63AE-A485-4819-8AEC-A7E01B32FA2E}">
  <dimension ref="A1:AR267"/>
  <sheetViews>
    <sheetView rightToLeft="1" topLeftCell="G1" zoomScale="70" zoomScaleNormal="70" workbookViewId="0">
      <selection activeCell="Z8" sqref="Z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.109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31.6640625" style="24" bestFit="1" customWidth="1"/>
    <col min="29" max="29" width="15.77734375" style="31" bestFit="1" customWidth="1"/>
    <col min="30" max="30" width="13.6640625" style="32" bestFit="1" customWidth="1"/>
    <col min="31" max="31" width="48.88671875" style="24" bestFit="1" customWidth="1"/>
    <col min="32" max="32" width="28.33203125" style="24" bestFit="1" customWidth="1"/>
    <col min="33" max="33" width="13.5546875" style="24" bestFit="1" customWidth="1"/>
    <col min="34" max="34" width="114.5546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281581921157</v>
      </c>
      <c r="I2" s="9" t="s">
        <v>1647</v>
      </c>
      <c r="J2" s="9"/>
      <c r="K2" s="11" t="str">
        <f t="shared" ref="K2:K65" ca="1" si="0">IF(C2, TODAY(), "" )</f>
        <v/>
      </c>
      <c r="L2" s="12" t="s">
        <v>308</v>
      </c>
      <c r="M2" s="12" t="s">
        <v>1676</v>
      </c>
      <c r="N2" s="12"/>
      <c r="O2" s="9">
        <v>5501.3</v>
      </c>
      <c r="P2" s="9">
        <v>1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51200000</v>
      </c>
      <c r="Y2" s="17"/>
      <c r="Z2" s="14">
        <f t="shared" ref="Z2:Z65" si="4">X2-Y2</f>
        <v>51200000</v>
      </c>
      <c r="AA2" s="18" t="s">
        <v>79</v>
      </c>
      <c r="AB2" s="13" t="s">
        <v>1677</v>
      </c>
      <c r="AC2" s="19" t="s">
        <v>1678</v>
      </c>
      <c r="AD2" s="20" t="s">
        <v>795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سید خندان.خواجه عبد الله.خ عراقی.ک.بهار.پ۱۲واحد ۴  - محمد حکیم الهی 09384822038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281634762496</v>
      </c>
      <c r="I3" s="9" t="s">
        <v>1686</v>
      </c>
      <c r="J3" s="9"/>
      <c r="K3" s="11" t="str">
        <f t="shared" ca="1" si="0"/>
        <v/>
      </c>
      <c r="L3" s="12" t="s">
        <v>157</v>
      </c>
      <c r="M3" s="12" t="s">
        <v>1687</v>
      </c>
      <c r="N3" s="12"/>
      <c r="O3" s="9">
        <v>3326.2</v>
      </c>
      <c r="P3" s="9">
        <v>1</v>
      </c>
      <c r="Q3" s="13" t="str">
        <f>VLOOKUP(O3, '[1]لیست محصولات اردیبهشت ۱۴۰۳'!B:C,2,0)</f>
        <v>میاگروس | Milagros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18150000</v>
      </c>
      <c r="U3" s="15"/>
      <c r="V3" s="16">
        <f t="shared" si="1"/>
        <v>0</v>
      </c>
      <c r="W3" s="12">
        <f t="shared" si="2"/>
        <v>1</v>
      </c>
      <c r="X3" s="14">
        <f t="shared" si="3"/>
        <v>18150000</v>
      </c>
      <c r="Y3" s="17"/>
      <c r="Z3" s="14">
        <f t="shared" si="4"/>
        <v>18150000</v>
      </c>
      <c r="AA3" s="18" t="s">
        <v>79</v>
      </c>
      <c r="AB3" s="13" t="s">
        <v>1688</v>
      </c>
      <c r="AC3" s="19" t="s">
        <v>1689</v>
      </c>
      <c r="AD3" s="20" t="s">
        <v>795</v>
      </c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تهران سعادت آباد بلوار دریا خیابان صرافهای جنوبی کوچه قره تپه ای پلاک ۶۶ واحد ۱  - محمدرضا محمدی رفیع 09194189788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9">
        <v>3</v>
      </c>
      <c r="H4" s="162">
        <v>281651667851</v>
      </c>
      <c r="I4" s="159" t="s">
        <v>1686</v>
      </c>
      <c r="J4" s="159"/>
      <c r="K4" s="11" t="str">
        <f t="shared" ca="1" si="0"/>
        <v/>
      </c>
      <c r="L4" s="138" t="s">
        <v>1690</v>
      </c>
      <c r="M4" s="138" t="s">
        <v>1691</v>
      </c>
      <c r="N4" s="138"/>
      <c r="O4" s="9">
        <v>5501.1</v>
      </c>
      <c r="P4" s="9">
        <v>3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2100000</v>
      </c>
      <c r="U4" s="15"/>
      <c r="V4" s="16">
        <f t="shared" si="1"/>
        <v>0</v>
      </c>
      <c r="W4" s="12">
        <f t="shared" si="2"/>
        <v>3</v>
      </c>
      <c r="X4" s="14">
        <f t="shared" si="3"/>
        <v>6300000</v>
      </c>
      <c r="Y4" s="17"/>
      <c r="Z4" s="14">
        <f t="shared" si="4"/>
        <v>6300000</v>
      </c>
      <c r="AA4" s="150" t="s">
        <v>79</v>
      </c>
      <c r="AB4" s="147" t="s">
        <v>1692</v>
      </c>
      <c r="AC4" s="144" t="s">
        <v>1693</v>
      </c>
      <c r="AD4" s="141" t="s">
        <v>759</v>
      </c>
      <c r="AE4" s="19"/>
      <c r="AF4" s="21"/>
      <c r="AG4" s="22" t="str">
        <f t="shared" si="5"/>
        <v>TRUE</v>
      </c>
      <c r="AH4" s="23" t="str">
        <f t="shared" si="6"/>
        <v>تهران شهرک غرب بلوار دریا خیابان شفق ساختمان مروارید ورودی Cطبقه سوم واحد 22  - بهمن یاسینی 09121229725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163"/>
      <c r="I5" s="161"/>
      <c r="J5" s="161"/>
      <c r="K5" s="11" t="str">
        <f t="shared" ca="1" si="0"/>
        <v/>
      </c>
      <c r="L5" s="140"/>
      <c r="M5" s="140"/>
      <c r="N5" s="140"/>
      <c r="O5" s="9">
        <v>5511.1</v>
      </c>
      <c r="P5" s="9">
        <v>1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2800000</v>
      </c>
      <c r="U5" s="15"/>
      <c r="V5" s="16">
        <f t="shared" si="1"/>
        <v>0</v>
      </c>
      <c r="W5" s="12">
        <f t="shared" si="2"/>
        <v>1</v>
      </c>
      <c r="X5" s="14">
        <f t="shared" si="3"/>
        <v>2800000</v>
      </c>
      <c r="Y5" s="17"/>
      <c r="Z5" s="14">
        <f t="shared" si="4"/>
        <v>2800000</v>
      </c>
      <c r="AA5" s="152"/>
      <c r="AB5" s="149"/>
      <c r="AC5" s="146"/>
      <c r="AD5" s="143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59">
        <v>4</v>
      </c>
      <c r="H6" s="162">
        <v>281653531482</v>
      </c>
      <c r="I6" s="159" t="s">
        <v>1686</v>
      </c>
      <c r="J6" s="159" t="s">
        <v>75</v>
      </c>
      <c r="K6" s="11" t="str">
        <f t="shared" ca="1" si="0"/>
        <v/>
      </c>
      <c r="L6" s="138" t="s">
        <v>152</v>
      </c>
      <c r="M6" s="138" t="s">
        <v>1694</v>
      </c>
      <c r="N6" s="138" t="s">
        <v>1695</v>
      </c>
      <c r="O6" s="9">
        <v>5501.2</v>
      </c>
      <c r="P6" s="9">
        <v>1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9900000</v>
      </c>
      <c r="U6" s="15"/>
      <c r="V6" s="16">
        <f t="shared" si="1"/>
        <v>0</v>
      </c>
      <c r="W6" s="12">
        <f t="shared" si="2"/>
        <v>1</v>
      </c>
      <c r="X6" s="14">
        <f t="shared" si="3"/>
        <v>9900000</v>
      </c>
      <c r="Y6" s="17"/>
      <c r="Z6" s="14">
        <f t="shared" si="4"/>
        <v>9900000</v>
      </c>
      <c r="AA6" s="150" t="s">
        <v>108</v>
      </c>
      <c r="AB6" s="147" t="s">
        <v>1696</v>
      </c>
      <c r="AC6" s="144" t="s">
        <v>1697</v>
      </c>
      <c r="AD6" s="141"/>
      <c r="AE6" s="19"/>
      <c r="AF6" s="21"/>
      <c r="AG6" s="22" t="str">
        <f t="shared" si="5"/>
        <v>TRUE</v>
      </c>
      <c r="AH6" s="23" t="str">
        <f t="shared" si="6"/>
        <v>کرج رجایی شهر بلوار موذن روبروی بانک ملی دانشگاه آزاد ساختمان البرز طبقه زیرین شهرکتاب البرز کافه مُستطاب - مهدی رهبری 09106009059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1"/>
      <c r="H7" s="163"/>
      <c r="I7" s="161"/>
      <c r="J7" s="161"/>
      <c r="K7" s="11" t="str">
        <f t="shared" ca="1" si="0"/>
        <v/>
      </c>
      <c r="L7" s="140"/>
      <c r="M7" s="140"/>
      <c r="N7" s="140"/>
      <c r="O7" s="9">
        <v>5511.1</v>
      </c>
      <c r="P7" s="9">
        <v>1</v>
      </c>
      <c r="Q7" s="13" t="str">
        <f>VLOOKUP(O7, '[1]لیست محصولات اردیبهشت ۱۴۰۳'!B:C,2,0)</f>
        <v>هامبلا | Hambella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2800000</v>
      </c>
      <c r="U7" s="26"/>
      <c r="V7" s="16">
        <f t="shared" si="1"/>
        <v>0</v>
      </c>
      <c r="W7" s="12">
        <f t="shared" si="2"/>
        <v>1</v>
      </c>
      <c r="X7" s="14">
        <f t="shared" si="3"/>
        <v>2800000</v>
      </c>
      <c r="Y7" s="17"/>
      <c r="Z7" s="14">
        <f t="shared" si="4"/>
        <v>2800000</v>
      </c>
      <c r="AA7" s="152"/>
      <c r="AB7" s="149"/>
      <c r="AC7" s="146"/>
      <c r="AD7" s="143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5</v>
      </c>
      <c r="H8" s="10">
        <v>281656078053</v>
      </c>
      <c r="I8" s="9" t="s">
        <v>1686</v>
      </c>
      <c r="J8" s="9"/>
      <c r="K8" s="11" t="str">
        <f t="shared" ca="1" si="0"/>
        <v/>
      </c>
      <c r="L8" s="12" t="s">
        <v>87</v>
      </c>
      <c r="M8" s="12" t="s">
        <v>885</v>
      </c>
      <c r="N8" s="12" t="s">
        <v>886</v>
      </c>
      <c r="O8" s="9">
        <v>5501.3</v>
      </c>
      <c r="P8" s="9">
        <v>1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4000</v>
      </c>
      <c r="T8" s="14">
        <f>VLOOKUP(O8, '[1]لیست محصولات اردیبهشت ۱۴۰۳'!B:G,6,0)</f>
        <v>51200000</v>
      </c>
      <c r="U8" s="15"/>
      <c r="V8" s="16">
        <f t="shared" si="1"/>
        <v>0</v>
      </c>
      <c r="W8" s="12">
        <f t="shared" si="2"/>
        <v>1</v>
      </c>
      <c r="X8" s="14">
        <f t="shared" si="3"/>
        <v>51200000</v>
      </c>
      <c r="Y8" s="17"/>
      <c r="Z8" s="14">
        <f t="shared" si="4"/>
        <v>51200000</v>
      </c>
      <c r="AA8" s="18" t="s">
        <v>296</v>
      </c>
      <c r="AB8" s="13" t="s">
        <v>1698</v>
      </c>
      <c r="AC8" s="19" t="s">
        <v>888</v>
      </c>
      <c r="AD8" s="20"/>
      <c r="AE8" s="19"/>
      <c r="AF8" s="21"/>
      <c r="AG8" s="22" t="str">
        <f t="shared" si="5"/>
        <v>TRUE</v>
      </c>
      <c r="AH8" s="23" t="str">
        <f t="shared" si="6"/>
        <v>قم باجک ۳ میدان گلها  کافه بلانکا - علی شهناززاده 09192525110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3">
        <v>6</v>
      </c>
      <c r="H9" s="156"/>
      <c r="I9" s="153" t="s">
        <v>1647</v>
      </c>
      <c r="J9" s="159" t="s">
        <v>75</v>
      </c>
      <c r="K9" s="11" t="str">
        <f t="shared" ca="1" si="0"/>
        <v/>
      </c>
      <c r="L9" s="138"/>
      <c r="M9" s="138"/>
      <c r="N9" s="138" t="s">
        <v>172</v>
      </c>
      <c r="O9" s="9">
        <v>5501.3</v>
      </c>
      <c r="P9" s="9">
        <v>1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4000</v>
      </c>
      <c r="T9" s="14">
        <f>VLOOKUP(O9, '[1]لیست محصولات اردیبهشت ۱۴۰۳'!B:G,6,0)</f>
        <v>51200000</v>
      </c>
      <c r="U9" s="15"/>
      <c r="V9" s="16">
        <f t="shared" si="1"/>
        <v>0</v>
      </c>
      <c r="W9" s="12">
        <f t="shared" si="2"/>
        <v>1</v>
      </c>
      <c r="X9" s="14">
        <f t="shared" si="3"/>
        <v>51200000</v>
      </c>
      <c r="Y9" s="17"/>
      <c r="Z9" s="14">
        <f t="shared" si="4"/>
        <v>51200000</v>
      </c>
      <c r="AA9" s="150" t="s">
        <v>79</v>
      </c>
      <c r="AB9" s="147" t="s">
        <v>1699</v>
      </c>
      <c r="AC9" s="144" t="s">
        <v>173</v>
      </c>
      <c r="AD9" s="141" t="s">
        <v>759</v>
      </c>
      <c r="AE9" s="19"/>
      <c r="AF9" s="21"/>
      <c r="AG9" s="22" t="str">
        <f t="shared" si="5"/>
        <v>TRUE</v>
      </c>
      <c r="AH9" s="23" t="str">
        <f t="shared" si="6"/>
        <v>تهران خیابان جمهوری، قبل از پل حافظ، خیابان گشتاسب، پلاک 6 خانه فاموری -   09124302636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5"/>
      <c r="H10" s="158"/>
      <c r="I10" s="155"/>
      <c r="J10" s="161"/>
      <c r="K10" s="11" t="str">
        <f t="shared" ca="1" si="0"/>
        <v/>
      </c>
      <c r="L10" s="140"/>
      <c r="M10" s="140"/>
      <c r="N10" s="140"/>
      <c r="O10" s="9">
        <v>3326.1</v>
      </c>
      <c r="P10" s="9">
        <v>1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3750000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3750000</v>
      </c>
      <c r="Y10" s="17"/>
      <c r="Z10" s="14">
        <f t="shared" si="4"/>
        <v>3750000</v>
      </c>
      <c r="AA10" s="152"/>
      <c r="AB10" s="149"/>
      <c r="AC10" s="146"/>
      <c r="AD10" s="14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7</v>
      </c>
      <c r="H11" s="10">
        <v>281659000558</v>
      </c>
      <c r="I11" s="9" t="s">
        <v>1686</v>
      </c>
      <c r="J11" s="9" t="s">
        <v>75</v>
      </c>
      <c r="K11" s="11" t="str">
        <f t="shared" ca="1" si="0"/>
        <v/>
      </c>
      <c r="L11" s="12" t="s">
        <v>236</v>
      </c>
      <c r="M11" s="12" t="s">
        <v>971</v>
      </c>
      <c r="N11" s="12" t="s">
        <v>1700</v>
      </c>
      <c r="O11" s="9">
        <v>5501.3</v>
      </c>
      <c r="P11" s="9">
        <v>1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4000</v>
      </c>
      <c r="T11" s="14">
        <f>VLOOKUP(O11, '[1]لیست محصولات اردیبهشت ۱۴۰۳'!B:G,6,0)</f>
        <v>51200000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51200000</v>
      </c>
      <c r="Y11" s="17"/>
      <c r="Z11" s="14">
        <f t="shared" si="4"/>
        <v>51200000</v>
      </c>
      <c r="AA11" s="18" t="s">
        <v>193</v>
      </c>
      <c r="AB11" s="13" t="s">
        <v>1189</v>
      </c>
      <c r="AC11" s="19" t="s">
        <v>975</v>
      </c>
      <c r="AD11" s="20"/>
      <c r="AE11" s="19"/>
      <c r="AF11" s="21"/>
      <c r="AG11" s="22" t="str">
        <f t="shared" si="5"/>
        <v>TRUE</v>
      </c>
      <c r="AH11" s="23" t="str">
        <f t="shared" si="6"/>
        <v>لاهیجان روستای سوستان بالا خیابان مسجد آقا سید مظفر کوچه مهر پنج خانه روستایی است و پلاک ندارد کافه اُپِل (Opel) - نیما نظری 09393741144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3">
        <v>8</v>
      </c>
      <c r="H12" s="156"/>
      <c r="I12" s="153" t="s">
        <v>1686</v>
      </c>
      <c r="J12" s="159" t="s">
        <v>75</v>
      </c>
      <c r="K12" s="11" t="str">
        <f t="shared" ca="1" si="0"/>
        <v/>
      </c>
      <c r="L12" s="138" t="s">
        <v>782</v>
      </c>
      <c r="M12" s="138" t="s">
        <v>942</v>
      </c>
      <c r="N12" s="138" t="s">
        <v>943</v>
      </c>
      <c r="O12" s="9">
        <v>5501.3</v>
      </c>
      <c r="P12" s="9">
        <v>2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4000</v>
      </c>
      <c r="T12" s="14">
        <f>VLOOKUP(O12, '[1]لیست محصولات اردیبهشت ۱۴۰۳'!B:G,6,0)</f>
        <v>51200000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102400000</v>
      </c>
      <c r="Y12" s="17"/>
      <c r="Z12" s="14">
        <f t="shared" si="4"/>
        <v>102400000</v>
      </c>
      <c r="AA12" s="150" t="s">
        <v>79</v>
      </c>
      <c r="AB12" s="147" t="s">
        <v>1701</v>
      </c>
      <c r="AC12" s="144" t="s">
        <v>945</v>
      </c>
      <c r="AD12" s="141"/>
      <c r="AE12" s="19"/>
      <c r="AF12" s="21"/>
      <c r="AG12" s="22" t="str">
        <f t="shared" si="5"/>
        <v>TRUE</v>
      </c>
      <c r="AH12" s="23" t="str">
        <f t="shared" si="6"/>
        <v>تهران پاسداران، خیابان فرخی یزدی، نبش کوچه هشتم کافه بیکری لاویدا - محسن نقی زاده 09352181907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5"/>
      <c r="H13" s="158"/>
      <c r="I13" s="155"/>
      <c r="J13" s="161"/>
      <c r="K13" s="11" t="str">
        <f t="shared" ca="1" si="0"/>
        <v/>
      </c>
      <c r="L13" s="140"/>
      <c r="M13" s="140"/>
      <c r="N13" s="140"/>
      <c r="O13" s="9">
        <v>5511.2</v>
      </c>
      <c r="P13" s="9">
        <v>2</v>
      </c>
      <c r="Q13" s="13" t="str">
        <f>VLOOKUP(O13, '[1]لیست محصولات اردیبهشت ۱۴۰۳'!B:C,2,0)</f>
        <v>هامبلا | Hambella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13350000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26700000</v>
      </c>
      <c r="Y13" s="17"/>
      <c r="Z13" s="14">
        <f t="shared" si="4"/>
        <v>26700000</v>
      </c>
      <c r="AA13" s="152"/>
      <c r="AB13" s="149"/>
      <c r="AC13" s="146"/>
      <c r="AD13" s="143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59">
        <v>9</v>
      </c>
      <c r="H14" s="162">
        <v>281670981558</v>
      </c>
      <c r="I14" s="159" t="s">
        <v>1686</v>
      </c>
      <c r="J14" s="159" t="s">
        <v>75</v>
      </c>
      <c r="K14" s="11" t="str">
        <f t="shared" ca="1" si="0"/>
        <v/>
      </c>
      <c r="L14" s="138" t="s">
        <v>105</v>
      </c>
      <c r="M14" s="138" t="s">
        <v>168</v>
      </c>
      <c r="N14" s="138" t="s">
        <v>169</v>
      </c>
      <c r="O14" s="9">
        <v>5501.3</v>
      </c>
      <c r="P14" s="9">
        <v>2</v>
      </c>
      <c r="Q14" s="13" t="str">
        <f>VLOOKUP(O14, '[1]لیست محصولات اردیبهشت ۱۴۰۳'!B:C,2,0)</f>
        <v>ورتکس | Vortex</v>
      </c>
      <c r="R14" s="9"/>
      <c r="S14" s="12">
        <f>VLOOKUP(O14, '[1]لیست محصولات اردیبهشت ۱۴۰۳'!B:F,5,0)</f>
        <v>4000</v>
      </c>
      <c r="T14" s="14">
        <f>VLOOKUP(O14, '[1]لیست محصولات اردیبهشت ۱۴۰۳'!B:G,6,0)</f>
        <v>51200000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102400000</v>
      </c>
      <c r="Y14" s="17"/>
      <c r="Z14" s="14">
        <f t="shared" si="4"/>
        <v>102400000</v>
      </c>
      <c r="AA14" s="150" t="s">
        <v>79</v>
      </c>
      <c r="AB14" s="147" t="s">
        <v>170</v>
      </c>
      <c r="AC14" s="144" t="s">
        <v>171</v>
      </c>
      <c r="AD14" s="141"/>
      <c r="AE14" s="19"/>
      <c r="AF14" s="21"/>
      <c r="AG14" s="22" t="str">
        <f t="shared" si="5"/>
        <v>TRUE</v>
      </c>
      <c r="AH14" s="23" t="str">
        <f t="shared" si="6"/>
        <v>تهران تهرانپارس فلکه اول بلوار برادران قانع جنب بوستان آب ایوارلانژ - امیرحسین تاجیک 09391942344</v>
      </c>
    </row>
    <row r="15" spans="1:34" ht="22.35" customHeight="1">
      <c r="A15" s="7"/>
      <c r="B15" s="7"/>
      <c r="C15" s="7"/>
      <c r="D15" s="7"/>
      <c r="E15" s="7"/>
      <c r="F15" s="8"/>
      <c r="G15" s="160"/>
      <c r="H15" s="164"/>
      <c r="I15" s="160"/>
      <c r="J15" s="160"/>
      <c r="K15" s="11" t="str">
        <f t="shared" ca="1" si="0"/>
        <v/>
      </c>
      <c r="L15" s="139"/>
      <c r="M15" s="139"/>
      <c r="N15" s="139"/>
      <c r="O15" s="9">
        <v>3326.1</v>
      </c>
      <c r="P15" s="9">
        <v>2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3750000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7500000</v>
      </c>
      <c r="Y15" s="17"/>
      <c r="Z15" s="14">
        <f t="shared" si="4"/>
        <v>7500000</v>
      </c>
      <c r="AA15" s="151"/>
      <c r="AB15" s="148"/>
      <c r="AC15" s="145"/>
      <c r="AD15" s="142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60"/>
      <c r="H16" s="164"/>
      <c r="I16" s="160"/>
      <c r="J16" s="160"/>
      <c r="K16" s="11" t="str">
        <f t="shared" ca="1" si="0"/>
        <v/>
      </c>
      <c r="L16" s="139"/>
      <c r="M16" s="139"/>
      <c r="N16" s="139"/>
      <c r="O16" s="9">
        <v>5523.2</v>
      </c>
      <c r="P16" s="9">
        <v>2</v>
      </c>
      <c r="Q16" s="13" t="str">
        <f>VLOOKUP(O16, '[1]لیست محصولات اردیبهشت ۱۴۰۳'!B:C,2,0)</f>
        <v>کوتوا دانکن | Kotowa Duncan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12150000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24300000</v>
      </c>
      <c r="Y16" s="17"/>
      <c r="Z16" s="14">
        <f t="shared" si="4"/>
        <v>24300000</v>
      </c>
      <c r="AA16" s="151"/>
      <c r="AB16" s="148"/>
      <c r="AC16" s="145"/>
      <c r="AD16" s="142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61"/>
      <c r="H17" s="163"/>
      <c r="I17" s="161"/>
      <c r="J17" s="161"/>
      <c r="K17" s="11" t="str">
        <f t="shared" ca="1" si="0"/>
        <v/>
      </c>
      <c r="L17" s="140"/>
      <c r="M17" s="140"/>
      <c r="N17" s="140"/>
      <c r="O17" s="9">
        <v>5511.3</v>
      </c>
      <c r="P17" s="9">
        <v>3</v>
      </c>
      <c r="Q17" s="13" t="str">
        <f>VLOOKUP(O17, '[1]لیست محصولات اردیبهشت ۱۴۰۳'!B:C,2,0)</f>
        <v>هامبلا | Hambella</v>
      </c>
      <c r="R17" s="9"/>
      <c r="S17" s="12">
        <f>VLOOKUP(O17, '[1]لیست محصولات اردیبهشت ۱۴۰۳'!B:F,5,0)</f>
        <v>4000</v>
      </c>
      <c r="T17" s="14">
        <f>VLOOKUP(O17, '[1]لیست محصولات اردیبهشت ۱۴۰۳'!B:G,6,0)</f>
        <v>69600000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208800000</v>
      </c>
      <c r="Y17" s="17"/>
      <c r="Z17" s="14">
        <f t="shared" si="4"/>
        <v>208800000</v>
      </c>
      <c r="AA17" s="152"/>
      <c r="AB17" s="149"/>
      <c r="AC17" s="146"/>
      <c r="AD17" s="143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66">
        <v>10</v>
      </c>
      <c r="H18" s="67"/>
      <c r="I18" s="66" t="s">
        <v>1686</v>
      </c>
      <c r="J18" s="9" t="s">
        <v>75</v>
      </c>
      <c r="K18" s="11" t="str">
        <f t="shared" ca="1" si="0"/>
        <v/>
      </c>
      <c r="L18" s="12"/>
      <c r="M18" s="12" t="s">
        <v>1102</v>
      </c>
      <c r="N18" s="12" t="s">
        <v>269</v>
      </c>
      <c r="O18" s="9">
        <v>5501.3</v>
      </c>
      <c r="P18" s="9">
        <v>1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4000</v>
      </c>
      <c r="T18" s="14">
        <f>VLOOKUP(O18, '[1]لیست محصولات اردیبهشت ۱۴۰۳'!B:G,6,0)</f>
        <v>51200000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51200000</v>
      </c>
      <c r="Y18" s="17"/>
      <c r="Z18" s="14">
        <f t="shared" si="4"/>
        <v>51200000</v>
      </c>
      <c r="AA18" s="18" t="s">
        <v>79</v>
      </c>
      <c r="AB18" s="13" t="s">
        <v>285</v>
      </c>
      <c r="AC18" s="19" t="s">
        <v>271</v>
      </c>
      <c r="AD18" s="20" t="s">
        <v>795</v>
      </c>
      <c r="AE18" s="19"/>
      <c r="AF18" s="21"/>
      <c r="AG18" s="22" t="str">
        <f t="shared" si="5"/>
        <v>TRUE</v>
      </c>
      <c r="AH18" s="23" t="str">
        <f t="shared" si="6"/>
        <v>تهران صادقیه اشرفی اصفهانی خیابان عرب حسینی خیابان حائری پلاک ۲۶ کلینیک دامپزشکی دکتر مهرداد کریمی -  اسماعیلی 09380977784</v>
      </c>
    </row>
    <row r="19" spans="1:34" ht="22.35" customHeight="1">
      <c r="A19" s="7"/>
      <c r="B19" s="7"/>
      <c r="C19" s="7"/>
      <c r="D19" s="7"/>
      <c r="E19" s="7"/>
      <c r="F19" s="8"/>
      <c r="G19" s="9">
        <v>11</v>
      </c>
      <c r="H19" s="10">
        <v>281673118187</v>
      </c>
      <c r="I19" s="9" t="s">
        <v>1686</v>
      </c>
      <c r="J19" s="9"/>
      <c r="K19" s="11" t="str">
        <f t="shared" ca="1" si="0"/>
        <v/>
      </c>
      <c r="L19" s="12" t="s">
        <v>1702</v>
      </c>
      <c r="M19" s="12" t="s">
        <v>713</v>
      </c>
      <c r="N19" s="12"/>
      <c r="O19" s="9">
        <v>3326.1</v>
      </c>
      <c r="P19" s="9">
        <v>1</v>
      </c>
      <c r="Q19" s="13" t="str">
        <f>VLOOKUP(O19, '[1]لیست محصولات اردیبهشت ۱۴۰۳'!B:C,2,0)</f>
        <v>میاگروس | Milagros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3750000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3750000</v>
      </c>
      <c r="Y19" s="17"/>
      <c r="Z19" s="14">
        <f t="shared" si="4"/>
        <v>3750000</v>
      </c>
      <c r="AA19" s="18" t="s">
        <v>419</v>
      </c>
      <c r="AB19" s="13" t="s">
        <v>1703</v>
      </c>
      <c r="AC19" s="19" t="s">
        <v>1704</v>
      </c>
      <c r="AD19" s="20"/>
      <c r="AE19" s="19"/>
      <c r="AF19" s="21"/>
      <c r="AG19" s="22" t="str">
        <f t="shared" si="5"/>
        <v>TRUE</v>
      </c>
      <c r="AH19" s="23" t="str">
        <f t="shared" si="6"/>
        <v>تبریز ولیعصر پروین اعتصامی انتهای کوچه ۱۴ متری نیما نبش کوچه ۱۶ متری هما پلاک ۱۳ طبقه ۵  - حنان امیری 09143339038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66">
        <v>12</v>
      </c>
      <c r="H20" s="67"/>
      <c r="I20" s="66" t="s">
        <v>1686</v>
      </c>
      <c r="J20" s="9" t="s">
        <v>75</v>
      </c>
      <c r="K20" s="11" t="str">
        <f t="shared" ca="1" si="0"/>
        <v/>
      </c>
      <c r="L20" s="12" t="s">
        <v>1705</v>
      </c>
      <c r="M20" s="12" t="s">
        <v>1706</v>
      </c>
      <c r="N20" s="12" t="s">
        <v>1707</v>
      </c>
      <c r="O20" s="9">
        <v>5501.3</v>
      </c>
      <c r="P20" s="9">
        <v>4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4000</v>
      </c>
      <c r="T20" s="14">
        <f>VLOOKUP(O20, '[1]لیست محصولات اردیبهشت ۱۴۰۳'!B:G,6,0)</f>
        <v>51200000</v>
      </c>
      <c r="U20" s="15"/>
      <c r="V20" s="16">
        <f t="shared" si="1"/>
        <v>0</v>
      </c>
      <c r="W20" s="12">
        <f t="shared" si="2"/>
        <v>4</v>
      </c>
      <c r="X20" s="14">
        <f t="shared" si="3"/>
        <v>204800000</v>
      </c>
      <c r="Y20" s="17"/>
      <c r="Z20" s="14">
        <f t="shared" si="4"/>
        <v>204800000</v>
      </c>
      <c r="AA20" s="18" t="s">
        <v>349</v>
      </c>
      <c r="AB20" s="13" t="s">
        <v>1708</v>
      </c>
      <c r="AC20" s="19" t="s">
        <v>1709</v>
      </c>
      <c r="AD20" s="20"/>
      <c r="AE20" s="77" t="s">
        <v>1710</v>
      </c>
      <c r="AF20" s="21"/>
      <c r="AG20" s="22" t="str">
        <f t="shared" si="5"/>
        <v>TRUE</v>
      </c>
      <c r="AH20" s="23" t="str">
        <f t="shared" si="6"/>
        <v>ساری خیابان پیوندی، چهارراه فدک به پیوندی، طبقه 3 کافه رستوران مارشو - نسا میرشجاعی 09112561453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66">
        <v>13</v>
      </c>
      <c r="H21" s="67" t="s">
        <v>1713</v>
      </c>
      <c r="I21" s="66" t="s">
        <v>1686</v>
      </c>
      <c r="J21" s="9" t="s">
        <v>75</v>
      </c>
      <c r="K21" s="11" t="str">
        <f t="shared" ca="1" si="0"/>
        <v/>
      </c>
      <c r="L21" s="12" t="s">
        <v>314</v>
      </c>
      <c r="M21" s="12" t="s">
        <v>1015</v>
      </c>
      <c r="N21" s="12" t="s">
        <v>1016</v>
      </c>
      <c r="O21" s="9">
        <v>5501.1</v>
      </c>
      <c r="P21" s="9">
        <v>3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2100000</v>
      </c>
      <c r="U21" s="15"/>
      <c r="V21" s="16">
        <f t="shared" si="1"/>
        <v>0</v>
      </c>
      <c r="W21" s="12">
        <f t="shared" si="2"/>
        <v>3</v>
      </c>
      <c r="X21" s="14">
        <f t="shared" si="3"/>
        <v>6300000</v>
      </c>
      <c r="Y21" s="17"/>
      <c r="Z21" s="14">
        <f t="shared" si="4"/>
        <v>6300000</v>
      </c>
      <c r="AA21" s="18" t="s">
        <v>79</v>
      </c>
      <c r="AB21" s="13" t="s">
        <v>1711</v>
      </c>
      <c r="AC21" s="19" t="s">
        <v>1017</v>
      </c>
      <c r="AD21" s="20" t="s">
        <v>795</v>
      </c>
      <c r="AE21" s="77" t="s">
        <v>1714</v>
      </c>
      <c r="AF21" s="21"/>
      <c r="AG21" s="22" t="str">
        <f t="shared" si="5"/>
        <v>TRUE</v>
      </c>
      <c r="AH21" s="23" t="str">
        <f t="shared" si="6"/>
        <v>تهران میدان آرژانتین، خیابان زاگرس،نبش خیابان 31، پلاک 17، ساختمان پلی ران اتصال شرکت پلی ران - ویدا شاهی 09335716579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>
        <v>14</v>
      </c>
      <c r="H22" s="10">
        <v>498320</v>
      </c>
      <c r="I22" s="9" t="s">
        <v>1686</v>
      </c>
      <c r="J22" s="9"/>
      <c r="K22" s="11" t="str">
        <f t="shared" ca="1" si="0"/>
        <v/>
      </c>
      <c r="L22" s="12" t="s">
        <v>731</v>
      </c>
      <c r="M22" s="12" t="s">
        <v>1178</v>
      </c>
      <c r="N22" s="12" t="s">
        <v>1712</v>
      </c>
      <c r="O22" s="9">
        <v>3326.1</v>
      </c>
      <c r="P22" s="9">
        <v>2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7500000</v>
      </c>
      <c r="Y22" s="17"/>
      <c r="Z22" s="14">
        <f t="shared" si="4"/>
        <v>7500000</v>
      </c>
      <c r="AA22" s="18" t="s">
        <v>108</v>
      </c>
      <c r="AB22" s="13" t="s">
        <v>1180</v>
      </c>
      <c r="AC22" s="19" t="s">
        <v>1181</v>
      </c>
      <c r="AD22" s="20"/>
      <c r="AE22" s="19"/>
      <c r="AF22" s="21"/>
      <c r="AG22" s="22" t="str">
        <f t="shared" si="5"/>
        <v>TRUE</v>
      </c>
      <c r="AH22" s="23" t="str">
        <f t="shared" si="6"/>
        <v>کرج فاز 3 مهرشهر خیابان مسیح پاکدل شرقی پ 32 کافه و رستوران لیالانژ - ساسان ملک 09121778543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66">
        <v>15</v>
      </c>
      <c r="H23" s="67" t="s">
        <v>1713</v>
      </c>
      <c r="I23" s="66" t="s">
        <v>1686</v>
      </c>
      <c r="J23" s="9" t="s">
        <v>75</v>
      </c>
      <c r="K23" s="11" t="str">
        <f t="shared" ca="1" si="0"/>
        <v/>
      </c>
      <c r="L23" s="12" t="s">
        <v>866</v>
      </c>
      <c r="M23" s="12" t="s">
        <v>867</v>
      </c>
      <c r="N23" s="12" t="s">
        <v>868</v>
      </c>
      <c r="O23" s="9">
        <v>5501.3</v>
      </c>
      <c r="P23" s="9">
        <v>4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4000</v>
      </c>
      <c r="T23" s="14">
        <f>VLOOKUP(O23, '[1]لیست محصولات اردیبهشت ۱۴۰۳'!B:G,6,0)</f>
        <v>51200000</v>
      </c>
      <c r="U23" s="15"/>
      <c r="V23" s="16">
        <f t="shared" si="1"/>
        <v>0</v>
      </c>
      <c r="W23" s="12">
        <f t="shared" si="2"/>
        <v>4</v>
      </c>
      <c r="X23" s="14">
        <f t="shared" si="3"/>
        <v>204800000</v>
      </c>
      <c r="Y23" s="17"/>
      <c r="Z23" s="14">
        <f t="shared" si="4"/>
        <v>204800000</v>
      </c>
      <c r="AA23" s="18" t="s">
        <v>547</v>
      </c>
      <c r="AB23" s="13" t="s">
        <v>871</v>
      </c>
      <c r="AC23" s="19" t="s">
        <v>869</v>
      </c>
      <c r="AD23" s="20"/>
      <c r="AE23" s="77" t="s">
        <v>870</v>
      </c>
      <c r="AF23" s="21"/>
      <c r="AG23" s="22" t="str">
        <f t="shared" si="5"/>
        <v>TRUE</v>
      </c>
      <c r="AH23" s="23" t="str">
        <f t="shared" si="6"/>
        <v>کرمان بلوار جمهوري اسلامي همتي فر نبش كوچه شماره يك کافه دارسین - زهرا کاکوئی 09059769286</v>
      </c>
    </row>
    <row r="24" spans="1:34" s="93" customFormat="1" ht="22.35" customHeight="1">
      <c r="A24" s="81"/>
      <c r="B24" s="81"/>
      <c r="C24" s="81" t="b">
        <v>0</v>
      </c>
      <c r="D24" s="81"/>
      <c r="E24" s="81"/>
      <c r="F24" s="81"/>
      <c r="G24" s="206">
        <v>16</v>
      </c>
      <c r="H24" s="209" t="s">
        <v>720</v>
      </c>
      <c r="I24" s="206" t="s">
        <v>1686</v>
      </c>
      <c r="J24" s="206"/>
      <c r="K24" s="82" t="str">
        <f t="shared" ca="1" si="0"/>
        <v/>
      </c>
      <c r="L24" s="203"/>
      <c r="M24" s="203" t="s">
        <v>1715</v>
      </c>
      <c r="N24" s="203" t="s">
        <v>1716</v>
      </c>
      <c r="O24" s="83">
        <v>5511.1</v>
      </c>
      <c r="P24" s="83">
        <v>1</v>
      </c>
      <c r="Q24" s="84" t="str">
        <f>VLOOKUP(O24, '[1]لیست محصولات اردیبهشت ۱۴۰۳'!B:C,2,0)</f>
        <v>هامبلا | Hambella</v>
      </c>
      <c r="R24" s="83"/>
      <c r="S24" s="85">
        <f>VLOOKUP(O24, '[1]لیست محصولات اردیبهشت ۱۴۰۳'!B:F,5,0)</f>
        <v>150</v>
      </c>
      <c r="T24" s="86">
        <f>VLOOKUP(O24, '[1]لیست محصولات اردیبهشت ۱۴۰۳'!B:G,6,0)</f>
        <v>2800000</v>
      </c>
      <c r="U24" s="87"/>
      <c r="V24" s="88">
        <f t="shared" si="1"/>
        <v>0</v>
      </c>
      <c r="W24" s="85">
        <f t="shared" si="2"/>
        <v>1</v>
      </c>
      <c r="X24" s="86">
        <f t="shared" si="3"/>
        <v>2800000</v>
      </c>
      <c r="Y24" s="89"/>
      <c r="Z24" s="86">
        <f t="shared" si="4"/>
        <v>2800000</v>
      </c>
      <c r="AA24" s="225" t="s">
        <v>79</v>
      </c>
      <c r="AB24" s="223" t="s">
        <v>1717</v>
      </c>
      <c r="AC24" s="221" t="s">
        <v>1718</v>
      </c>
      <c r="AD24" s="206"/>
      <c r="AE24" s="233" t="s">
        <v>1719</v>
      </c>
      <c r="AF24" s="92"/>
      <c r="AH24" s="94" t="str">
        <f t="shared" si="6"/>
        <v>تهران خیابان ولیعصر، پایین تر از توانیر، کوچه بخشندگان، ساختمان مدیکو، طبقه اول مجموعه غذایی ارکیده -  نوری فر 09105901627</v>
      </c>
    </row>
    <row r="25" spans="1:34" s="93" customFormat="1" ht="22.35" customHeight="1">
      <c r="A25" s="81"/>
      <c r="B25" s="81"/>
      <c r="C25" s="81" t="b">
        <v>0</v>
      </c>
      <c r="D25" s="81"/>
      <c r="E25" s="81"/>
      <c r="F25" s="81"/>
      <c r="G25" s="207"/>
      <c r="H25" s="210"/>
      <c r="I25" s="207"/>
      <c r="J25" s="207"/>
      <c r="K25" s="82" t="str">
        <f t="shared" ca="1" si="0"/>
        <v/>
      </c>
      <c r="L25" s="204"/>
      <c r="M25" s="204"/>
      <c r="N25" s="204"/>
      <c r="O25" s="83">
        <v>5501.1</v>
      </c>
      <c r="P25" s="83">
        <v>1</v>
      </c>
      <c r="Q25" s="84" t="str">
        <f>VLOOKUP(O25, '[1]لیست محصولات اردیبهشت ۱۴۰۳'!B:C,2,0)</f>
        <v>ورتکس | Vortex</v>
      </c>
      <c r="R25" s="83"/>
      <c r="S25" s="85">
        <f>VLOOKUP(O25, '[1]لیست محصولات اردیبهشت ۱۴۰۳'!B:F,5,0)</f>
        <v>150</v>
      </c>
      <c r="T25" s="86">
        <f>VLOOKUP(O25, '[1]لیست محصولات اردیبهشت ۱۴۰۳'!B:G,6,0)</f>
        <v>2100000</v>
      </c>
      <c r="U25" s="87"/>
      <c r="V25" s="88">
        <f t="shared" si="1"/>
        <v>0</v>
      </c>
      <c r="W25" s="85">
        <f t="shared" si="2"/>
        <v>1</v>
      </c>
      <c r="X25" s="86">
        <f t="shared" si="3"/>
        <v>2100000</v>
      </c>
      <c r="Y25" s="89"/>
      <c r="Z25" s="86">
        <f t="shared" si="4"/>
        <v>2100000</v>
      </c>
      <c r="AA25" s="238"/>
      <c r="AB25" s="237"/>
      <c r="AC25" s="236"/>
      <c r="AD25" s="207"/>
      <c r="AE25" s="235"/>
      <c r="AF25" s="92"/>
      <c r="AH25" s="94" t="str">
        <f t="shared" si="6"/>
        <v xml:space="preserve">   -   </v>
      </c>
    </row>
    <row r="26" spans="1:34" s="93" customFormat="1" ht="22.35" customHeight="1">
      <c r="A26" s="81"/>
      <c r="B26" s="81"/>
      <c r="C26" s="81"/>
      <c r="D26" s="81"/>
      <c r="E26" s="81"/>
      <c r="F26" s="81"/>
      <c r="G26" s="208"/>
      <c r="H26" s="211"/>
      <c r="I26" s="208"/>
      <c r="J26" s="208"/>
      <c r="K26" s="82" t="str">
        <f t="shared" ca="1" si="0"/>
        <v/>
      </c>
      <c r="L26" s="205"/>
      <c r="M26" s="205"/>
      <c r="N26" s="205"/>
      <c r="O26" s="83">
        <v>3326.1</v>
      </c>
      <c r="P26" s="83">
        <v>1</v>
      </c>
      <c r="Q26" s="84" t="str">
        <f>VLOOKUP(O26, '[1]لیست محصولات اردیبهشت ۱۴۰۳'!B:C,2,0)</f>
        <v>میاگروس | Milagros</v>
      </c>
      <c r="R26" s="83"/>
      <c r="S26" s="85">
        <f>VLOOKUP(O26, '[1]لیست محصولات اردیبهشت ۱۴۰۳'!B:F,5,0)</f>
        <v>150</v>
      </c>
      <c r="T26" s="86">
        <f>VLOOKUP(O26, '[1]لیست محصولات اردیبهشت ۱۴۰۳'!B:G,6,0)</f>
        <v>3750000</v>
      </c>
      <c r="U26" s="87"/>
      <c r="V26" s="88">
        <f t="shared" si="1"/>
        <v>0</v>
      </c>
      <c r="W26" s="85">
        <f t="shared" si="2"/>
        <v>1</v>
      </c>
      <c r="X26" s="86">
        <f t="shared" si="3"/>
        <v>3750000</v>
      </c>
      <c r="Y26" s="89"/>
      <c r="Z26" s="86">
        <f t="shared" si="4"/>
        <v>3750000</v>
      </c>
      <c r="AA26" s="226"/>
      <c r="AB26" s="224"/>
      <c r="AC26" s="222"/>
      <c r="AD26" s="208"/>
      <c r="AE26" s="234"/>
      <c r="AF26" s="92"/>
      <c r="AH26" s="94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66">
        <v>17</v>
      </c>
      <c r="H27" s="67"/>
      <c r="I27" s="66" t="s">
        <v>1727</v>
      </c>
      <c r="J27" s="9" t="s">
        <v>75</v>
      </c>
      <c r="K27" s="11" t="str">
        <f ca="1">IF('25'!C14, TODAY(), "" )</f>
        <v/>
      </c>
      <c r="L27" s="12" t="s">
        <v>163</v>
      </c>
      <c r="M27" s="12" t="s">
        <v>294</v>
      </c>
      <c r="N27" s="12" t="s">
        <v>295</v>
      </c>
      <c r="O27" s="9">
        <v>5501.3</v>
      </c>
      <c r="P27" s="9">
        <v>5</v>
      </c>
      <c r="Q27" s="13" t="str">
        <f>VLOOKUP(O27, '[1]لیست محصولات اردیبهشت ۱۴۰۳'!B:C,2,0)</f>
        <v>ورتکس | Vortex</v>
      </c>
      <c r="R27" s="9"/>
      <c r="S27" s="12">
        <f>VLOOKUP(O27, '[1]لیست محصولات اردیبهشت ۱۴۰۳'!B:F,5,0)</f>
        <v>4000</v>
      </c>
      <c r="T27" s="14">
        <f>VLOOKUP(O27, '[1]لیست محصولات اردیبهشت ۱۴۰۳'!B:G,6,0)</f>
        <v>51200000</v>
      </c>
      <c r="U27" s="15"/>
      <c r="V27" s="16">
        <f t="shared" si="1"/>
        <v>0</v>
      </c>
      <c r="W27" s="12">
        <f t="shared" si="2"/>
        <v>5</v>
      </c>
      <c r="X27" s="14">
        <f t="shared" si="3"/>
        <v>256000000</v>
      </c>
      <c r="Y27" s="17"/>
      <c r="Z27" s="14">
        <f t="shared" si="4"/>
        <v>256000000</v>
      </c>
      <c r="AA27" s="18" t="s">
        <v>296</v>
      </c>
      <c r="AB27" s="13" t="s">
        <v>297</v>
      </c>
      <c r="AC27" s="19" t="s">
        <v>298</v>
      </c>
      <c r="AD27" s="20"/>
      <c r="AE27" s="19"/>
      <c r="AF27" s="21"/>
      <c r="AG27" s="22" t="str">
        <f t="shared" si="5"/>
        <v>TRUE</v>
      </c>
      <c r="AH27" s="23" t="e">
        <f>AA27&amp;" "&amp;AB27&amp;" "&amp;#REF!&amp;" - "&amp;#REF!&amp;" "&amp;#REF!&amp;" "&amp;AC27</f>
        <v>#REF!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>
        <v>18</v>
      </c>
      <c r="H28" s="10" t="s">
        <v>70</v>
      </c>
      <c r="I28" s="9" t="s">
        <v>1727</v>
      </c>
      <c r="J28" s="9"/>
      <c r="K28" s="11" t="str">
        <f t="shared" ca="1" si="0"/>
        <v/>
      </c>
      <c r="L28" s="12" t="s">
        <v>1737</v>
      </c>
      <c r="M28" s="12" t="s">
        <v>1738</v>
      </c>
      <c r="N28" s="12" t="s">
        <v>332</v>
      </c>
      <c r="O28" s="9">
        <v>5511.1</v>
      </c>
      <c r="P28" s="9">
        <v>1</v>
      </c>
      <c r="Q28" s="13" t="str">
        <f>VLOOKUP(O28, '[1]لیست محصولات اردیبهشت ۱۴۰۳'!B:C,2,0)</f>
        <v>هامبلا | Hambella</v>
      </c>
      <c r="R28" s="9" t="s">
        <v>101</v>
      </c>
      <c r="S28" s="12">
        <f>VLOOKUP(O28, '[1]لیست محصولات اردیبهشت ۱۴۰۳'!B:F,5,0)</f>
        <v>150</v>
      </c>
      <c r="T28" s="14">
        <f>VLOOKUP(O28, '[1]لیست محصولات اردیبهشت ۱۴۰۳'!B:G,6,0)</f>
        <v>2800000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2800000</v>
      </c>
      <c r="Y28" s="17"/>
      <c r="Z28" s="14">
        <f t="shared" si="4"/>
        <v>2800000</v>
      </c>
      <c r="AA28" s="18"/>
      <c r="AB28" s="13"/>
      <c r="AC28" s="19"/>
      <c r="AD28" s="20"/>
      <c r="AE28" s="19"/>
      <c r="AF28" s="21"/>
      <c r="AG28" s="22" t="str">
        <f t="shared" si="5"/>
        <v>TRUE</v>
      </c>
      <c r="AH28" s="23" t="str">
        <f t="shared" si="6"/>
        <v xml:space="preserve">  (پرسنل) - هانی درجزینی </v>
      </c>
    </row>
    <row r="29" spans="1:34" s="93" customFormat="1" ht="22.35" customHeight="1">
      <c r="A29" s="81"/>
      <c r="B29" s="81"/>
      <c r="C29" s="81" t="b">
        <v>0</v>
      </c>
      <c r="D29" s="81"/>
      <c r="E29" s="81"/>
      <c r="F29" s="81"/>
      <c r="G29" s="83">
        <v>19</v>
      </c>
      <c r="H29" s="133" t="s">
        <v>1413</v>
      </c>
      <c r="I29" s="83" t="s">
        <v>1727</v>
      </c>
      <c r="J29" s="83"/>
      <c r="K29" s="82" t="str">
        <f t="shared" ca="1" si="0"/>
        <v/>
      </c>
      <c r="L29" s="85" t="s">
        <v>1741</v>
      </c>
      <c r="M29" s="85" t="s">
        <v>1742</v>
      </c>
      <c r="N29" s="85"/>
      <c r="O29" s="83">
        <v>1130.3</v>
      </c>
      <c r="P29" s="83">
        <v>3</v>
      </c>
      <c r="Q29" s="84" t="str">
        <f>VLOOKUP(O29, '[1]لیست محصولات اردیبهشت ۱۴۰۳'!B:C,2,0)</f>
        <v>الیدا پلانو | Elida Plano</v>
      </c>
      <c r="R29" s="83"/>
      <c r="S29" s="85">
        <f>VLOOKUP(O29, '[1]لیست محصولات اردیبهشت ۱۴۰۳'!B:F,5,0)</f>
        <v>40</v>
      </c>
      <c r="T29" s="86">
        <f>VLOOKUP(O29, '[1]لیست محصولات اردیبهشت ۱۴۰۳'!B:G,6,0)</f>
        <v>6650000</v>
      </c>
      <c r="U29" s="87"/>
      <c r="V29" s="88">
        <f t="shared" si="1"/>
        <v>0</v>
      </c>
      <c r="W29" s="85">
        <f t="shared" si="2"/>
        <v>3</v>
      </c>
      <c r="X29" s="86">
        <f t="shared" si="3"/>
        <v>19950000</v>
      </c>
      <c r="Y29" s="89"/>
      <c r="Z29" s="86">
        <f t="shared" si="4"/>
        <v>19950000</v>
      </c>
      <c r="AA29" s="90" t="s">
        <v>79</v>
      </c>
      <c r="AB29" s="84" t="s">
        <v>1744</v>
      </c>
      <c r="AC29" s="91" t="s">
        <v>1743</v>
      </c>
      <c r="AD29" s="83"/>
      <c r="AE29" s="134" t="s">
        <v>1182</v>
      </c>
      <c r="AF29" s="92"/>
      <c r="AG29" s="93" t="str">
        <f t="shared" si="5"/>
        <v>TRUE</v>
      </c>
      <c r="AH29" s="94" t="str">
        <f t="shared" si="6"/>
        <v>تهران پونک، میرزابابائی، بلوار عدل شمالی، بلوار کمالی شرقی، خیابان نسیم، کوچه 12 متری طالقانی غربی، پلاک 42، واحد 8 *تحویل سرایداری داده شود*  - محمد علی کریمی 09125485933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7</v>
      </c>
      <c r="AI240" s="56">
        <f t="shared" si="19"/>
        <v>0</v>
      </c>
      <c r="AJ240" s="57">
        <f>AH240-AI240</f>
        <v>7</v>
      </c>
      <c r="AK240" s="58">
        <f t="shared" si="23"/>
        <v>1.05</v>
      </c>
      <c r="AL240" s="59">
        <f>AO240+AQ240-[2]Sheet1!$AH241</f>
        <v>0</v>
      </c>
      <c r="AM240" s="59">
        <f t="shared" si="25"/>
        <v>-7</v>
      </c>
      <c r="AN240" s="58">
        <f t="shared" si="21"/>
        <v>0</v>
      </c>
      <c r="AO240" s="59"/>
      <c r="AP240" s="58">
        <f t="shared" si="22"/>
        <v>-1.05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</v>
      </c>
      <c r="AI241" s="56">
        <f t="shared" si="19"/>
        <v>0</v>
      </c>
      <c r="AJ241" s="57">
        <f t="shared" ref="AJ241:AJ264" si="27">AH241-AI241</f>
        <v>1</v>
      </c>
      <c r="AK241" s="58">
        <f>AH241*AG241/1000</f>
        <v>0.75</v>
      </c>
      <c r="AL241" s="59">
        <f>AO241+AQ241-[2]Sheet1!$AH242</f>
        <v>0</v>
      </c>
      <c r="AM241" s="59">
        <f t="shared" si="25"/>
        <v>-1</v>
      </c>
      <c r="AN241" s="58">
        <f t="shared" si="21"/>
        <v>0</v>
      </c>
      <c r="AO241" s="59"/>
      <c r="AP241" s="58">
        <f t="shared" si="22"/>
        <v>-0.75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22</v>
      </c>
      <c r="AI242" s="56">
        <f t="shared" si="19"/>
        <v>0</v>
      </c>
      <c r="AJ242" s="57">
        <f t="shared" si="27"/>
        <v>22</v>
      </c>
      <c r="AK242" s="58">
        <f t="shared" ref="AK242:AK267" si="28">AH242*AG242/1000</f>
        <v>88</v>
      </c>
      <c r="AL242" s="59">
        <f>AO242+AQ242-[2]Sheet1!$AH243</f>
        <v>0</v>
      </c>
      <c r="AM242" s="59">
        <f t="shared" si="25"/>
        <v>-22</v>
      </c>
      <c r="AN242" s="58">
        <f t="shared" si="21"/>
        <v>0</v>
      </c>
      <c r="AO242" s="59"/>
      <c r="AP242" s="58">
        <f t="shared" si="22"/>
        <v>-88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4</v>
      </c>
      <c r="AI251" s="56">
        <f t="shared" si="19"/>
        <v>0</v>
      </c>
      <c r="AJ251" s="57">
        <f t="shared" si="27"/>
        <v>4</v>
      </c>
      <c r="AK251" s="58">
        <f t="shared" si="28"/>
        <v>0.6</v>
      </c>
      <c r="AL251" s="59">
        <f>AO251+AQ251-[2]Sheet1!$AH252</f>
        <v>0</v>
      </c>
      <c r="AM251" s="59">
        <f t="shared" si="25"/>
        <v>-4</v>
      </c>
      <c r="AN251" s="58">
        <f t="shared" si="21"/>
        <v>0</v>
      </c>
      <c r="AO251" s="59"/>
      <c r="AP251" s="58">
        <f t="shared" si="22"/>
        <v>-0.6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</v>
      </c>
      <c r="AI252" s="56">
        <f t="shared" si="19"/>
        <v>0</v>
      </c>
      <c r="AJ252" s="57">
        <f t="shared" si="27"/>
        <v>2</v>
      </c>
      <c r="AK252" s="58">
        <f t="shared" si="28"/>
        <v>1.5</v>
      </c>
      <c r="AL252" s="59">
        <f>AO252+AQ252-[2]Sheet1!$AH253</f>
        <v>0</v>
      </c>
      <c r="AM252" s="59">
        <f t="shared" si="25"/>
        <v>-2</v>
      </c>
      <c r="AN252" s="58">
        <f t="shared" si="21"/>
        <v>0</v>
      </c>
      <c r="AO252" s="59"/>
      <c r="AP252" s="58">
        <f t="shared" si="22"/>
        <v>-1.5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1">
    <mergeCell ref="H24:H26"/>
    <mergeCell ref="G24:G26"/>
    <mergeCell ref="AE24:AE26"/>
    <mergeCell ref="AD24:AD26"/>
    <mergeCell ref="AC24:AC26"/>
    <mergeCell ref="AB24:AB26"/>
    <mergeCell ref="AA24:AA26"/>
    <mergeCell ref="N24:N26"/>
    <mergeCell ref="M24:M26"/>
    <mergeCell ref="L24:L26"/>
    <mergeCell ref="J24:J26"/>
    <mergeCell ref="I24:I26"/>
    <mergeCell ref="AD14:AD17"/>
    <mergeCell ref="AC14:AC17"/>
    <mergeCell ref="AB14:AB17"/>
    <mergeCell ref="AA14:AA17"/>
    <mergeCell ref="G14:G17"/>
    <mergeCell ref="H14:H17"/>
    <mergeCell ref="I14:I17"/>
    <mergeCell ref="J14:J17"/>
    <mergeCell ref="L14:L17"/>
    <mergeCell ref="M14:M17"/>
    <mergeCell ref="N14:N17"/>
    <mergeCell ref="H12:H13"/>
    <mergeCell ref="G12:G13"/>
    <mergeCell ref="AD12:AD13"/>
    <mergeCell ref="AC12:AC13"/>
    <mergeCell ref="AB12:AB13"/>
    <mergeCell ref="AA12:AA13"/>
    <mergeCell ref="N12:N13"/>
    <mergeCell ref="M12:M13"/>
    <mergeCell ref="L12:L13"/>
    <mergeCell ref="J12:J13"/>
    <mergeCell ref="I12:I13"/>
    <mergeCell ref="H9:H10"/>
    <mergeCell ref="G9:G10"/>
    <mergeCell ref="AD9:AD10"/>
    <mergeCell ref="AC9:AC10"/>
    <mergeCell ref="AB9:AB10"/>
    <mergeCell ref="AA9:AA10"/>
    <mergeCell ref="N9:N10"/>
    <mergeCell ref="M9:M10"/>
    <mergeCell ref="L9:L10"/>
    <mergeCell ref="J9:J10"/>
    <mergeCell ref="I9:I10"/>
    <mergeCell ref="G6:G7"/>
    <mergeCell ref="AD6:AD7"/>
    <mergeCell ref="AC6:AC7"/>
    <mergeCell ref="AB6:AB7"/>
    <mergeCell ref="AA6:AA7"/>
    <mergeCell ref="M6:M7"/>
    <mergeCell ref="L6:L7"/>
    <mergeCell ref="J6:J7"/>
    <mergeCell ref="I6:I7"/>
    <mergeCell ref="H6:H7"/>
    <mergeCell ref="AD4:AD5"/>
    <mergeCell ref="AC4:AC5"/>
    <mergeCell ref="AB4:AB5"/>
    <mergeCell ref="AA4:AA5"/>
    <mergeCell ref="N6:N7"/>
    <mergeCell ref="A1:B1"/>
    <mergeCell ref="C1:D1"/>
    <mergeCell ref="E1:F1"/>
    <mergeCell ref="U1:V1"/>
    <mergeCell ref="N4:N5"/>
    <mergeCell ref="M4:M5"/>
    <mergeCell ref="L4:L5"/>
    <mergeCell ref="J4:J5"/>
    <mergeCell ref="I4:I5"/>
    <mergeCell ref="H4:H5"/>
    <mergeCell ref="G4:G5"/>
  </mergeCells>
  <conditionalFormatting sqref="G2:J3 AD2:AD4 Z2:Z200 J4 J6 AD6 J8:J9 AD8:AD9 G11:J12 AD11:AD12 G14:J14 AD14 G18:J24 AD18:AD24 AD27:AD200 G28:J200">
    <cfRule type="expression" dxfId="33" priority="68">
      <formula>$E2</formula>
    </cfRule>
  </conditionalFormatting>
  <conditionalFormatting sqref="G2:J3 AD2:AD4 Z2:Z200 J4 J6 AD6 J8:J9 AD8:AD9 G11:J12 AD11:AD12 G14:J14 AD14 G18:J24 AD18:AD24 AD27:AD200">
    <cfRule type="expression" dxfId="32" priority="66">
      <formula>$A2</formula>
    </cfRule>
  </conditionalFormatting>
  <conditionalFormatting sqref="G27:J27">
    <cfRule type="expression" dxfId="31" priority="3">
      <formula>$E27</formula>
    </cfRule>
  </conditionalFormatting>
  <conditionalFormatting sqref="G27:J200">
    <cfRule type="expression" dxfId="30" priority="1">
      <formula>$A27</formula>
    </cfRule>
  </conditionalFormatting>
  <conditionalFormatting sqref="G27:N27">
    <cfRule type="expression" dxfId="29" priority="2">
      <formula>$C27</formula>
    </cfRule>
  </conditionalFormatting>
  <conditionalFormatting sqref="K2:Z2 G2:J3 AA2:AF4 Q3:Z200 J4 J6 AA6:AF6 J8:J9 AA8:AF9 G11:P12 AA11:AF12 G14:P14 AA14:AF14 G18:P24 AA18:AF24 AA27:AF200 G28:P200 K3:P3 H4 K4:K10 O4:P10 AE5:AF5 H6 AE7:AF7 H8:H9 AE10:AF10 K13 O13:P13 AE13:AF13 K15:K17 O15:P17 AE15:AF17 K25:K26 AF25:AF26 O25:P27">
    <cfRule type="expression" dxfId="28" priority="67">
      <formula>$C2</formula>
    </cfRule>
  </conditionalFormatting>
  <conditionalFormatting sqref="W2:W200">
    <cfRule type="expression" dxfId="27" priority="65">
      <formula>$AG2</formula>
    </cfRule>
  </conditionalFormatting>
  <conditionalFormatting sqref="AL203:AM203">
    <cfRule type="dataBar" priority="30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{D0337E9B-E79A-414C-8940-7DEF18B73F76}</x14:id>
        </ext>
      </extLst>
    </cfRule>
  </conditionalFormatting>
  <conditionalFormatting sqref="AL204:AM204">
    <cfRule type="dataBar" priority="29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{49017D51-7EC1-42F6-8741-6A5AF3762250}</x14:id>
        </ext>
      </extLst>
    </cfRule>
  </conditionalFormatting>
  <conditionalFormatting sqref="AL205:AM205">
    <cfRule type="dataBar" priority="28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{33675D95-582F-499C-98B8-67C2976F0D05}</x14:id>
        </ext>
      </extLst>
    </cfRule>
  </conditionalFormatting>
  <conditionalFormatting sqref="AL206:AM206">
    <cfRule type="dataBar" priority="27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{9DDF155F-2FFE-4965-9F7B-C944805D8D68}</x14:id>
        </ext>
      </extLst>
    </cfRule>
  </conditionalFormatting>
  <conditionalFormatting sqref="AL207:AM207">
    <cfRule type="dataBar" priority="26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{14FB31DE-908E-4812-A240-0FF252E555ED}</x14:id>
        </ext>
      </extLst>
    </cfRule>
  </conditionalFormatting>
  <conditionalFormatting sqref="AL208:AM208">
    <cfRule type="dataBar" priority="25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{020A6958-F597-4D27-A632-364AD2C742DE}</x14:id>
        </ext>
      </extLst>
    </cfRule>
  </conditionalFormatting>
  <conditionalFormatting sqref="AL209:AM209">
    <cfRule type="dataBar" priority="24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{15789351-564E-4C79-BAE3-215EE99CF046}</x14:id>
        </ext>
      </extLst>
    </cfRule>
  </conditionalFormatting>
  <conditionalFormatting sqref="AL210:AM210">
    <cfRule type="dataBar" priority="23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{78AB6E84-AF52-4EEE-AAA4-996979EB531B}</x14:id>
        </ext>
      </extLst>
    </cfRule>
  </conditionalFormatting>
  <conditionalFormatting sqref="AL211:AM211">
    <cfRule type="dataBar" priority="22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{AE30F138-023F-4F6B-B700-DE188841076E}</x14:id>
        </ext>
      </extLst>
    </cfRule>
  </conditionalFormatting>
  <conditionalFormatting sqref="AL212:AM212">
    <cfRule type="dataBar" priority="21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{2F4CCE36-3E9B-4285-9F40-18B68A915C3F}</x14:id>
        </ext>
      </extLst>
    </cfRule>
  </conditionalFormatting>
  <conditionalFormatting sqref="AL213:AM213">
    <cfRule type="dataBar" priority="20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{B78D1EAA-0B93-444B-B0AE-9F872459BCDC}</x14:id>
        </ext>
      </extLst>
    </cfRule>
  </conditionalFormatting>
  <conditionalFormatting sqref="AL214:AM214">
    <cfRule type="dataBar" priority="19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{1F4015B7-0AA2-4CCA-8688-17BB5238EF60}</x14:id>
        </ext>
      </extLst>
    </cfRule>
  </conditionalFormatting>
  <conditionalFormatting sqref="AL215:AM215">
    <cfRule type="dataBar" priority="18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{BEE2C573-E03D-43E9-8FF5-E7AEFED3A2A4}</x14:id>
        </ext>
      </extLst>
    </cfRule>
  </conditionalFormatting>
  <conditionalFormatting sqref="AL216:AM216">
    <cfRule type="dataBar" priority="17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{8C51D6B5-B0D1-48B8-984F-BB847CC7086A}</x14:id>
        </ext>
      </extLst>
    </cfRule>
  </conditionalFormatting>
  <conditionalFormatting sqref="AL217:AM217">
    <cfRule type="dataBar" priority="16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{C25B2BDB-955A-43DE-841C-F762D9FDFFCD}</x14:id>
        </ext>
      </extLst>
    </cfRule>
  </conditionalFormatting>
  <conditionalFormatting sqref="AL218:AM218">
    <cfRule type="dataBar" priority="15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{BF7F93BC-DE4A-4CFD-BFC3-E7C265263E8B}</x14:id>
        </ext>
      </extLst>
    </cfRule>
  </conditionalFormatting>
  <conditionalFormatting sqref="AL219:AM219">
    <cfRule type="dataBar" priority="14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{7F2740FB-0EC1-4560-ADAF-EF7C27F94E44}</x14:id>
        </ext>
      </extLst>
    </cfRule>
  </conditionalFormatting>
  <conditionalFormatting sqref="AL220:AM220">
    <cfRule type="dataBar" priority="13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{B7144B61-7324-4AEB-B6A2-6C3896EF95AB}</x14:id>
        </ext>
      </extLst>
    </cfRule>
  </conditionalFormatting>
  <conditionalFormatting sqref="AL221:AM221">
    <cfRule type="dataBar" priority="31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{4236C1ED-FB69-4FF9-B5E2-41B7A8763405}</x14:id>
        </ext>
      </extLst>
    </cfRule>
  </conditionalFormatting>
  <conditionalFormatting sqref="AL223:AM223">
    <cfRule type="dataBar" priority="32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{EDB2E6EF-D4EC-4D52-A73C-B8DCB01E46FA}</x14:id>
        </ext>
      </extLst>
    </cfRule>
  </conditionalFormatting>
  <conditionalFormatting sqref="AL224:AM224">
    <cfRule type="dataBar" priority="33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{720326A8-26D7-44D1-8D6B-E9E022CD7C14}</x14:id>
        </ext>
      </extLst>
    </cfRule>
  </conditionalFormatting>
  <conditionalFormatting sqref="AL225:AM225">
    <cfRule type="dataBar" priority="34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{DB561AED-ADBD-4D82-AAFD-B0F27353FA84}</x14:id>
        </ext>
      </extLst>
    </cfRule>
  </conditionalFormatting>
  <conditionalFormatting sqref="AL226:AM226">
    <cfRule type="dataBar" priority="35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{32A61173-0F79-48F4-9B24-447217A27789}</x14:id>
        </ext>
      </extLst>
    </cfRule>
  </conditionalFormatting>
  <conditionalFormatting sqref="AL227:AM227">
    <cfRule type="dataBar" priority="36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{F84836D3-8028-4E66-A60E-0D381CA2F341}</x14:id>
        </ext>
      </extLst>
    </cfRule>
  </conditionalFormatting>
  <conditionalFormatting sqref="AL228:AM228">
    <cfRule type="dataBar" priority="37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{D16A60A6-C005-4E77-AB10-800475E5F38B}</x14:id>
        </ext>
      </extLst>
    </cfRule>
  </conditionalFormatting>
  <conditionalFormatting sqref="AL229:AM229">
    <cfRule type="dataBar" priority="12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{283C241F-D5CA-4D2C-980B-73CEB0619144}</x14:id>
        </ext>
      </extLst>
    </cfRule>
  </conditionalFormatting>
  <conditionalFormatting sqref="AL230:AM230">
    <cfRule type="dataBar" priority="11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{17591F1F-D764-4A68-8BAA-E1327145C664}</x14:id>
        </ext>
      </extLst>
    </cfRule>
  </conditionalFormatting>
  <conditionalFormatting sqref="AL231:AM231">
    <cfRule type="dataBar" priority="10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{028E8C56-6504-4E56-BCCB-8F0847169E78}</x14:id>
        </ext>
      </extLst>
    </cfRule>
  </conditionalFormatting>
  <conditionalFormatting sqref="AL232:AM232">
    <cfRule type="dataBar" priority="9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{7CD64BA4-CDEE-4481-B971-F4811373495C}</x14:id>
        </ext>
      </extLst>
    </cfRule>
  </conditionalFormatting>
  <conditionalFormatting sqref="AL233:AM233">
    <cfRule type="dataBar" priority="8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{F4ECE700-3E03-4055-8BCF-758249EF53DC}</x14:id>
        </ext>
      </extLst>
    </cfRule>
  </conditionalFormatting>
  <conditionalFormatting sqref="AL234:AM234">
    <cfRule type="dataBar" priority="7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{D6C20472-94F9-4EF2-881B-FBB339B558BF}</x14:id>
        </ext>
      </extLst>
    </cfRule>
  </conditionalFormatting>
  <conditionalFormatting sqref="AL235:AM235">
    <cfRule type="dataBar" priority="38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{C5D7B6DB-AE92-4CF6-8D46-58A3FCA820F7}</x14:id>
        </ext>
      </extLst>
    </cfRule>
  </conditionalFormatting>
  <conditionalFormatting sqref="AL236:AM236">
    <cfRule type="dataBar" priority="39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{19C75A90-2597-43C3-ABCA-8C13E433B21E}</x14:id>
        </ext>
      </extLst>
    </cfRule>
  </conditionalFormatting>
  <conditionalFormatting sqref="AL237:AM237">
    <cfRule type="dataBar" priority="40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{32C90DB4-BBC2-4B50-A29E-6FD091999984}</x14:id>
        </ext>
      </extLst>
    </cfRule>
  </conditionalFormatting>
  <conditionalFormatting sqref="AL238:AM238">
    <cfRule type="dataBar" priority="41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{4951C9DF-3A28-4E66-A56A-48F15EFF4FEE}</x14:id>
        </ext>
      </extLst>
    </cfRule>
  </conditionalFormatting>
  <conditionalFormatting sqref="AL239:AM239">
    <cfRule type="dataBar" priority="42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{7B102FBD-D308-426B-A872-EE0178CDF20C}</x14:id>
        </ext>
      </extLst>
    </cfRule>
  </conditionalFormatting>
  <conditionalFormatting sqref="AL240:AM240">
    <cfRule type="dataBar" priority="43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{9E98AF74-84AD-48B7-9442-3CC23545E46F}</x14:id>
        </ext>
      </extLst>
    </cfRule>
  </conditionalFormatting>
  <conditionalFormatting sqref="AL241:AM241">
    <cfRule type="dataBar" priority="44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{D1211550-EF4C-4BB3-8858-349C2E5E9748}</x14:id>
        </ext>
      </extLst>
    </cfRule>
  </conditionalFormatting>
  <conditionalFormatting sqref="AL242:AM242">
    <cfRule type="dataBar" priority="45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{B35233DA-DF61-4CBC-8586-58E33106ED7C}</x14:id>
        </ext>
      </extLst>
    </cfRule>
  </conditionalFormatting>
  <conditionalFormatting sqref="AL243:AM243">
    <cfRule type="dataBar" priority="46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{7E07B35D-4E89-4B29-9693-70D682041569}</x14:id>
        </ext>
      </extLst>
    </cfRule>
  </conditionalFormatting>
  <conditionalFormatting sqref="AL244:AM244">
    <cfRule type="dataBar" priority="47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{393C9FF1-7C81-4A8A-9A8A-4F78BDB52382}</x14:id>
        </ext>
      </extLst>
    </cfRule>
  </conditionalFormatting>
  <conditionalFormatting sqref="AL245:AM245">
    <cfRule type="dataBar" priority="48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{35D13AD1-0F9F-4D01-A44A-0866DCAFC1AF}</x14:id>
        </ext>
      </extLst>
    </cfRule>
  </conditionalFormatting>
  <conditionalFormatting sqref="AL246:AM246">
    <cfRule type="dataBar" priority="49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{6F98CFA6-C8A1-4564-9EAE-E18C062FF2D5}</x14:id>
        </ext>
      </extLst>
    </cfRule>
  </conditionalFormatting>
  <conditionalFormatting sqref="AL247:AM247">
    <cfRule type="dataBar" priority="50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{16EBD1AC-5CAA-4409-97C8-493BA90530CB}</x14:id>
        </ext>
      </extLst>
    </cfRule>
  </conditionalFormatting>
  <conditionalFormatting sqref="AL248:AM248">
    <cfRule type="dataBar" priority="6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{818A7F23-AA91-4DD3-8541-D57608F9E9C4}</x14:id>
        </ext>
      </extLst>
    </cfRule>
  </conditionalFormatting>
  <conditionalFormatting sqref="AL249:AM249">
    <cfRule type="dataBar" priority="51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{6EE2D319-9187-46F4-9C02-D5D618272FA4}</x14:id>
        </ext>
      </extLst>
    </cfRule>
  </conditionalFormatting>
  <conditionalFormatting sqref="AL250:AM250">
    <cfRule type="dataBar" priority="52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{B268487A-9EE9-46DA-8E5F-F23A9B381E0B}</x14:id>
        </ext>
      </extLst>
    </cfRule>
  </conditionalFormatting>
  <conditionalFormatting sqref="AL251:AM251">
    <cfRule type="dataBar" priority="53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{430447F7-B22B-4ED9-ADEC-BC8EFFBA529D}</x14:id>
        </ext>
      </extLst>
    </cfRule>
  </conditionalFormatting>
  <conditionalFormatting sqref="AL252:AM252">
    <cfRule type="dataBar" priority="54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{7071D208-12AD-46B0-99C4-A16203B0D3EB}</x14:id>
        </ext>
      </extLst>
    </cfRule>
  </conditionalFormatting>
  <conditionalFormatting sqref="AL253:AM253">
    <cfRule type="dataBar" priority="55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{026DCDE3-335F-469F-A782-047384A21ED5}</x14:id>
        </ext>
      </extLst>
    </cfRule>
  </conditionalFormatting>
  <conditionalFormatting sqref="AL254:AM254">
    <cfRule type="dataBar" priority="56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{48BDF657-E09C-490C-9AD1-AD45AA0E166B}</x14:id>
        </ext>
      </extLst>
    </cfRule>
  </conditionalFormatting>
  <conditionalFormatting sqref="AL255:AM255">
    <cfRule type="dataBar" priority="57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{C73D41B0-59EA-4857-9B02-215D4F9ECA96}</x14:id>
        </ext>
      </extLst>
    </cfRule>
  </conditionalFormatting>
  <conditionalFormatting sqref="AL256:AM256">
    <cfRule type="dataBar" priority="58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{A6715F92-D768-48FC-A3C4-32CF864A30EE}</x14:id>
        </ext>
      </extLst>
    </cfRule>
  </conditionalFormatting>
  <conditionalFormatting sqref="AL257:AM257">
    <cfRule type="dataBar" priority="59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{7382B1B2-5FBB-453E-A95D-5F9DD9A8C333}</x14:id>
        </ext>
      </extLst>
    </cfRule>
  </conditionalFormatting>
  <conditionalFormatting sqref="AL258:AM258">
    <cfRule type="dataBar" priority="5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{E70DF9B2-46A5-4A87-AF03-5EBEBB9A86C5}</x14:id>
        </ext>
      </extLst>
    </cfRule>
  </conditionalFormatting>
  <conditionalFormatting sqref="AL259:AM259">
    <cfRule type="dataBar" priority="4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{CEB9C35F-1624-4E05-B1B3-7DFD6BE4C964}</x14:id>
        </ext>
      </extLst>
    </cfRule>
  </conditionalFormatting>
  <conditionalFormatting sqref="AL260:AM260">
    <cfRule type="dataBar" priority="60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{B0E11D48-305F-4CFC-B580-812BAEB4539F}</x14:id>
        </ext>
      </extLst>
    </cfRule>
  </conditionalFormatting>
  <conditionalFormatting sqref="AL261:AM261">
    <cfRule type="dataBar" priority="61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{6BEF2F13-6248-4125-B218-E0F89BE0355A}</x14:id>
        </ext>
      </extLst>
    </cfRule>
  </conditionalFormatting>
  <conditionalFormatting sqref="AL262:AM262">
    <cfRule type="dataBar" priority="62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{35017569-134E-4F70-A0FD-E337E15AA81C}</x14:id>
        </ext>
      </extLst>
    </cfRule>
  </conditionalFormatting>
  <conditionalFormatting sqref="AL263:AM263">
    <cfRule type="dataBar" priority="63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{5357B1E5-2A00-43E5-9D2F-89D68423AD86}</x14:id>
        </ext>
      </extLst>
    </cfRule>
  </conditionalFormatting>
  <conditionalFormatting sqref="AL264:AM264">
    <cfRule type="dataBar" priority="64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{74F9E00A-65E9-4BCF-9015-EB306F43EFDC}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337E9B-E79A-414C-8940-7DEF18B73F7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9017D51-7EC1-42F6-8741-6A5AF376225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3675D95-582F-499C-98B8-67C2976F0D05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DDF155F-2FFE-4965-9F7B-C944805D8D68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4FB31DE-908E-4812-A240-0FF252E555E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20A6958-F597-4D27-A632-364AD2C742D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15789351-564E-4C79-BAE3-215EE99CF04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78AB6E84-AF52-4EEE-AAA4-996979EB531B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AE30F138-023F-4F6B-B700-DE188841076E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2F4CCE36-3E9B-4285-9F40-18B68A915C3F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78D1EAA-0B93-444B-B0AE-9F872459BCD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F4015B7-0AA2-4CCA-8688-17BB5238EF6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EE2C573-E03D-43E9-8FF5-E7AEFED3A2A4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C51D6B5-B0D1-48B8-984F-BB847CC7086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25B2BDB-955A-43DE-841C-F762D9FDFFC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BF7F93BC-DE4A-4CFD-BFC3-E7C265263E8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F2740FB-0EC1-4560-ADAF-EF7C27F94E4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7144B61-7324-4AEB-B6A2-6C3896EF95A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236C1ED-FB69-4FF9-B5E2-41B7A876340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DB2E6EF-D4EC-4D52-A73C-B8DCB01E46FA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20326A8-26D7-44D1-8D6B-E9E022CD7C1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B561AED-ADBD-4D82-AAFD-B0F27353FA8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32A61173-0F79-48F4-9B24-447217A2778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84836D3-8028-4E66-A60E-0D381CA2F34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16A60A6-C005-4E77-AB10-800475E5F38B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83C241F-D5CA-4D2C-980B-73CEB0619144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7591F1F-D764-4A68-8BAA-E1327145C66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28E8C56-6504-4E56-BCCB-8F0847169E78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CD64BA4-CDEE-4481-B971-F4811373495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4ECE700-3E03-4055-8BCF-758249EF53D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6C20472-94F9-4EF2-881B-FBB339B558B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C5D7B6DB-AE92-4CF6-8D46-58A3FCA820F7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19C75A90-2597-43C3-ABCA-8C13E433B21E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2C90DB4-BBC2-4B50-A29E-6FD09199998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951C9DF-3A28-4E66-A56A-48F15EFF4FE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B102FBD-D308-426B-A872-EE0178CDF20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9E98AF74-84AD-48B7-9442-3CC23545E46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1211550-EF4C-4BB3-8858-349C2E5E974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B35233DA-DF61-4CBC-8586-58E33106ED7C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E07B35D-4E89-4B29-9693-70D68204156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93C9FF1-7C81-4A8A-9A8A-4F78BDB5238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5D13AD1-0F9F-4D01-A44A-0866DCAFC1A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6F98CFA6-C8A1-4564-9EAE-E18C062FF2D5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6EBD1AC-5CAA-4409-97C8-493BA90530C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18A7F23-AA91-4DD3-8541-D57608F9E9C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6EE2D319-9187-46F4-9C02-D5D618272FA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268487A-9EE9-46DA-8E5F-F23A9B381E0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30447F7-B22B-4ED9-ADEC-BC8EFFBA529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7071D208-12AD-46B0-99C4-A16203B0D3EB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26DCDE3-335F-469F-A782-047384A21ED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48BDF657-E09C-490C-9AD1-AD45AA0E166B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C73D41B0-59EA-4857-9B02-215D4F9ECA96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6715F92-D768-48FC-A3C4-32CF864A30EE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382B1B2-5FBB-453E-A95D-5F9DD9A8C33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70DF9B2-46A5-4A87-AF03-5EBEBB9A86C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CEB9C35F-1624-4E05-B1B3-7DFD6BE4C96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0E11D48-305F-4CFC-B580-812BAEB4539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BEF2F13-6248-4125-B218-E0F89BE0355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5017569-134E-4F70-A0FD-E337E15AA81C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357B1E5-2A00-43E5-9D2F-89D68423AD8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74F9E00A-65E9-4BCF-9015-EB306F43EFD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870E-F937-4309-9D05-18BF62A45775}">
  <dimension ref="A1:AR267"/>
  <sheetViews>
    <sheetView rightToLeft="1" topLeftCell="G1" zoomScale="70" zoomScaleNormal="70" workbookViewId="0">
      <selection activeCell="N26" sqref="N26:N27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30.5546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886718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80.88671875" style="24" bestFit="1" customWidth="1"/>
    <col min="29" max="29" width="33.109375" style="31" bestFit="1" customWidth="1"/>
    <col min="30" max="30" width="14.44140625" style="32" bestFit="1" customWidth="1"/>
    <col min="31" max="31" width="80.5546875" style="24" bestFit="1" customWidth="1"/>
    <col min="32" max="32" width="28.33203125" style="24" bestFit="1" customWidth="1"/>
    <col min="33" max="33" width="13.5546875" style="24" bestFit="1" customWidth="1"/>
    <col min="34" max="34" width="101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690996</v>
      </c>
      <c r="I2" s="9" t="s">
        <v>1686</v>
      </c>
      <c r="J2" s="9"/>
      <c r="K2" s="11" t="str">
        <f t="shared" ref="K2:K13" ca="1" si="0">IF(C2, TODAY(), "" )</f>
        <v/>
      </c>
      <c r="L2" s="12" t="s">
        <v>1164</v>
      </c>
      <c r="M2" s="12" t="s">
        <v>1165</v>
      </c>
      <c r="N2" s="12"/>
      <c r="O2" s="9">
        <v>3326.2</v>
      </c>
      <c r="P2" s="9">
        <v>1</v>
      </c>
      <c r="Q2" s="13" t="str">
        <f>VLOOKUP(O2, '[1]لیست محصولات اردیبهشت ۱۴۰۳'!B:C,2,0)</f>
        <v>میاگروس | Milagros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18150000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18150000</v>
      </c>
      <c r="Y2" s="17"/>
      <c r="Z2" s="14">
        <f t="shared" ref="Z2:Z65" si="4">X2-Y2</f>
        <v>18150000</v>
      </c>
      <c r="AA2" s="18" t="s">
        <v>79</v>
      </c>
      <c r="AB2" s="13" t="s">
        <v>1720</v>
      </c>
      <c r="AC2" s="19" t="s">
        <v>1167</v>
      </c>
      <c r="AD2" s="20" t="s">
        <v>759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انتهای اتوبان خرازی، جاده وردیج، شهرک دانشگاه شریف، بلوک A1 , واحد ۱۵  - سامان خدری 09125337669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162">
        <v>281702699038</v>
      </c>
      <c r="I3" s="159" t="s">
        <v>1686</v>
      </c>
      <c r="J3" s="159"/>
      <c r="K3" s="11" t="str">
        <f t="shared" ca="1" si="0"/>
        <v/>
      </c>
      <c r="L3" s="138" t="s">
        <v>152</v>
      </c>
      <c r="M3" s="138" t="s">
        <v>486</v>
      </c>
      <c r="N3" s="138" t="s">
        <v>487</v>
      </c>
      <c r="O3" s="9">
        <v>3326.2</v>
      </c>
      <c r="P3" s="9">
        <v>1</v>
      </c>
      <c r="Q3" s="13" t="str">
        <f>VLOOKUP(O3, '[1]لیست محصولات اردیبهشت ۱۴۰۳'!B:C,2,0)</f>
        <v>میاگروس | Milagros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18150000</v>
      </c>
      <c r="U3" s="15"/>
      <c r="V3" s="16">
        <f t="shared" si="1"/>
        <v>0</v>
      </c>
      <c r="W3" s="12">
        <f t="shared" si="2"/>
        <v>1</v>
      </c>
      <c r="X3" s="14">
        <f t="shared" si="3"/>
        <v>18150000</v>
      </c>
      <c r="Y3" s="17"/>
      <c r="Z3" s="14">
        <f t="shared" si="4"/>
        <v>18150000</v>
      </c>
      <c r="AA3" s="150" t="s">
        <v>877</v>
      </c>
      <c r="AB3" s="147" t="s">
        <v>1721</v>
      </c>
      <c r="AC3" s="144" t="s">
        <v>490</v>
      </c>
      <c r="AD3" s="141"/>
      <c r="AE3" s="183" t="s">
        <v>1722</v>
      </c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زاهدان خیابان دانش ۱۲، مجتمع بهارستان، بلوک ۶ ، واحد ۶، (تحویل نگهبانی گردد) کافه سایه - مهدی غایب زاده 09141586994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1"/>
      <c r="H4" s="163"/>
      <c r="I4" s="161"/>
      <c r="J4" s="161"/>
      <c r="K4" s="11" t="str">
        <f t="shared" ca="1" si="0"/>
        <v/>
      </c>
      <c r="L4" s="140"/>
      <c r="M4" s="140"/>
      <c r="N4" s="140"/>
      <c r="O4" s="9">
        <v>5501.3</v>
      </c>
      <c r="P4" s="9">
        <v>1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1</v>
      </c>
      <c r="X4" s="14">
        <f t="shared" si="3"/>
        <v>51200000</v>
      </c>
      <c r="Y4" s="17"/>
      <c r="Z4" s="14">
        <f t="shared" si="4"/>
        <v>51200000</v>
      </c>
      <c r="AA4" s="152"/>
      <c r="AB4" s="149"/>
      <c r="AC4" s="146"/>
      <c r="AD4" s="143"/>
      <c r="AE4" s="184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59">
        <v>3</v>
      </c>
      <c r="H5" s="162">
        <v>281705873493</v>
      </c>
      <c r="I5" s="159" t="s">
        <v>1686</v>
      </c>
      <c r="J5" s="159"/>
      <c r="K5" s="11" t="str">
        <f t="shared" ca="1" si="0"/>
        <v/>
      </c>
      <c r="L5" s="138" t="s">
        <v>105</v>
      </c>
      <c r="M5" s="138" t="s">
        <v>839</v>
      </c>
      <c r="N5" s="138" t="s">
        <v>840</v>
      </c>
      <c r="O5" s="9">
        <v>3326.2</v>
      </c>
      <c r="P5" s="9">
        <v>2</v>
      </c>
      <c r="Q5" s="13" t="str">
        <f>VLOOKUP(O5, '[1]لیست محصولات اردیبهشت ۱۴۰۳'!B:C,2,0)</f>
        <v>میاگروس | Milagros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18150000</v>
      </c>
      <c r="U5" s="15"/>
      <c r="V5" s="16">
        <f t="shared" si="1"/>
        <v>0</v>
      </c>
      <c r="W5" s="12">
        <f t="shared" si="2"/>
        <v>2</v>
      </c>
      <c r="X5" s="14">
        <f t="shared" si="3"/>
        <v>36300000</v>
      </c>
      <c r="Y5" s="17"/>
      <c r="Z5" s="14">
        <f t="shared" si="4"/>
        <v>36300000</v>
      </c>
      <c r="AA5" s="150" t="s">
        <v>79</v>
      </c>
      <c r="AB5" s="147" t="s">
        <v>841</v>
      </c>
      <c r="AC5" s="144" t="s">
        <v>842</v>
      </c>
      <c r="AD5" s="141" t="s">
        <v>795</v>
      </c>
      <c r="AE5" s="19"/>
      <c r="AF5" s="21"/>
      <c r="AG5" s="22" t="str">
        <f t="shared" si="5"/>
        <v>TRUE</v>
      </c>
      <c r="AH5" s="23" t="str">
        <f t="shared" si="6"/>
        <v>تهران خیابان طالقانی،خیابان موسوی،کوچه ایرانشهر،پلاک ۱ عمارت جهان کوچک من - امیرحسین ضیائی پور 09366388030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1"/>
      <c r="H6" s="163"/>
      <c r="I6" s="161"/>
      <c r="J6" s="161"/>
      <c r="K6" s="11" t="str">
        <f t="shared" ca="1" si="0"/>
        <v/>
      </c>
      <c r="L6" s="140"/>
      <c r="M6" s="140"/>
      <c r="N6" s="140"/>
      <c r="O6" s="9">
        <v>5501.2</v>
      </c>
      <c r="P6" s="9">
        <v>2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9900000</v>
      </c>
      <c r="U6" s="15"/>
      <c r="V6" s="16">
        <f t="shared" si="1"/>
        <v>0</v>
      </c>
      <c r="W6" s="12">
        <f t="shared" si="2"/>
        <v>2</v>
      </c>
      <c r="X6" s="14">
        <f t="shared" si="3"/>
        <v>19800000</v>
      </c>
      <c r="Y6" s="17"/>
      <c r="Z6" s="14">
        <f t="shared" si="4"/>
        <v>19800000</v>
      </c>
      <c r="AA6" s="152"/>
      <c r="AB6" s="149"/>
      <c r="AC6" s="146"/>
      <c r="AD6" s="143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9">
        <v>4</v>
      </c>
      <c r="H7" s="162">
        <v>281720793113</v>
      </c>
      <c r="I7" s="159" t="s">
        <v>1686</v>
      </c>
      <c r="J7" s="159"/>
      <c r="K7" s="11" t="str">
        <f t="shared" ca="1" si="0"/>
        <v/>
      </c>
      <c r="L7" s="138" t="s">
        <v>1723</v>
      </c>
      <c r="M7" s="138" t="s">
        <v>1724</v>
      </c>
      <c r="N7" s="138"/>
      <c r="O7" s="9">
        <v>5523.2</v>
      </c>
      <c r="P7" s="9">
        <v>1</v>
      </c>
      <c r="Q7" s="13" t="str">
        <f>VLOOKUP(O7, '[1]لیست محصولات اردیبهشت ۱۴۰۳'!B:C,2,0)</f>
        <v>کوتوا دانکن | Kotowa Duncan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12150000</v>
      </c>
      <c r="U7" s="26"/>
      <c r="V7" s="16">
        <f t="shared" si="1"/>
        <v>0</v>
      </c>
      <c r="W7" s="12">
        <f t="shared" si="2"/>
        <v>1</v>
      </c>
      <c r="X7" s="14">
        <f t="shared" si="3"/>
        <v>12150000</v>
      </c>
      <c r="Y7" s="17"/>
      <c r="Z7" s="14">
        <f t="shared" si="4"/>
        <v>12150000</v>
      </c>
      <c r="AA7" s="150" t="s">
        <v>79</v>
      </c>
      <c r="AB7" s="147" t="s">
        <v>1725</v>
      </c>
      <c r="AC7" s="144" t="s">
        <v>1726</v>
      </c>
      <c r="AD7" s="141" t="s">
        <v>795</v>
      </c>
      <c r="AE7" s="19"/>
      <c r="AF7" s="21"/>
      <c r="AG7" s="22" t="str">
        <f t="shared" si="5"/>
        <v>TRUE</v>
      </c>
      <c r="AH7" s="23" t="str">
        <f t="shared" si="6"/>
        <v>تهران خ نیاوران ، خ مقدسی ، خیابان محمود احمدی زمانی ، پلاک ۴ واحد ۱۰۰۲  - یاسمن مطهری اصل 09121081921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163"/>
      <c r="I8" s="161"/>
      <c r="J8" s="161"/>
      <c r="K8" s="11" t="str">
        <f t="shared" ca="1" si="0"/>
        <v/>
      </c>
      <c r="L8" s="140"/>
      <c r="M8" s="140"/>
      <c r="N8" s="140"/>
      <c r="O8" s="9">
        <v>5511.2</v>
      </c>
      <c r="P8" s="9">
        <v>1</v>
      </c>
      <c r="Q8" s="13" t="str">
        <f>VLOOKUP(O8, '[1]لیست محصولات اردیبهشت ۱۴۰۳'!B:C,2,0)</f>
        <v>هامبلا | Hambella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13350000</v>
      </c>
      <c r="U8" s="15"/>
      <c r="V8" s="16">
        <f t="shared" si="1"/>
        <v>0</v>
      </c>
      <c r="W8" s="12">
        <f t="shared" si="2"/>
        <v>1</v>
      </c>
      <c r="X8" s="14">
        <f t="shared" si="3"/>
        <v>13350000</v>
      </c>
      <c r="Y8" s="17"/>
      <c r="Z8" s="14">
        <f t="shared" si="4"/>
        <v>13350000</v>
      </c>
      <c r="AA8" s="152"/>
      <c r="AB8" s="149"/>
      <c r="AC8" s="146"/>
      <c r="AD8" s="143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5</v>
      </c>
      <c r="H9" s="162">
        <v>281741582558</v>
      </c>
      <c r="I9" s="159" t="s">
        <v>1727</v>
      </c>
      <c r="J9" s="159"/>
      <c r="K9" s="11" t="str">
        <f t="shared" ca="1" si="0"/>
        <v/>
      </c>
      <c r="L9" s="138" t="s">
        <v>1728</v>
      </c>
      <c r="M9" s="138" t="s">
        <v>1729</v>
      </c>
      <c r="N9" s="138" t="s">
        <v>1730</v>
      </c>
      <c r="O9" s="9">
        <v>5511.2</v>
      </c>
      <c r="P9" s="9">
        <v>1</v>
      </c>
      <c r="Q9" s="13" t="str">
        <f>VLOOKUP(O9, '[1]لیست محصولات اردیبهشت ۱۴۰۳'!B:C,2,0)</f>
        <v>هامبلا | Hambella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13350000</v>
      </c>
      <c r="U9" s="15"/>
      <c r="V9" s="16">
        <f t="shared" si="1"/>
        <v>0</v>
      </c>
      <c r="W9" s="12">
        <f t="shared" si="2"/>
        <v>1</v>
      </c>
      <c r="X9" s="14">
        <f t="shared" si="3"/>
        <v>13350000</v>
      </c>
      <c r="Y9" s="17"/>
      <c r="Z9" s="14">
        <f t="shared" si="4"/>
        <v>13350000</v>
      </c>
      <c r="AA9" s="150" t="s">
        <v>165</v>
      </c>
      <c r="AB9" s="147" t="s">
        <v>1731</v>
      </c>
      <c r="AC9" s="144" t="s">
        <v>1732</v>
      </c>
      <c r="AD9" s="141"/>
      <c r="AE9" s="19"/>
      <c r="AF9" s="21"/>
      <c r="AG9" s="22" t="str">
        <f t="shared" si="5"/>
        <v>TRUE</v>
      </c>
      <c r="AH9" s="23" t="str">
        <f t="shared" si="6"/>
        <v>نیشابور خیابان فرحبخش غربی - بین فرحبخش غربی 20 و فیاض بخش شمالی کافه گراف - رکسانا رضاییان 09127908226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163"/>
      <c r="I10" s="161"/>
      <c r="J10" s="161"/>
      <c r="K10" s="11" t="str">
        <f t="shared" ca="1" si="0"/>
        <v/>
      </c>
      <c r="L10" s="140"/>
      <c r="M10" s="140"/>
      <c r="N10" s="140"/>
      <c r="O10" s="9">
        <v>3326.1</v>
      </c>
      <c r="P10" s="9">
        <v>1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3750000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3750000</v>
      </c>
      <c r="Y10" s="17"/>
      <c r="Z10" s="14">
        <f t="shared" si="4"/>
        <v>3750000</v>
      </c>
      <c r="AA10" s="152"/>
      <c r="AB10" s="149"/>
      <c r="AC10" s="146"/>
      <c r="AD10" s="14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6</v>
      </c>
      <c r="H11" s="10">
        <v>281764980723</v>
      </c>
      <c r="I11" s="9" t="s">
        <v>1727</v>
      </c>
      <c r="J11" s="9" t="s">
        <v>75</v>
      </c>
      <c r="K11" s="11" t="str">
        <f t="shared" ca="1" si="0"/>
        <v/>
      </c>
      <c r="L11" s="12" t="s">
        <v>698</v>
      </c>
      <c r="M11" s="12" t="s">
        <v>699</v>
      </c>
      <c r="N11" s="12" t="s">
        <v>700</v>
      </c>
      <c r="O11" s="9">
        <v>5501.2</v>
      </c>
      <c r="P11" s="9">
        <v>20</v>
      </c>
      <c r="Q11" s="13" t="str">
        <f>VLOOKUP(O11, '[1]لیست محصولات اردیبهشت ۱۴۰۳'!B:C,2,0)</f>
        <v>ورتکس | Vortex</v>
      </c>
      <c r="R11" s="131"/>
      <c r="S11" s="12">
        <f>VLOOKUP(O11, '[1]لیست محصولات اردیبهشت ۱۴۰۳'!B:F,5,0)</f>
        <v>750</v>
      </c>
      <c r="T11" s="14">
        <f>VLOOKUP(O11, '[1]لیست محصولات اردیبهشت ۱۴۰۳'!B:G,6,0)</f>
        <v>9900000</v>
      </c>
      <c r="U11" s="15"/>
      <c r="V11" s="16">
        <f t="shared" si="1"/>
        <v>0</v>
      </c>
      <c r="W11" s="12">
        <f t="shared" si="2"/>
        <v>20</v>
      </c>
      <c r="X11" s="14">
        <f t="shared" si="3"/>
        <v>198000000</v>
      </c>
      <c r="Y11" s="17"/>
      <c r="Z11" s="14">
        <f t="shared" si="4"/>
        <v>198000000</v>
      </c>
      <c r="AA11" s="18" t="s">
        <v>79</v>
      </c>
      <c r="AB11" s="13" t="s">
        <v>701</v>
      </c>
      <c r="AC11" s="19" t="s">
        <v>1036</v>
      </c>
      <c r="AD11" s="20"/>
      <c r="AE11" s="132"/>
      <c r="AF11" s="21"/>
      <c r="AG11" s="22" t="str">
        <f t="shared" si="5"/>
        <v>TRUE</v>
      </c>
      <c r="AH11" s="23" t="str">
        <f t="shared" si="6"/>
        <v>تهران شهرک غرب سیمای ایران جنب پلاتین رستوران بهاد (سرو پیشرو مفاخر) - آسمان حیدری 09926497858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59">
        <v>7</v>
      </c>
      <c r="H12" s="162">
        <v>281749036997</v>
      </c>
      <c r="I12" s="159" t="s">
        <v>1727</v>
      </c>
      <c r="J12" s="159"/>
      <c r="K12" s="11" t="str">
        <f t="shared" ca="1" si="0"/>
        <v/>
      </c>
      <c r="L12" s="138" t="s">
        <v>520</v>
      </c>
      <c r="M12" s="138" t="s">
        <v>1733</v>
      </c>
      <c r="N12" s="138"/>
      <c r="O12" s="9">
        <v>5511.1</v>
      </c>
      <c r="P12" s="9">
        <v>1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2800000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2800000</v>
      </c>
      <c r="Y12" s="17"/>
      <c r="Z12" s="14">
        <f t="shared" si="4"/>
        <v>2800000</v>
      </c>
      <c r="AA12" s="150" t="s">
        <v>79</v>
      </c>
      <c r="AB12" s="147" t="s">
        <v>1734</v>
      </c>
      <c r="AC12" s="144" t="s">
        <v>1735</v>
      </c>
      <c r="AD12" s="141" t="s">
        <v>759</v>
      </c>
      <c r="AE12" s="19"/>
      <c r="AF12" s="21"/>
      <c r="AG12" s="22" t="str">
        <f t="shared" si="5"/>
        <v>TRUE</v>
      </c>
      <c r="AH12" s="23" t="str">
        <f t="shared" si="6"/>
        <v>تهران خیابان قزوین-خیابان حسینی-کوچه صمغ آبادی-پلاک۳۷-واحد۹  - البرز محبی 09120389561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163"/>
      <c r="I13" s="161"/>
      <c r="J13" s="161"/>
      <c r="K13" s="11" t="str">
        <f t="shared" ca="1" si="0"/>
        <v/>
      </c>
      <c r="L13" s="140"/>
      <c r="M13" s="140"/>
      <c r="N13" s="140"/>
      <c r="O13" s="9">
        <v>5501.2</v>
      </c>
      <c r="P13" s="9">
        <v>1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9900000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9900000</v>
      </c>
      <c r="Y13" s="17"/>
      <c r="Z13" s="14">
        <f t="shared" si="4"/>
        <v>9900000</v>
      </c>
      <c r="AA13" s="152"/>
      <c r="AB13" s="149"/>
      <c r="AC13" s="146"/>
      <c r="AD13" s="143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66">
        <v>8</v>
      </c>
      <c r="H14" s="67" t="s">
        <v>711</v>
      </c>
      <c r="I14" s="130" t="s">
        <v>1727</v>
      </c>
      <c r="J14" s="34" t="s">
        <v>75</v>
      </c>
      <c r="K14" s="34"/>
      <c r="L14" s="34"/>
      <c r="M14" s="34" t="s">
        <v>84</v>
      </c>
      <c r="N14" s="34" t="s">
        <v>85</v>
      </c>
      <c r="O14" s="9">
        <v>5511.3</v>
      </c>
      <c r="P14" s="9">
        <v>8</v>
      </c>
      <c r="Q14" s="13" t="str">
        <f>VLOOKUP(O14, '[1]لیست محصولات اردیبهشت ۱۴۰۳'!B:C,2,0)</f>
        <v>هامبلا | Hambella</v>
      </c>
      <c r="R14" s="9"/>
      <c r="S14" s="12">
        <f>VLOOKUP(O14, '[1]لیست محصولات اردیبهشت ۱۴۰۳'!B:F,5,0)</f>
        <v>4000</v>
      </c>
      <c r="T14" s="14">
        <f>VLOOKUP(O14, '[1]لیست محصولات اردیبهشت ۱۴۰۳'!B:G,6,0)</f>
        <v>69600000</v>
      </c>
      <c r="U14" s="15"/>
      <c r="V14" s="16">
        <f t="shared" si="1"/>
        <v>0</v>
      </c>
      <c r="W14" s="12">
        <f t="shared" si="2"/>
        <v>8</v>
      </c>
      <c r="X14" s="14">
        <f t="shared" si="3"/>
        <v>556800000</v>
      </c>
      <c r="Y14" s="17"/>
      <c r="Z14" s="14">
        <f t="shared" si="4"/>
        <v>556800000</v>
      </c>
      <c r="AA14" s="18" t="s">
        <v>79</v>
      </c>
      <c r="AB14" s="13" t="s">
        <v>70</v>
      </c>
      <c r="AC14" s="19" t="s">
        <v>86</v>
      </c>
      <c r="AD14" s="20"/>
      <c r="AE14" s="19"/>
      <c r="AF14" s="21"/>
      <c r="AG14" s="22" t="str">
        <f t="shared" si="5"/>
        <v>TRUE</v>
      </c>
      <c r="AH14" s="23" t="str">
        <f t="shared" si="6"/>
        <v>تهران - کافه بیکری روستار سانا سنتر -  حجتی 09373955769</v>
      </c>
    </row>
    <row r="15" spans="1:34" ht="22.35" customHeight="1">
      <c r="A15" s="7"/>
      <c r="B15" s="7"/>
      <c r="C15" s="7"/>
      <c r="D15" s="7"/>
      <c r="E15" s="7"/>
      <c r="F15" s="8"/>
      <c r="G15" s="9">
        <v>9</v>
      </c>
      <c r="H15" s="10">
        <v>281764242642</v>
      </c>
      <c r="I15" s="9" t="s">
        <v>1727</v>
      </c>
      <c r="J15" s="9"/>
      <c r="K15" s="11" t="str">
        <f t="shared" ref="K15:K46" ca="1" si="7">IF(C15, TODAY(), "" )</f>
        <v/>
      </c>
      <c r="L15" s="12" t="s">
        <v>134</v>
      </c>
      <c r="M15" s="12" t="s">
        <v>600</v>
      </c>
      <c r="N15" s="12"/>
      <c r="O15" s="9">
        <v>3326.1</v>
      </c>
      <c r="P15" s="9">
        <v>3</v>
      </c>
      <c r="Q15" s="13" t="str">
        <f>VLOOKUP(O15, '[1]لیست محصولات اردیبهشت ۱۴۰۳'!B:C,2,0)</f>
        <v>میاگروس | Milagros</v>
      </c>
      <c r="R15" s="9" t="s">
        <v>601</v>
      </c>
      <c r="S15" s="12">
        <f>VLOOKUP(O15, '[1]لیست محصولات اردیبهشت ۱۴۰۳'!B:F,5,0)</f>
        <v>150</v>
      </c>
      <c r="T15" s="14">
        <f>VLOOKUP(O15, '[1]لیست محصولات اردیبهشت ۱۴۰۳'!B:G,6,0)</f>
        <v>3750000</v>
      </c>
      <c r="U15" s="15"/>
      <c r="V15" s="16">
        <f t="shared" si="1"/>
        <v>0</v>
      </c>
      <c r="W15" s="12">
        <f t="shared" si="2"/>
        <v>3</v>
      </c>
      <c r="X15" s="14">
        <f t="shared" si="3"/>
        <v>11250000</v>
      </c>
      <c r="Y15" s="17"/>
      <c r="Z15" s="14">
        <f t="shared" si="4"/>
        <v>11250000</v>
      </c>
      <c r="AA15" s="18" t="s">
        <v>79</v>
      </c>
      <c r="AB15" s="13" t="s">
        <v>602</v>
      </c>
      <c r="AC15" s="19" t="s">
        <v>603</v>
      </c>
      <c r="AD15" s="20" t="s">
        <v>759</v>
      </c>
      <c r="AE15" s="19"/>
      <c r="AF15" s="21"/>
      <c r="AG15" s="22" t="str">
        <f t="shared" si="5"/>
        <v>TRUE</v>
      </c>
      <c r="AH15" s="23" t="str">
        <f t="shared" si="6"/>
        <v>تهران ونک - خ عطار - نرسیده به میدان عطار - ساختمان پروین اعتصامی (پلاک26 - همراه اول)  - امین یعقوبی ثانی 09936007969</v>
      </c>
    </row>
    <row r="16" spans="1:34" ht="22.35" customHeight="1">
      <c r="A16" s="7"/>
      <c r="B16" s="7"/>
      <c r="C16" s="7"/>
      <c r="D16" s="7"/>
      <c r="E16" s="7"/>
      <c r="F16" s="8"/>
      <c r="G16" s="159">
        <v>10</v>
      </c>
      <c r="H16" s="162">
        <v>281743876002</v>
      </c>
      <c r="I16" s="159" t="s">
        <v>1727</v>
      </c>
      <c r="J16" s="159"/>
      <c r="K16" s="11" t="str">
        <f t="shared" ca="1" si="7"/>
        <v/>
      </c>
      <c r="L16" s="138" t="s">
        <v>99</v>
      </c>
      <c r="M16" s="138" t="s">
        <v>100</v>
      </c>
      <c r="N16" s="138"/>
      <c r="O16" s="9">
        <v>3326.1</v>
      </c>
      <c r="P16" s="9">
        <v>2</v>
      </c>
      <c r="Q16" s="13" t="str">
        <f>VLOOKUP(O16, '[1]لیست محصولات اردیبهشت ۱۴۰۳'!B:C,2,0)</f>
        <v>میاگروس | Milagros</v>
      </c>
      <c r="R16" s="131" t="s">
        <v>101</v>
      </c>
      <c r="S16" s="12">
        <f>VLOOKUP(O16, '[1]لیست محصولات اردیبهشت ۱۴۰۳'!B:F,5,0)</f>
        <v>150</v>
      </c>
      <c r="T16" s="14">
        <f>VLOOKUP(O16, '[1]لیست محصولات اردیبهشت ۱۴۰۳'!B:G,6,0)</f>
        <v>3750000</v>
      </c>
      <c r="U16" s="15"/>
      <c r="V16" s="16">
        <f t="shared" ref="V16" si="8">IF(C16, P16, U16 )</f>
        <v>0</v>
      </c>
      <c r="W16" s="12">
        <f t="shared" ref="W16" si="9">P16-V16</f>
        <v>2</v>
      </c>
      <c r="X16" s="14">
        <f t="shared" ref="X16" si="10">P16*T16</f>
        <v>7500000</v>
      </c>
      <c r="Y16" s="17"/>
      <c r="Z16" s="14">
        <f t="shared" ref="Z16" si="11">X16-Y16</f>
        <v>7500000</v>
      </c>
      <c r="AA16" s="150" t="s">
        <v>79</v>
      </c>
      <c r="AB16" s="147" t="s">
        <v>102</v>
      </c>
      <c r="AC16" s="144" t="s">
        <v>103</v>
      </c>
      <c r="AD16" s="141" t="s">
        <v>795</v>
      </c>
      <c r="AE16" s="183" t="s">
        <v>1736</v>
      </c>
      <c r="AF16" s="21"/>
      <c r="AG16" s="22" t="str">
        <f t="shared" si="5"/>
        <v>TRUE</v>
      </c>
      <c r="AH16" s="23" t="str">
        <f t="shared" si="6"/>
        <v>تهران سعادت اباد سرو شرقی خیابان مروارید پنجم شرقی پ44  - صفا رفیع نژاد 09128759919</v>
      </c>
    </row>
    <row r="17" spans="1:34" ht="22.35" customHeight="1">
      <c r="A17" s="7"/>
      <c r="B17" s="7"/>
      <c r="C17" s="7"/>
      <c r="D17" s="7"/>
      <c r="E17" s="7"/>
      <c r="F17" s="8"/>
      <c r="G17" s="161"/>
      <c r="H17" s="163"/>
      <c r="I17" s="161"/>
      <c r="J17" s="161"/>
      <c r="K17" s="11" t="str">
        <f t="shared" ca="1" si="7"/>
        <v/>
      </c>
      <c r="L17" s="140"/>
      <c r="M17" s="140"/>
      <c r="N17" s="140"/>
      <c r="O17" s="9">
        <v>3326.1</v>
      </c>
      <c r="P17" s="9">
        <v>1</v>
      </c>
      <c r="Q17" s="13" t="str">
        <f>VLOOKUP(O17, '[1]لیست محصولات اردیبهشت ۱۴۰۳'!B:C,2,0)</f>
        <v>میاگروس | Milagros</v>
      </c>
      <c r="R17" s="9" t="s">
        <v>144</v>
      </c>
      <c r="S17" s="12">
        <f>VLOOKUP(O17, '[1]لیست محصولات اردیبهشت ۱۴۰۳'!B:F,5,0)</f>
        <v>150</v>
      </c>
      <c r="T17" s="14">
        <f>VLOOKUP(O17, '[1]لیست محصولات اردیبهشت ۱۴۰۳'!B:G,6,0)</f>
        <v>3750000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3750000</v>
      </c>
      <c r="Y17" s="17"/>
      <c r="Z17" s="14">
        <f t="shared" si="4"/>
        <v>3750000</v>
      </c>
      <c r="AA17" s="152"/>
      <c r="AB17" s="149"/>
      <c r="AC17" s="146"/>
      <c r="AD17" s="143"/>
      <c r="AE17" s="184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53">
        <v>11</v>
      </c>
      <c r="H18" s="156"/>
      <c r="I18" s="153" t="s">
        <v>1727</v>
      </c>
      <c r="J18" s="159" t="s">
        <v>75</v>
      </c>
      <c r="K18" s="11" t="str">
        <f t="shared" ca="1" si="7"/>
        <v/>
      </c>
      <c r="L18" s="138" t="s">
        <v>1258</v>
      </c>
      <c r="M18" s="138" t="s">
        <v>732</v>
      </c>
      <c r="N18" s="138" t="s">
        <v>1259</v>
      </c>
      <c r="O18" s="9">
        <v>5523.2</v>
      </c>
      <c r="P18" s="9">
        <v>2</v>
      </c>
      <c r="Q18" s="13" t="str">
        <f>VLOOKUP(O18, '[1]لیست محصولات اردیبهشت ۱۴۰۳'!B:C,2,0)</f>
        <v>کوتوا دانکن | Kotowa Duncan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12150000</v>
      </c>
      <c r="U18" s="15"/>
      <c r="V18" s="16">
        <f t="shared" si="1"/>
        <v>0</v>
      </c>
      <c r="W18" s="12">
        <f t="shared" si="2"/>
        <v>2</v>
      </c>
      <c r="X18" s="14">
        <f t="shared" si="3"/>
        <v>24300000</v>
      </c>
      <c r="Y18" s="17"/>
      <c r="Z18" s="14">
        <f t="shared" si="4"/>
        <v>24300000</v>
      </c>
      <c r="AA18" s="150" t="s">
        <v>79</v>
      </c>
      <c r="AB18" s="147" t="s">
        <v>1739</v>
      </c>
      <c r="AC18" s="144" t="s">
        <v>1740</v>
      </c>
      <c r="AD18" s="141"/>
      <c r="AE18" s="19"/>
      <c r="AF18" s="21"/>
      <c r="AG18" s="22" t="str">
        <f t="shared" si="5"/>
        <v>TRUE</v>
      </c>
      <c r="AH18" s="23" t="str">
        <f t="shared" si="6"/>
        <v>تهران تهران، گاندی جنوبی، خ یکم ،پلاک 13 ،واحد 1 شیرینی پراگ - زانین حامدی 09939038171 / 09351778654</v>
      </c>
    </row>
    <row r="19" spans="1:34" ht="22.35" customHeight="1">
      <c r="A19" s="7"/>
      <c r="B19" s="7"/>
      <c r="C19" s="7"/>
      <c r="D19" s="7"/>
      <c r="E19" s="7"/>
      <c r="F19" s="8"/>
      <c r="G19" s="154"/>
      <c r="H19" s="157"/>
      <c r="I19" s="154"/>
      <c r="J19" s="160"/>
      <c r="K19" s="11" t="str">
        <f t="shared" ca="1" si="7"/>
        <v/>
      </c>
      <c r="L19" s="139"/>
      <c r="M19" s="139"/>
      <c r="N19" s="139"/>
      <c r="O19" s="9">
        <v>3326.2</v>
      </c>
      <c r="P19" s="9">
        <v>2</v>
      </c>
      <c r="Q19" s="13" t="str">
        <f>VLOOKUP(O19, '[1]لیست محصولات اردیبهشت ۱۴۰۳'!B:C,2,0)</f>
        <v>میاگروس | Milagros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18150000</v>
      </c>
      <c r="U19" s="15"/>
      <c r="V19" s="16">
        <f t="shared" si="1"/>
        <v>0</v>
      </c>
      <c r="W19" s="12">
        <f t="shared" si="2"/>
        <v>2</v>
      </c>
      <c r="X19" s="14">
        <f t="shared" si="3"/>
        <v>36300000</v>
      </c>
      <c r="Y19" s="17"/>
      <c r="Z19" s="14">
        <f t="shared" si="4"/>
        <v>36300000</v>
      </c>
      <c r="AA19" s="151"/>
      <c r="AB19" s="148"/>
      <c r="AC19" s="145"/>
      <c r="AD19" s="142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54"/>
      <c r="H20" s="157"/>
      <c r="I20" s="154"/>
      <c r="J20" s="160"/>
      <c r="K20" s="11" t="str">
        <f t="shared" ca="1" si="7"/>
        <v/>
      </c>
      <c r="L20" s="139"/>
      <c r="M20" s="139"/>
      <c r="N20" s="139"/>
      <c r="O20" s="9">
        <v>5522.2</v>
      </c>
      <c r="P20" s="9">
        <v>2</v>
      </c>
      <c r="Q20" s="13" t="str">
        <f>VLOOKUP(O20, '[1]لیست محصولات اردیبهشت ۱۴۰۳'!B:C,2,0)</f>
        <v>تامارا | Tamara</v>
      </c>
      <c r="R20" s="9"/>
      <c r="S20" s="12">
        <f>VLOOKUP(O20, '[1]لیست محصولات اردیبهشت ۱۴۰۳'!B:F,5,0)</f>
        <v>750</v>
      </c>
      <c r="T20" s="14">
        <f>VLOOKUP(O20, '[1]لیست محصولات اردیبهشت ۱۴۰۳'!B:G,6,0)</f>
        <v>12450000</v>
      </c>
      <c r="U20" s="15"/>
      <c r="V20" s="16">
        <f t="shared" si="1"/>
        <v>0</v>
      </c>
      <c r="W20" s="12">
        <f t="shared" si="2"/>
        <v>2</v>
      </c>
      <c r="X20" s="14">
        <f t="shared" si="3"/>
        <v>24900000</v>
      </c>
      <c r="Y20" s="17"/>
      <c r="Z20" s="14">
        <f t="shared" si="4"/>
        <v>24900000</v>
      </c>
      <c r="AA20" s="151"/>
      <c r="AB20" s="148"/>
      <c r="AC20" s="145"/>
      <c r="AD20" s="142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55"/>
      <c r="H21" s="158"/>
      <c r="I21" s="155"/>
      <c r="J21" s="161"/>
      <c r="K21" s="11" t="str">
        <f t="shared" ca="1" si="7"/>
        <v/>
      </c>
      <c r="L21" s="140"/>
      <c r="M21" s="140"/>
      <c r="N21" s="140"/>
      <c r="O21" s="9">
        <v>5511.2</v>
      </c>
      <c r="P21" s="9">
        <v>2</v>
      </c>
      <c r="Q21" s="13" t="str">
        <f>VLOOKUP(O21, '[1]لیست محصولات اردیبهشت ۱۴۰۳'!B:C,2,0)</f>
        <v>هامبلا | Hambella</v>
      </c>
      <c r="R21" s="9"/>
      <c r="S21" s="12">
        <f>VLOOKUP(O21, '[1]لیست محصولات اردیبهشت ۱۴۰۳'!B:F,5,0)</f>
        <v>750</v>
      </c>
      <c r="T21" s="14">
        <f>VLOOKUP(O21, '[1]لیست محصولات اردیبهشت ۱۴۰۳'!B:G,6,0)</f>
        <v>13350000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26700000</v>
      </c>
      <c r="Y21" s="17"/>
      <c r="Z21" s="14">
        <f t="shared" si="4"/>
        <v>26700000</v>
      </c>
      <c r="AA21" s="152"/>
      <c r="AB21" s="149"/>
      <c r="AC21" s="146"/>
      <c r="AD21" s="143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9">
        <v>12</v>
      </c>
      <c r="H22" s="162">
        <v>281771036176</v>
      </c>
      <c r="I22" s="159" t="s">
        <v>1727</v>
      </c>
      <c r="J22" s="159"/>
      <c r="K22" s="11" t="str">
        <f t="shared" ca="1" si="7"/>
        <v/>
      </c>
      <c r="L22" s="138" t="s">
        <v>770</v>
      </c>
      <c r="M22" s="138" t="s">
        <v>771</v>
      </c>
      <c r="N22" s="138"/>
      <c r="O22" s="9">
        <v>3326.1</v>
      </c>
      <c r="P22" s="9">
        <v>2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7500000</v>
      </c>
      <c r="Y22" s="17"/>
      <c r="Z22" s="14">
        <f t="shared" si="4"/>
        <v>7500000</v>
      </c>
      <c r="AA22" s="150" t="s">
        <v>96</v>
      </c>
      <c r="AB22" s="147" t="s">
        <v>772</v>
      </c>
      <c r="AC22" s="144" t="s">
        <v>773</v>
      </c>
      <c r="AD22" s="141"/>
      <c r="AE22" s="19"/>
      <c r="AF22" s="21"/>
      <c r="AG22" s="22" t="str">
        <f t="shared" si="5"/>
        <v>TRUE</v>
      </c>
      <c r="AH22" s="23" t="str">
        <f t="shared" si="6"/>
        <v>اصفهان ملکشهر خیابان مطهری کوچه 35 پلاک 44 واحد 3  - محمد حسن میری 09337347280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1"/>
      <c r="H23" s="163"/>
      <c r="I23" s="161"/>
      <c r="J23" s="161"/>
      <c r="K23" s="11" t="str">
        <f t="shared" ca="1" si="7"/>
        <v/>
      </c>
      <c r="L23" s="140"/>
      <c r="M23" s="140"/>
      <c r="N23" s="140"/>
      <c r="O23" s="9">
        <v>5511.2</v>
      </c>
      <c r="P23" s="9">
        <v>1</v>
      </c>
      <c r="Q23" s="13" t="str">
        <f>VLOOKUP(O23, '[1]لیست محصولات اردیبهشت ۱۴۰۳'!B:C,2,0)</f>
        <v>هامبلا | Hambella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13350000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13350000</v>
      </c>
      <c r="Y23" s="17"/>
      <c r="Z23" s="14">
        <f t="shared" si="4"/>
        <v>13350000</v>
      </c>
      <c r="AA23" s="152"/>
      <c r="AB23" s="149"/>
      <c r="AC23" s="146"/>
      <c r="AD23" s="143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13</v>
      </c>
      <c r="H24" s="162">
        <v>281848304239</v>
      </c>
      <c r="I24" s="159" t="s">
        <v>1745</v>
      </c>
      <c r="J24" s="159"/>
      <c r="K24" s="11" t="str">
        <f t="shared" ca="1" si="7"/>
        <v/>
      </c>
      <c r="L24" s="138" t="s">
        <v>656</v>
      </c>
      <c r="M24" s="138" t="s">
        <v>180</v>
      </c>
      <c r="N24" s="138"/>
      <c r="O24" s="9">
        <v>3326.2</v>
      </c>
      <c r="P24" s="9">
        <v>1</v>
      </c>
      <c r="Q24" s="13" t="str">
        <f>VLOOKUP(O24, '[1]لیست محصولات اردیبهشت ۱۴۰۳'!B:C,2,0)</f>
        <v>میاگروس | Milagros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18150000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18150000</v>
      </c>
      <c r="Y24" s="17"/>
      <c r="Z24" s="14">
        <f t="shared" si="4"/>
        <v>18150000</v>
      </c>
      <c r="AA24" s="150" t="s">
        <v>1752</v>
      </c>
      <c r="AB24" s="147" t="s">
        <v>1753</v>
      </c>
      <c r="AC24" s="144" t="s">
        <v>1754</v>
      </c>
      <c r="AD24" s="141"/>
      <c r="AE24" s="183" t="s">
        <v>1755</v>
      </c>
      <c r="AF24" s="21"/>
      <c r="AG24" s="22" t="str">
        <f t="shared" si="5"/>
        <v>TRUE</v>
      </c>
      <c r="AH24" s="23" t="str">
        <f t="shared" si="6"/>
        <v>قزوین الوند - سه راه مدرسه خیابان فارابی غربی کوچه فارابی ۱۲ پلاک ۴۲  - پیمان مقدم 09928301427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1"/>
      <c r="H25" s="163"/>
      <c r="I25" s="161"/>
      <c r="J25" s="161"/>
      <c r="K25" s="11" t="str">
        <f t="shared" ca="1" si="7"/>
        <v/>
      </c>
      <c r="L25" s="140"/>
      <c r="M25" s="140"/>
      <c r="N25" s="140"/>
      <c r="O25" s="9">
        <v>5511.1</v>
      </c>
      <c r="P25" s="9">
        <v>1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2800000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2800000</v>
      </c>
      <c r="Y25" s="17"/>
      <c r="Z25" s="14">
        <f t="shared" si="4"/>
        <v>2800000</v>
      </c>
      <c r="AA25" s="152"/>
      <c r="AB25" s="149"/>
      <c r="AC25" s="146"/>
      <c r="AD25" s="143"/>
      <c r="AE25" s="184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59">
        <v>14</v>
      </c>
      <c r="H26" s="162" t="s">
        <v>70</v>
      </c>
      <c r="I26" s="159" t="s">
        <v>1745</v>
      </c>
      <c r="J26" s="159"/>
      <c r="K26" s="11" t="str">
        <f t="shared" ca="1" si="7"/>
        <v/>
      </c>
      <c r="L26" s="138" t="s">
        <v>1486</v>
      </c>
      <c r="M26" s="138" t="s">
        <v>1679</v>
      </c>
      <c r="N26" s="138" t="s">
        <v>332</v>
      </c>
      <c r="O26" s="9">
        <v>5511.1</v>
      </c>
      <c r="P26" s="9">
        <v>1</v>
      </c>
      <c r="Q26" s="13" t="str">
        <f>VLOOKUP(O26, '[1]لیست محصولات اردیبهشت ۱۴۰۳'!B:C,2,0)</f>
        <v>هامبلا | Hambella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2800000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2800000</v>
      </c>
      <c r="Y26" s="17"/>
      <c r="Z26" s="14">
        <f t="shared" si="4"/>
        <v>2800000</v>
      </c>
      <c r="AA26" s="150"/>
      <c r="AB26" s="147"/>
      <c r="AC26" s="144"/>
      <c r="AD26" s="141"/>
      <c r="AE26" s="19"/>
      <c r="AF26" s="21"/>
      <c r="AG26" s="22" t="str">
        <f t="shared" si="5"/>
        <v>TRUE</v>
      </c>
      <c r="AH26" s="23" t="str">
        <f t="shared" si="6"/>
        <v xml:space="preserve">  (پرسنل) - امیرعباس حسن زاده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61"/>
      <c r="H27" s="163"/>
      <c r="I27" s="161"/>
      <c r="J27" s="161"/>
      <c r="K27" s="11" t="str">
        <f t="shared" ca="1" si="7"/>
        <v/>
      </c>
      <c r="L27" s="140"/>
      <c r="M27" s="140"/>
      <c r="N27" s="140"/>
      <c r="O27" s="9">
        <v>5501.1</v>
      </c>
      <c r="P27" s="9">
        <v>1</v>
      </c>
      <c r="Q27" s="13" t="str">
        <f>VLOOKUP(O27, '[1]لیست محصولات اردیبهشت ۱۴۰۳'!B:C,2,0)</f>
        <v>ورتکس | Vortex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2100000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2100000</v>
      </c>
      <c r="Y27" s="17"/>
      <c r="Z27" s="14">
        <f t="shared" si="4"/>
        <v>2100000</v>
      </c>
      <c r="AA27" s="152"/>
      <c r="AB27" s="149"/>
      <c r="AC27" s="146"/>
      <c r="AD27" s="143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59">
        <v>15</v>
      </c>
      <c r="H28" s="162" t="s">
        <v>70</v>
      </c>
      <c r="I28" s="159" t="s">
        <v>1745</v>
      </c>
      <c r="J28" s="159"/>
      <c r="K28" s="11" t="str">
        <f t="shared" ca="1" si="7"/>
        <v/>
      </c>
      <c r="L28" s="138" t="s">
        <v>925</v>
      </c>
      <c r="M28" s="138" t="s">
        <v>1465</v>
      </c>
      <c r="N28" s="138" t="s">
        <v>332</v>
      </c>
      <c r="O28" s="9">
        <v>5511.1</v>
      </c>
      <c r="P28" s="9">
        <v>1</v>
      </c>
      <c r="Q28" s="13" t="str">
        <f>VLOOKUP(O28, '[1]لیست محصولات اردیبهشت ۱۴۰۳'!B:C,2,0)</f>
        <v>هامبلا | Hambella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2800000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2800000</v>
      </c>
      <c r="Y28" s="17"/>
      <c r="Z28" s="14">
        <f t="shared" si="4"/>
        <v>2800000</v>
      </c>
      <c r="AA28" s="150"/>
      <c r="AB28" s="147"/>
      <c r="AC28" s="144"/>
      <c r="AD28" s="141"/>
      <c r="AE28" s="19"/>
      <c r="AF28" s="21"/>
      <c r="AG28" s="22" t="str">
        <f t="shared" si="5"/>
        <v>TRUE</v>
      </c>
      <c r="AH28" s="23" t="str">
        <f t="shared" si="6"/>
        <v xml:space="preserve">  (پرسنل) - رامتین حضرتی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1"/>
      <c r="H29" s="163"/>
      <c r="I29" s="161"/>
      <c r="J29" s="161"/>
      <c r="K29" s="11" t="str">
        <f t="shared" ca="1" si="7"/>
        <v/>
      </c>
      <c r="L29" s="140"/>
      <c r="M29" s="140"/>
      <c r="N29" s="140"/>
      <c r="O29" s="9">
        <v>3326.1</v>
      </c>
      <c r="P29" s="9">
        <v>1</v>
      </c>
      <c r="Q29" s="13" t="str">
        <f>VLOOKUP(O29, '[1]لیست محصولات اردیبهشت ۱۴۰۳'!B:C,2,0)</f>
        <v>میاگروس | Milagros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3750000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3750000</v>
      </c>
      <c r="Y29" s="17"/>
      <c r="Z29" s="14">
        <f t="shared" si="4"/>
        <v>3750000</v>
      </c>
      <c r="AA29" s="152"/>
      <c r="AB29" s="149"/>
      <c r="AC29" s="146"/>
      <c r="AD29" s="143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7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7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7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7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7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7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7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7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7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7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7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7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7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7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7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7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7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ref="K47:K78" ca="1" si="12">IF(C47, TODAY(), "" )</f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12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12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12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12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12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12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12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12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12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12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12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12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12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12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12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12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12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12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ca="1" si="12"/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ref="AH67:AH130" si="18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si="18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ref="K79:K87" ca="1" si="19">IF(C79, TODAY(), "" )</f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9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9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9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9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9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9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9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9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20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20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21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20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21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20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1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20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1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20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1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20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1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20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1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20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1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20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1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20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1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20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1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20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1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20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1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20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1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20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1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20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1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20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1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20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1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20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1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20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1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20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1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20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1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20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1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20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1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20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1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20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1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20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1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20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1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20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1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20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1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20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1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20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1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20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1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20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1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20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1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20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1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20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1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20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1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20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1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20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1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20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1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20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1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20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1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20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1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20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1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20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1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20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1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20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1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20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1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20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1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20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1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20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1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20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1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20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1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20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1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20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1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20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1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20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1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20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1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20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1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20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1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20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1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20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1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2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1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2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23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2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23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2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3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2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3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2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3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2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3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4">SUMIF(O:O,AA203,P:P)</f>
        <v>0</v>
      </c>
      <c r="AI203" s="42">
        <f t="shared" ref="AI203:AI266" si="25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4"/>
        <v>0</v>
      </c>
      <c r="AI204" s="42">
        <f t="shared" si="25"/>
        <v>0</v>
      </c>
      <c r="AJ204" s="43">
        <f t="shared" ref="AJ204:AJ222" si="26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7">AL204*AG204/1000</f>
        <v>0</v>
      </c>
      <c r="AO204" s="45"/>
      <c r="AP204" s="44" t="str">
        <f t="shared" ref="AP204:AP267" si="28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4"/>
        <v>0</v>
      </c>
      <c r="AI205" s="42">
        <f t="shared" si="25"/>
        <v>0</v>
      </c>
      <c r="AJ205" s="43">
        <f t="shared" si="26"/>
        <v>0</v>
      </c>
      <c r="AK205" s="44">
        <f>AH205*AG205/1000</f>
        <v>0</v>
      </c>
      <c r="AL205" s="45"/>
      <c r="AM205" s="45"/>
      <c r="AN205" s="44">
        <f t="shared" si="27"/>
        <v>0</v>
      </c>
      <c r="AO205" s="44"/>
      <c r="AP205" s="44" t="str">
        <f t="shared" si="28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4"/>
        <v>0</v>
      </c>
      <c r="AI206" s="42">
        <f t="shared" si="25"/>
        <v>0</v>
      </c>
      <c r="AJ206" s="43">
        <f t="shared" si="26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7"/>
        <v>0</v>
      </c>
      <c r="AO206" s="45"/>
      <c r="AP206" s="44" t="str">
        <f t="shared" si="28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4"/>
        <v>0</v>
      </c>
      <c r="AI207" s="42">
        <f t="shared" si="25"/>
        <v>0</v>
      </c>
      <c r="AJ207" s="43">
        <f t="shared" si="26"/>
        <v>0</v>
      </c>
      <c r="AK207" s="44">
        <f t="shared" ref="AK207:AK240" si="29">AH207*AG207/1000</f>
        <v>0</v>
      </c>
      <c r="AL207" s="45">
        <f>AO207+AQ207-[2]Sheet1!$AH208</f>
        <v>0</v>
      </c>
      <c r="AM207" s="45">
        <f t="shared" ref="AM207:AM216" si="30">AL207-AJ207</f>
        <v>0</v>
      </c>
      <c r="AN207" s="44">
        <f t="shared" si="27"/>
        <v>0</v>
      </c>
      <c r="AO207" s="45"/>
      <c r="AP207" s="44" t="str">
        <f t="shared" si="28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4"/>
        <v>0</v>
      </c>
      <c r="AI208" s="42">
        <f t="shared" si="25"/>
        <v>0</v>
      </c>
      <c r="AJ208" s="43">
        <f t="shared" si="26"/>
        <v>0</v>
      </c>
      <c r="AK208" s="44">
        <f t="shared" si="29"/>
        <v>0</v>
      </c>
      <c r="AL208" s="45">
        <f>AO208+AQ208-[2]Sheet1!$AH209</f>
        <v>0</v>
      </c>
      <c r="AM208" s="45">
        <f t="shared" si="30"/>
        <v>0</v>
      </c>
      <c r="AN208" s="44">
        <f t="shared" si="27"/>
        <v>0</v>
      </c>
      <c r="AO208" s="45"/>
      <c r="AP208" s="44" t="str">
        <f t="shared" si="28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4"/>
        <v>0</v>
      </c>
      <c r="AI209" s="42">
        <f t="shared" si="25"/>
        <v>0</v>
      </c>
      <c r="AJ209" s="43">
        <f t="shared" si="26"/>
        <v>0</v>
      </c>
      <c r="AK209" s="44">
        <f t="shared" si="29"/>
        <v>0</v>
      </c>
      <c r="AL209" s="45">
        <f>AO209+AQ209-[2]Sheet1!$AH210</f>
        <v>0</v>
      </c>
      <c r="AM209" s="45">
        <f t="shared" si="30"/>
        <v>0</v>
      </c>
      <c r="AN209" s="44">
        <f t="shared" si="27"/>
        <v>0</v>
      </c>
      <c r="AO209" s="45"/>
      <c r="AP209" s="44" t="str">
        <f t="shared" si="28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4"/>
        <v>0</v>
      </c>
      <c r="AI210" s="42">
        <f t="shared" si="25"/>
        <v>0</v>
      </c>
      <c r="AJ210" s="43">
        <f t="shared" si="26"/>
        <v>0</v>
      </c>
      <c r="AK210" s="44">
        <f t="shared" si="29"/>
        <v>0</v>
      </c>
      <c r="AL210" s="45">
        <f>AO210+AQ210-[2]Sheet1!$AH211</f>
        <v>0</v>
      </c>
      <c r="AM210" s="45">
        <f t="shared" si="30"/>
        <v>0</v>
      </c>
      <c r="AN210" s="44">
        <f t="shared" si="27"/>
        <v>0</v>
      </c>
      <c r="AO210" s="45"/>
      <c r="AP210" s="44" t="str">
        <f t="shared" si="28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4"/>
        <v>0</v>
      </c>
      <c r="AI211" s="42">
        <f t="shared" si="25"/>
        <v>0</v>
      </c>
      <c r="AJ211" s="43">
        <f t="shared" si="26"/>
        <v>0</v>
      </c>
      <c r="AK211" s="44">
        <f t="shared" si="29"/>
        <v>0</v>
      </c>
      <c r="AL211" s="45">
        <f>AO211+AQ211-[2]Sheet1!$AH212</f>
        <v>0</v>
      </c>
      <c r="AM211" s="45">
        <f t="shared" si="30"/>
        <v>0</v>
      </c>
      <c r="AN211" s="44">
        <f t="shared" si="27"/>
        <v>0</v>
      </c>
      <c r="AO211" s="45"/>
      <c r="AP211" s="44" t="str">
        <f t="shared" si="28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4"/>
        <v>0</v>
      </c>
      <c r="AI212" s="42">
        <f t="shared" si="25"/>
        <v>0</v>
      </c>
      <c r="AJ212" s="43">
        <f t="shared" si="26"/>
        <v>0</v>
      </c>
      <c r="AK212" s="44">
        <f t="shared" si="29"/>
        <v>0</v>
      </c>
      <c r="AL212" s="45">
        <f>AO212+AQ212-[2]Sheet1!$AH213</f>
        <v>0</v>
      </c>
      <c r="AM212" s="45">
        <f t="shared" si="30"/>
        <v>0</v>
      </c>
      <c r="AN212" s="44">
        <f t="shared" si="27"/>
        <v>0</v>
      </c>
      <c r="AO212" s="45"/>
      <c r="AP212" s="44" t="str">
        <f t="shared" si="28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4"/>
        <v>0</v>
      </c>
      <c r="AI213" s="42">
        <f t="shared" si="25"/>
        <v>0</v>
      </c>
      <c r="AJ213" s="43">
        <f t="shared" si="26"/>
        <v>0</v>
      </c>
      <c r="AK213" s="44">
        <f t="shared" si="29"/>
        <v>0</v>
      </c>
      <c r="AL213" s="45">
        <f>AO213+AQ213-[2]Sheet1!$AH214</f>
        <v>0</v>
      </c>
      <c r="AM213" s="45">
        <f t="shared" si="30"/>
        <v>0</v>
      </c>
      <c r="AN213" s="44">
        <f t="shared" si="27"/>
        <v>0</v>
      </c>
      <c r="AO213" s="45"/>
      <c r="AP213" s="44" t="str">
        <f t="shared" si="28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4"/>
        <v>0</v>
      </c>
      <c r="AI214" s="42">
        <f t="shared" si="25"/>
        <v>0</v>
      </c>
      <c r="AJ214" s="43">
        <f t="shared" si="26"/>
        <v>0</v>
      </c>
      <c r="AK214" s="44">
        <f t="shared" si="29"/>
        <v>0</v>
      </c>
      <c r="AL214" s="45">
        <f>AO214+AQ214-[2]Sheet1!$AH215</f>
        <v>0</v>
      </c>
      <c r="AM214" s="45">
        <f t="shared" si="30"/>
        <v>0</v>
      </c>
      <c r="AN214" s="44">
        <f t="shared" si="27"/>
        <v>0</v>
      </c>
      <c r="AO214" s="45"/>
      <c r="AP214" s="44" t="str">
        <f t="shared" si="28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4"/>
        <v>0</v>
      </c>
      <c r="AI215" s="42">
        <f t="shared" si="25"/>
        <v>0</v>
      </c>
      <c r="AJ215" s="43">
        <f t="shared" si="26"/>
        <v>0</v>
      </c>
      <c r="AK215" s="44">
        <f t="shared" si="29"/>
        <v>0</v>
      </c>
      <c r="AL215" s="45">
        <f>AO215+AQ215-[2]Sheet1!$AH216</f>
        <v>0</v>
      </c>
      <c r="AM215" s="45">
        <f t="shared" si="30"/>
        <v>0</v>
      </c>
      <c r="AN215" s="44">
        <f t="shared" si="27"/>
        <v>0</v>
      </c>
      <c r="AO215" s="45"/>
      <c r="AP215" s="44" t="str">
        <f t="shared" si="28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4"/>
        <v>0</v>
      </c>
      <c r="AI216" s="42">
        <f t="shared" si="25"/>
        <v>0</v>
      </c>
      <c r="AJ216" s="43">
        <f t="shared" si="26"/>
        <v>0</v>
      </c>
      <c r="AK216" s="44">
        <f t="shared" si="29"/>
        <v>0</v>
      </c>
      <c r="AL216" s="45">
        <f>AO216+AQ216-[2]Sheet1!$AH217</f>
        <v>0</v>
      </c>
      <c r="AM216" s="45">
        <f t="shared" si="30"/>
        <v>0</v>
      </c>
      <c r="AN216" s="44">
        <f t="shared" si="27"/>
        <v>0</v>
      </c>
      <c r="AO216" s="44"/>
      <c r="AP216" s="44" t="str">
        <f t="shared" si="28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4"/>
        <v>0</v>
      </c>
      <c r="AI217" s="42">
        <f t="shared" si="25"/>
        <v>0</v>
      </c>
      <c r="AJ217" s="43">
        <f t="shared" si="26"/>
        <v>0</v>
      </c>
      <c r="AK217" s="44">
        <f t="shared" si="29"/>
        <v>0</v>
      </c>
      <c r="AL217" s="45">
        <f>AO217+AQ217-[2]Sheet1!$AH218</f>
        <v>0</v>
      </c>
      <c r="AM217" s="45">
        <f>AL217-AJ217</f>
        <v>0</v>
      </c>
      <c r="AN217" s="44">
        <f t="shared" si="27"/>
        <v>0</v>
      </c>
      <c r="AO217" s="45"/>
      <c r="AP217" s="44" t="str">
        <f t="shared" si="28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4"/>
        <v>0</v>
      </c>
      <c r="AI218" s="42">
        <f t="shared" si="25"/>
        <v>0</v>
      </c>
      <c r="AJ218" s="43">
        <f t="shared" si="26"/>
        <v>0</v>
      </c>
      <c r="AK218" s="44">
        <f t="shared" si="29"/>
        <v>0</v>
      </c>
      <c r="AL218" s="45">
        <f>AO218+AQ218-[2]Sheet1!$AH219</f>
        <v>0</v>
      </c>
      <c r="AM218" s="45">
        <f t="shared" ref="AM218:AM267" si="31">AL218-AJ218</f>
        <v>0</v>
      </c>
      <c r="AN218" s="44">
        <f t="shared" si="27"/>
        <v>0</v>
      </c>
      <c r="AO218" s="45"/>
      <c r="AP218" s="44" t="str">
        <f t="shared" si="28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4"/>
        <v>0</v>
      </c>
      <c r="AI219" s="42">
        <f t="shared" si="25"/>
        <v>0</v>
      </c>
      <c r="AJ219" s="43">
        <f t="shared" si="26"/>
        <v>0</v>
      </c>
      <c r="AK219" s="44">
        <f t="shared" si="29"/>
        <v>0</v>
      </c>
      <c r="AL219" s="45">
        <f>AO219+AQ219-[2]Sheet1!$AH220</f>
        <v>0</v>
      </c>
      <c r="AM219" s="45">
        <f t="shared" si="31"/>
        <v>0</v>
      </c>
      <c r="AN219" s="44">
        <f t="shared" si="27"/>
        <v>0</v>
      </c>
      <c r="AO219" s="45"/>
      <c r="AP219" s="44" t="str">
        <f t="shared" si="28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4"/>
        <v>0</v>
      </c>
      <c r="AI220" s="42">
        <f t="shared" si="25"/>
        <v>0</v>
      </c>
      <c r="AJ220" s="43">
        <f t="shared" si="26"/>
        <v>0</v>
      </c>
      <c r="AK220" s="44">
        <f t="shared" si="29"/>
        <v>0</v>
      </c>
      <c r="AL220" s="45">
        <f>AO220+AQ220-[2]Sheet1!$AH221</f>
        <v>0</v>
      </c>
      <c r="AM220" s="45">
        <f t="shared" si="31"/>
        <v>0</v>
      </c>
      <c r="AN220" s="44">
        <f t="shared" si="27"/>
        <v>0</v>
      </c>
      <c r="AO220" s="45"/>
      <c r="AP220" s="44" t="str">
        <f t="shared" si="28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4"/>
        <v>0</v>
      </c>
      <c r="AI221" s="42">
        <f t="shared" si="25"/>
        <v>0</v>
      </c>
      <c r="AJ221" s="43">
        <f t="shared" si="26"/>
        <v>0</v>
      </c>
      <c r="AK221" s="44">
        <f t="shared" si="29"/>
        <v>0</v>
      </c>
      <c r="AL221" s="45">
        <f>AO221+AQ221-[2]Sheet1!$AH222</f>
        <v>0</v>
      </c>
      <c r="AM221" s="45">
        <f t="shared" si="31"/>
        <v>0</v>
      </c>
      <c r="AN221" s="44">
        <f t="shared" si="27"/>
        <v>0</v>
      </c>
      <c r="AO221" s="45"/>
      <c r="AP221" s="44" t="str">
        <f t="shared" si="28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4"/>
        <v>0</v>
      </c>
      <c r="AI222" s="42">
        <f t="shared" si="25"/>
        <v>0</v>
      </c>
      <c r="AJ222" s="43">
        <f t="shared" si="26"/>
        <v>0</v>
      </c>
      <c r="AK222" s="44">
        <f t="shared" si="29"/>
        <v>0</v>
      </c>
      <c r="AL222" s="45">
        <f>AO222+AQ222-[2]Sheet1!$AH223</f>
        <v>0</v>
      </c>
      <c r="AM222" s="45">
        <f t="shared" si="31"/>
        <v>0</v>
      </c>
      <c r="AN222" s="44">
        <f t="shared" si="27"/>
        <v>0</v>
      </c>
      <c r="AO222" s="45"/>
      <c r="AP222" s="44" t="str">
        <f t="shared" si="28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4"/>
        <v>0</v>
      </c>
      <c r="AI223" s="49">
        <f t="shared" si="25"/>
        <v>0</v>
      </c>
      <c r="AJ223" s="50">
        <f>AH223-AI223</f>
        <v>0</v>
      </c>
      <c r="AK223" s="51">
        <f t="shared" si="29"/>
        <v>0</v>
      </c>
      <c r="AL223" s="52">
        <f>AO223+AQ223-[2]Sheet1!$AH224</f>
        <v>0</v>
      </c>
      <c r="AM223" s="52">
        <f t="shared" si="31"/>
        <v>0</v>
      </c>
      <c r="AN223" s="51">
        <f t="shared" si="27"/>
        <v>0</v>
      </c>
      <c r="AO223" s="52"/>
      <c r="AP223" s="51" t="str">
        <f t="shared" si="28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4"/>
        <v>0</v>
      </c>
      <c r="AI224" s="49">
        <f t="shared" si="25"/>
        <v>0</v>
      </c>
      <c r="AJ224" s="50">
        <f t="shared" ref="AJ224:AJ239" si="32">AH224-AI224</f>
        <v>0</v>
      </c>
      <c r="AK224" s="51">
        <f t="shared" si="29"/>
        <v>0</v>
      </c>
      <c r="AL224" s="52">
        <f>AO224+AQ224-[2]Sheet1!$AH225</f>
        <v>0</v>
      </c>
      <c r="AM224" s="52">
        <f t="shared" si="31"/>
        <v>0</v>
      </c>
      <c r="AN224" s="51">
        <f t="shared" si="27"/>
        <v>0</v>
      </c>
      <c r="AO224" s="52"/>
      <c r="AP224" s="51" t="str">
        <f t="shared" si="28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4"/>
        <v>0</v>
      </c>
      <c r="AI225" s="49">
        <f t="shared" si="25"/>
        <v>0</v>
      </c>
      <c r="AJ225" s="50">
        <f t="shared" si="32"/>
        <v>0</v>
      </c>
      <c r="AK225" s="51">
        <f t="shared" si="29"/>
        <v>0</v>
      </c>
      <c r="AL225" s="52">
        <f>AO225+AQ225-[2]Sheet1!$AH226</f>
        <v>0</v>
      </c>
      <c r="AM225" s="52">
        <f t="shared" si="31"/>
        <v>0</v>
      </c>
      <c r="AN225" s="51">
        <f t="shared" si="27"/>
        <v>0</v>
      </c>
      <c r="AO225" s="52"/>
      <c r="AP225" s="51" t="str">
        <f t="shared" si="28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4"/>
        <v>0</v>
      </c>
      <c r="AI226" s="49">
        <f t="shared" si="25"/>
        <v>0</v>
      </c>
      <c r="AJ226" s="50">
        <f t="shared" si="32"/>
        <v>0</v>
      </c>
      <c r="AK226" s="51">
        <f t="shared" si="29"/>
        <v>0</v>
      </c>
      <c r="AL226" s="52">
        <f>AO226+AQ226-[2]Sheet1!$AH227</f>
        <v>0</v>
      </c>
      <c r="AM226" s="52">
        <f t="shared" si="31"/>
        <v>0</v>
      </c>
      <c r="AN226" s="51">
        <f t="shared" si="27"/>
        <v>0</v>
      </c>
      <c r="AO226" s="52"/>
      <c r="AP226" s="51" t="str">
        <f t="shared" si="28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4"/>
        <v>0</v>
      </c>
      <c r="AI227" s="49">
        <f t="shared" si="25"/>
        <v>0</v>
      </c>
      <c r="AJ227" s="50">
        <f t="shared" si="32"/>
        <v>0</v>
      </c>
      <c r="AK227" s="51">
        <f t="shared" si="29"/>
        <v>0</v>
      </c>
      <c r="AL227" s="52">
        <f>AO227+AQ227-[2]Sheet1!$AH228</f>
        <v>0</v>
      </c>
      <c r="AM227" s="52">
        <f t="shared" si="31"/>
        <v>0</v>
      </c>
      <c r="AN227" s="51">
        <f t="shared" si="27"/>
        <v>0</v>
      </c>
      <c r="AO227" s="52"/>
      <c r="AP227" s="51" t="str">
        <f t="shared" si="28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4"/>
        <v>0</v>
      </c>
      <c r="AI228" s="49">
        <f t="shared" si="25"/>
        <v>0</v>
      </c>
      <c r="AJ228" s="50">
        <f t="shared" si="32"/>
        <v>0</v>
      </c>
      <c r="AK228" s="51">
        <f t="shared" si="29"/>
        <v>0</v>
      </c>
      <c r="AL228" s="52">
        <f>AO228+AQ228-[2]Sheet1!$AH229</f>
        <v>0</v>
      </c>
      <c r="AM228" s="52">
        <f t="shared" si="31"/>
        <v>0</v>
      </c>
      <c r="AN228" s="51">
        <f t="shared" si="27"/>
        <v>0</v>
      </c>
      <c r="AO228" s="52"/>
      <c r="AP228" s="51" t="str">
        <f t="shared" si="28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4"/>
        <v>0</v>
      </c>
      <c r="AI229" s="49">
        <f t="shared" si="25"/>
        <v>0</v>
      </c>
      <c r="AJ229" s="50">
        <f t="shared" si="32"/>
        <v>0</v>
      </c>
      <c r="AK229" s="51">
        <f t="shared" si="29"/>
        <v>0</v>
      </c>
      <c r="AL229" s="52">
        <f>AO229+AQ229-[2]Sheet1!$AH230</f>
        <v>0</v>
      </c>
      <c r="AM229" s="52">
        <f t="shared" si="31"/>
        <v>0</v>
      </c>
      <c r="AN229" s="51">
        <f t="shared" si="27"/>
        <v>0</v>
      </c>
      <c r="AO229" s="52"/>
      <c r="AP229" s="51" t="str">
        <f t="shared" si="28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4"/>
        <v>0</v>
      </c>
      <c r="AI230" s="49">
        <f t="shared" si="25"/>
        <v>0</v>
      </c>
      <c r="AJ230" s="50">
        <f t="shared" si="32"/>
        <v>0</v>
      </c>
      <c r="AK230" s="51">
        <f t="shared" si="29"/>
        <v>0</v>
      </c>
      <c r="AL230" s="52">
        <f>AO230+AQ230-[2]Sheet1!$AH231</f>
        <v>0</v>
      </c>
      <c r="AM230" s="52">
        <f t="shared" si="31"/>
        <v>0</v>
      </c>
      <c r="AN230" s="51">
        <f t="shared" si="27"/>
        <v>0</v>
      </c>
      <c r="AO230" s="52"/>
      <c r="AP230" s="51" t="str">
        <f t="shared" si="28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4"/>
        <v>0</v>
      </c>
      <c r="AI231" s="49">
        <f t="shared" si="25"/>
        <v>0</v>
      </c>
      <c r="AJ231" s="50">
        <f t="shared" si="32"/>
        <v>0</v>
      </c>
      <c r="AK231" s="51">
        <f t="shared" si="29"/>
        <v>0</v>
      </c>
      <c r="AL231" s="52">
        <f>AO231+AQ231-[2]Sheet1!$AH232</f>
        <v>0</v>
      </c>
      <c r="AM231" s="52">
        <f t="shared" si="31"/>
        <v>0</v>
      </c>
      <c r="AN231" s="51">
        <f t="shared" si="27"/>
        <v>0</v>
      </c>
      <c r="AO231" s="52"/>
      <c r="AP231" s="51" t="str">
        <f t="shared" si="28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4"/>
        <v>0</v>
      </c>
      <c r="AI232" s="49">
        <f t="shared" si="25"/>
        <v>0</v>
      </c>
      <c r="AJ232" s="50">
        <f t="shared" si="32"/>
        <v>0</v>
      </c>
      <c r="AK232" s="51">
        <f t="shared" si="29"/>
        <v>0</v>
      </c>
      <c r="AL232" s="52">
        <f>AO232+AQ232-[2]Sheet1!$AH233</f>
        <v>0</v>
      </c>
      <c r="AM232" s="52">
        <f t="shared" si="31"/>
        <v>0</v>
      </c>
      <c r="AN232" s="51">
        <f t="shared" si="27"/>
        <v>0</v>
      </c>
      <c r="AO232" s="52"/>
      <c r="AP232" s="51" t="str">
        <f t="shared" si="28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4"/>
        <v>0</v>
      </c>
      <c r="AI233" s="49">
        <f t="shared" si="25"/>
        <v>0</v>
      </c>
      <c r="AJ233" s="50">
        <f t="shared" si="32"/>
        <v>0</v>
      </c>
      <c r="AK233" s="51">
        <f t="shared" si="29"/>
        <v>0</v>
      </c>
      <c r="AL233" s="52">
        <f>AO233+AQ233-[2]Sheet1!$AH234</f>
        <v>0</v>
      </c>
      <c r="AM233" s="52">
        <f t="shared" si="31"/>
        <v>0</v>
      </c>
      <c r="AN233" s="51">
        <f t="shared" si="27"/>
        <v>0</v>
      </c>
      <c r="AO233" s="52"/>
      <c r="AP233" s="51" t="str">
        <f t="shared" si="28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4"/>
        <v>0</v>
      </c>
      <c r="AI234" s="49">
        <f t="shared" si="25"/>
        <v>0</v>
      </c>
      <c r="AJ234" s="50">
        <f t="shared" si="32"/>
        <v>0</v>
      </c>
      <c r="AK234" s="51">
        <f t="shared" si="29"/>
        <v>0</v>
      </c>
      <c r="AL234" s="52">
        <f>AO234+AQ234-[2]Sheet1!$AH235</f>
        <v>0</v>
      </c>
      <c r="AM234" s="52">
        <f t="shared" si="31"/>
        <v>0</v>
      </c>
      <c r="AN234" s="51">
        <f t="shared" si="27"/>
        <v>0</v>
      </c>
      <c r="AO234" s="52"/>
      <c r="AP234" s="51" t="str">
        <f t="shared" si="28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4"/>
        <v>0</v>
      </c>
      <c r="AI235" s="49">
        <f t="shared" si="25"/>
        <v>0</v>
      </c>
      <c r="AJ235" s="50">
        <f t="shared" si="32"/>
        <v>0</v>
      </c>
      <c r="AK235" s="51">
        <f t="shared" si="29"/>
        <v>0</v>
      </c>
      <c r="AL235" s="52">
        <f>AO235+AQ235-[2]Sheet1!$AH236</f>
        <v>0</v>
      </c>
      <c r="AM235" s="52">
        <f t="shared" si="31"/>
        <v>0</v>
      </c>
      <c r="AN235" s="51">
        <f t="shared" si="27"/>
        <v>0</v>
      </c>
      <c r="AO235" s="52"/>
      <c r="AP235" s="51" t="str">
        <f t="shared" si="28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4"/>
        <v>0</v>
      </c>
      <c r="AI236" s="49">
        <f t="shared" si="25"/>
        <v>0</v>
      </c>
      <c r="AJ236" s="50">
        <f t="shared" si="32"/>
        <v>0</v>
      </c>
      <c r="AK236" s="51">
        <f t="shared" si="29"/>
        <v>0</v>
      </c>
      <c r="AL236" s="52">
        <f>AO236+AQ236-[2]Sheet1!$AH237</f>
        <v>0</v>
      </c>
      <c r="AM236" s="52">
        <f t="shared" si="31"/>
        <v>0</v>
      </c>
      <c r="AN236" s="51">
        <f t="shared" si="27"/>
        <v>0</v>
      </c>
      <c r="AO236" s="52"/>
      <c r="AP236" s="51" t="str">
        <f t="shared" si="28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4"/>
        <v>0</v>
      </c>
      <c r="AI237" s="49">
        <f t="shared" si="25"/>
        <v>0</v>
      </c>
      <c r="AJ237" s="50">
        <f t="shared" si="32"/>
        <v>0</v>
      </c>
      <c r="AK237" s="51">
        <f t="shared" si="29"/>
        <v>0</v>
      </c>
      <c r="AL237" s="52">
        <f>AO237+AQ237-[2]Sheet1!$AH238</f>
        <v>0</v>
      </c>
      <c r="AM237" s="52">
        <f t="shared" si="31"/>
        <v>0</v>
      </c>
      <c r="AN237" s="51">
        <f t="shared" si="27"/>
        <v>0</v>
      </c>
      <c r="AO237" s="52"/>
      <c r="AP237" s="51" t="str">
        <f t="shared" si="28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4"/>
        <v>0</v>
      </c>
      <c r="AI238" s="49">
        <f t="shared" si="25"/>
        <v>0</v>
      </c>
      <c r="AJ238" s="50">
        <f t="shared" si="32"/>
        <v>0</v>
      </c>
      <c r="AK238" s="51">
        <f t="shared" si="29"/>
        <v>0</v>
      </c>
      <c r="AL238" s="52">
        <f>AO238+AQ238-[2]Sheet1!$AH239</f>
        <v>0</v>
      </c>
      <c r="AM238" s="52">
        <f t="shared" si="31"/>
        <v>0</v>
      </c>
      <c r="AN238" s="51">
        <f t="shared" si="27"/>
        <v>0</v>
      </c>
      <c r="AO238" s="52"/>
      <c r="AP238" s="51" t="str">
        <f t="shared" si="28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4"/>
        <v>0</v>
      </c>
      <c r="AI239" s="49">
        <f t="shared" si="25"/>
        <v>0</v>
      </c>
      <c r="AJ239" s="50">
        <f t="shared" si="32"/>
        <v>0</v>
      </c>
      <c r="AK239" s="51">
        <f t="shared" si="29"/>
        <v>0</v>
      </c>
      <c r="AL239" s="52">
        <f>AO239+AQ239-[2]Sheet1!$AH240</f>
        <v>0</v>
      </c>
      <c r="AM239" s="52">
        <f t="shared" si="31"/>
        <v>0</v>
      </c>
      <c r="AN239" s="51">
        <f t="shared" si="27"/>
        <v>0</v>
      </c>
      <c r="AO239" s="52"/>
      <c r="AP239" s="51" t="str">
        <f t="shared" si="28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4"/>
        <v>1</v>
      </c>
      <c r="AI240" s="56">
        <f t="shared" si="25"/>
        <v>0</v>
      </c>
      <c r="AJ240" s="57">
        <f>AH240-AI240</f>
        <v>1</v>
      </c>
      <c r="AK240" s="58">
        <f t="shared" si="29"/>
        <v>0.15</v>
      </c>
      <c r="AL240" s="59">
        <f>AO240+AQ240-[2]Sheet1!$AH241</f>
        <v>0</v>
      </c>
      <c r="AM240" s="59">
        <f t="shared" si="31"/>
        <v>-1</v>
      </c>
      <c r="AN240" s="58">
        <f t="shared" si="27"/>
        <v>0</v>
      </c>
      <c r="AO240" s="59"/>
      <c r="AP240" s="58">
        <f t="shared" si="28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4"/>
        <v>23</v>
      </c>
      <c r="AI241" s="56">
        <f t="shared" si="25"/>
        <v>0</v>
      </c>
      <c r="AJ241" s="57">
        <f t="shared" ref="AJ241:AJ264" si="33">AH241-AI241</f>
        <v>23</v>
      </c>
      <c r="AK241" s="58">
        <f>AH241*AG241/1000</f>
        <v>17.25</v>
      </c>
      <c r="AL241" s="59">
        <f>AO241+AQ241-[2]Sheet1!$AH242</f>
        <v>0</v>
      </c>
      <c r="AM241" s="59">
        <f t="shared" si="31"/>
        <v>-23</v>
      </c>
      <c r="AN241" s="58">
        <f t="shared" si="27"/>
        <v>0</v>
      </c>
      <c r="AO241" s="59"/>
      <c r="AP241" s="58">
        <f t="shared" si="28"/>
        <v>-17.25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4"/>
        <v>1</v>
      </c>
      <c r="AI242" s="56">
        <f t="shared" si="25"/>
        <v>0</v>
      </c>
      <c r="AJ242" s="57">
        <f t="shared" si="33"/>
        <v>1</v>
      </c>
      <c r="AK242" s="58">
        <f t="shared" ref="AK242:AK267" si="34">AH242*AG242/1000</f>
        <v>4</v>
      </c>
      <c r="AL242" s="59">
        <f>AO242+AQ242-[2]Sheet1!$AH243</f>
        <v>0</v>
      </c>
      <c r="AM242" s="59">
        <f t="shared" si="31"/>
        <v>-1</v>
      </c>
      <c r="AN242" s="58">
        <f t="shared" si="27"/>
        <v>0</v>
      </c>
      <c r="AO242" s="59"/>
      <c r="AP242" s="58">
        <f t="shared" si="28"/>
        <v>-4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4"/>
        <v>0</v>
      </c>
      <c r="AI243" s="56">
        <f t="shared" si="25"/>
        <v>0</v>
      </c>
      <c r="AJ243" s="57">
        <f t="shared" si="33"/>
        <v>0</v>
      </c>
      <c r="AK243" s="58">
        <f t="shared" si="34"/>
        <v>0</v>
      </c>
      <c r="AL243" s="59">
        <f>AO243+AQ243-[2]Sheet1!$AH244</f>
        <v>0</v>
      </c>
      <c r="AM243" s="59">
        <f t="shared" si="31"/>
        <v>0</v>
      </c>
      <c r="AN243" s="58">
        <f t="shared" si="27"/>
        <v>0</v>
      </c>
      <c r="AO243" s="59"/>
      <c r="AP243" s="58" t="str">
        <f t="shared" si="28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4"/>
        <v>0</v>
      </c>
      <c r="AI244" s="56">
        <f t="shared" si="25"/>
        <v>0</v>
      </c>
      <c r="AJ244" s="57">
        <f t="shared" si="33"/>
        <v>0</v>
      </c>
      <c r="AK244" s="58">
        <f t="shared" si="34"/>
        <v>0</v>
      </c>
      <c r="AL244" s="59">
        <f>AO244+AQ244-[2]Sheet1!$AH245</f>
        <v>0</v>
      </c>
      <c r="AM244" s="59">
        <f t="shared" si="31"/>
        <v>0</v>
      </c>
      <c r="AN244" s="58">
        <f t="shared" si="27"/>
        <v>0</v>
      </c>
      <c r="AO244" s="59"/>
      <c r="AP244" s="58" t="str">
        <f t="shared" si="28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4"/>
        <v>0</v>
      </c>
      <c r="AI245" s="56">
        <f t="shared" si="25"/>
        <v>0</v>
      </c>
      <c r="AJ245" s="57">
        <f t="shared" si="33"/>
        <v>0</v>
      </c>
      <c r="AK245" s="58">
        <f t="shared" si="34"/>
        <v>0</v>
      </c>
      <c r="AL245" s="59">
        <f>AO245+AQ245-[2]Sheet1!$AH246</f>
        <v>0</v>
      </c>
      <c r="AM245" s="59">
        <f t="shared" si="31"/>
        <v>0</v>
      </c>
      <c r="AN245" s="58">
        <f t="shared" si="27"/>
        <v>0</v>
      </c>
      <c r="AO245" s="59"/>
      <c r="AP245" s="58" t="str">
        <f t="shared" si="28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4"/>
        <v>0</v>
      </c>
      <c r="AI246" s="56">
        <f t="shared" si="25"/>
        <v>0</v>
      </c>
      <c r="AJ246" s="57">
        <f t="shared" si="33"/>
        <v>0</v>
      </c>
      <c r="AK246" s="58">
        <f t="shared" si="34"/>
        <v>0</v>
      </c>
      <c r="AL246" s="59">
        <f>AO246+AQ246-[2]Sheet1!$AH247</f>
        <v>0</v>
      </c>
      <c r="AM246" s="59">
        <f t="shared" si="31"/>
        <v>0</v>
      </c>
      <c r="AN246" s="58">
        <f t="shared" si="27"/>
        <v>0</v>
      </c>
      <c r="AO246" s="59"/>
      <c r="AP246" s="58" t="str">
        <f t="shared" si="28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4"/>
        <v>0</v>
      </c>
      <c r="AI247" s="56">
        <f t="shared" si="25"/>
        <v>0</v>
      </c>
      <c r="AJ247" s="57">
        <f t="shared" si="33"/>
        <v>0</v>
      </c>
      <c r="AK247" s="58">
        <f t="shared" si="34"/>
        <v>0</v>
      </c>
      <c r="AL247" s="59">
        <f>AO247+AQ247-[2]Sheet1!$AH248</f>
        <v>0</v>
      </c>
      <c r="AM247" s="59">
        <f t="shared" si="31"/>
        <v>0</v>
      </c>
      <c r="AN247" s="58">
        <f t="shared" si="27"/>
        <v>0</v>
      </c>
      <c r="AO247" s="59"/>
      <c r="AP247" s="58" t="str">
        <f t="shared" si="28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4"/>
        <v>0</v>
      </c>
      <c r="AI248" s="56">
        <f t="shared" si="25"/>
        <v>0</v>
      </c>
      <c r="AJ248" s="57">
        <f t="shared" si="33"/>
        <v>0</v>
      </c>
      <c r="AK248" s="58">
        <f t="shared" si="34"/>
        <v>0</v>
      </c>
      <c r="AL248" s="59">
        <f>AO248+AQ248-[2]Sheet1!$AH249</f>
        <v>0</v>
      </c>
      <c r="AM248" s="59">
        <f t="shared" si="31"/>
        <v>0</v>
      </c>
      <c r="AN248" s="58">
        <f t="shared" si="27"/>
        <v>0</v>
      </c>
      <c r="AO248" s="59"/>
      <c r="AP248" s="58" t="str">
        <f t="shared" si="28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4"/>
        <v>0</v>
      </c>
      <c r="AI249" s="56">
        <f t="shared" si="25"/>
        <v>0</v>
      </c>
      <c r="AJ249" s="57">
        <f t="shared" si="33"/>
        <v>0</v>
      </c>
      <c r="AK249" s="58">
        <f t="shared" si="34"/>
        <v>0</v>
      </c>
      <c r="AL249" s="59">
        <f>AO249+AQ249-[2]Sheet1!$AH250</f>
        <v>0</v>
      </c>
      <c r="AM249" s="59">
        <f t="shared" si="31"/>
        <v>0</v>
      </c>
      <c r="AN249" s="58">
        <f t="shared" si="27"/>
        <v>0</v>
      </c>
      <c r="AO249" s="59"/>
      <c r="AP249" s="58" t="str">
        <f t="shared" si="28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4"/>
        <v>0</v>
      </c>
      <c r="AI250" s="56">
        <f t="shared" si="25"/>
        <v>0</v>
      </c>
      <c r="AJ250" s="57">
        <f t="shared" si="33"/>
        <v>0</v>
      </c>
      <c r="AK250" s="58">
        <f t="shared" si="34"/>
        <v>0</v>
      </c>
      <c r="AL250" s="59">
        <f>AO250+AQ250-[2]Sheet1!$AH251</f>
        <v>0</v>
      </c>
      <c r="AM250" s="59">
        <f t="shared" si="31"/>
        <v>0</v>
      </c>
      <c r="AN250" s="58">
        <f t="shared" si="27"/>
        <v>0</v>
      </c>
      <c r="AO250" s="59"/>
      <c r="AP250" s="58" t="str">
        <f t="shared" si="28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4"/>
        <v>4</v>
      </c>
      <c r="AI251" s="56">
        <f t="shared" si="25"/>
        <v>0</v>
      </c>
      <c r="AJ251" s="57">
        <f t="shared" si="33"/>
        <v>4</v>
      </c>
      <c r="AK251" s="58">
        <f t="shared" si="34"/>
        <v>0.6</v>
      </c>
      <c r="AL251" s="59">
        <f>AO251+AQ251-[2]Sheet1!$AH252</f>
        <v>0</v>
      </c>
      <c r="AM251" s="59">
        <f t="shared" si="31"/>
        <v>-4</v>
      </c>
      <c r="AN251" s="58">
        <f t="shared" si="27"/>
        <v>0</v>
      </c>
      <c r="AO251" s="59"/>
      <c r="AP251" s="58">
        <f t="shared" si="28"/>
        <v>-0.6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4"/>
        <v>5</v>
      </c>
      <c r="AI252" s="56">
        <f t="shared" si="25"/>
        <v>0</v>
      </c>
      <c r="AJ252" s="57">
        <f t="shared" si="33"/>
        <v>5</v>
      </c>
      <c r="AK252" s="58">
        <f t="shared" si="34"/>
        <v>3.75</v>
      </c>
      <c r="AL252" s="59">
        <f>AO252+AQ252-[2]Sheet1!$AH253</f>
        <v>0</v>
      </c>
      <c r="AM252" s="59">
        <f t="shared" si="31"/>
        <v>-5</v>
      </c>
      <c r="AN252" s="58">
        <f t="shared" si="27"/>
        <v>0</v>
      </c>
      <c r="AO252" s="59"/>
      <c r="AP252" s="58">
        <f t="shared" si="28"/>
        <v>-3.75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4"/>
        <v>0</v>
      </c>
      <c r="AI253" s="56">
        <f t="shared" si="25"/>
        <v>0</v>
      </c>
      <c r="AJ253" s="57">
        <f t="shared" si="33"/>
        <v>0</v>
      </c>
      <c r="AK253" s="58">
        <f t="shared" si="34"/>
        <v>0</v>
      </c>
      <c r="AL253" s="59">
        <f>AO253+AQ253-[2]Sheet1!$AH254</f>
        <v>0</v>
      </c>
      <c r="AM253" s="59">
        <f t="shared" si="31"/>
        <v>0</v>
      </c>
      <c r="AN253" s="58">
        <f t="shared" si="27"/>
        <v>0</v>
      </c>
      <c r="AO253" s="59"/>
      <c r="AP253" s="58" t="str">
        <f t="shared" si="28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4"/>
        <v>0</v>
      </c>
      <c r="AI254" s="56">
        <f t="shared" si="25"/>
        <v>0</v>
      </c>
      <c r="AJ254" s="57">
        <f t="shared" si="33"/>
        <v>0</v>
      </c>
      <c r="AK254" s="58">
        <f t="shared" si="34"/>
        <v>0</v>
      </c>
      <c r="AL254" s="59">
        <f>AO254+AQ254-[2]Sheet1!$AH255</f>
        <v>0</v>
      </c>
      <c r="AM254" s="59">
        <f t="shared" si="31"/>
        <v>0</v>
      </c>
      <c r="AN254" s="58">
        <f t="shared" si="27"/>
        <v>0</v>
      </c>
      <c r="AO254" s="59"/>
      <c r="AP254" s="58" t="str">
        <f t="shared" si="28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4"/>
        <v>0</v>
      </c>
      <c r="AI255" s="56">
        <f t="shared" si="25"/>
        <v>0</v>
      </c>
      <c r="AJ255" s="57">
        <f t="shared" si="33"/>
        <v>0</v>
      </c>
      <c r="AK255" s="58">
        <f t="shared" si="34"/>
        <v>0</v>
      </c>
      <c r="AL255" s="59">
        <f>AO255+AQ255-[2]Sheet1!$AH256</f>
        <v>0</v>
      </c>
      <c r="AM255" s="59">
        <f t="shared" si="31"/>
        <v>0</v>
      </c>
      <c r="AN255" s="58">
        <f t="shared" si="27"/>
        <v>0</v>
      </c>
      <c r="AO255" s="59"/>
      <c r="AP255" s="58" t="str">
        <f t="shared" si="28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4"/>
        <v>0</v>
      </c>
      <c r="AI256" s="56">
        <f t="shared" si="25"/>
        <v>0</v>
      </c>
      <c r="AJ256" s="57">
        <f t="shared" si="33"/>
        <v>0</v>
      </c>
      <c r="AK256" s="58">
        <f t="shared" si="34"/>
        <v>0</v>
      </c>
      <c r="AL256" s="59">
        <f>AO256+AQ256-[2]Sheet1!$AH257</f>
        <v>0</v>
      </c>
      <c r="AM256" s="59">
        <f t="shared" si="31"/>
        <v>0</v>
      </c>
      <c r="AN256" s="58">
        <f t="shared" si="27"/>
        <v>0</v>
      </c>
      <c r="AO256" s="59"/>
      <c r="AP256" s="58" t="str">
        <f t="shared" si="28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4"/>
        <v>0</v>
      </c>
      <c r="AI257" s="56">
        <f t="shared" si="25"/>
        <v>0</v>
      </c>
      <c r="AJ257" s="57">
        <f t="shared" si="33"/>
        <v>0</v>
      </c>
      <c r="AK257" s="58">
        <f t="shared" si="34"/>
        <v>0</v>
      </c>
      <c r="AL257" s="59">
        <f>AO257+AQ257-[2]Sheet1!$AH258</f>
        <v>0</v>
      </c>
      <c r="AM257" s="59">
        <f t="shared" si="31"/>
        <v>0</v>
      </c>
      <c r="AN257" s="58">
        <f t="shared" si="27"/>
        <v>0</v>
      </c>
      <c r="AO257" s="59"/>
      <c r="AP257" s="58" t="str">
        <f t="shared" si="28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4"/>
        <v>0</v>
      </c>
      <c r="AI258" s="56">
        <f t="shared" si="25"/>
        <v>0</v>
      </c>
      <c r="AJ258" s="57">
        <f t="shared" si="33"/>
        <v>0</v>
      </c>
      <c r="AK258" s="58">
        <f t="shared" si="34"/>
        <v>0</v>
      </c>
      <c r="AL258" s="59">
        <f>AO258+AQ258-[2]Sheet1!$AH259</f>
        <v>0</v>
      </c>
      <c r="AM258" s="59">
        <f t="shared" si="31"/>
        <v>0</v>
      </c>
      <c r="AN258" s="58">
        <f t="shared" si="27"/>
        <v>0</v>
      </c>
      <c r="AO258" s="59"/>
      <c r="AP258" s="58" t="str">
        <f t="shared" si="28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4"/>
        <v>0</v>
      </c>
      <c r="AI259" s="56">
        <f t="shared" si="25"/>
        <v>0</v>
      </c>
      <c r="AJ259" s="57">
        <f t="shared" si="33"/>
        <v>0</v>
      </c>
      <c r="AK259" s="58">
        <f t="shared" si="34"/>
        <v>0</v>
      </c>
      <c r="AL259" s="59">
        <f>AO259+AQ259-[2]Sheet1!$AH260</f>
        <v>0</v>
      </c>
      <c r="AM259" s="59">
        <f t="shared" si="31"/>
        <v>0</v>
      </c>
      <c r="AN259" s="58">
        <f t="shared" si="27"/>
        <v>0</v>
      </c>
      <c r="AO259" s="59"/>
      <c r="AP259" s="58" t="str">
        <f t="shared" si="28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4"/>
        <v>0</v>
      </c>
      <c r="AI260" s="56">
        <f t="shared" si="25"/>
        <v>0</v>
      </c>
      <c r="AJ260" s="57">
        <f t="shared" si="33"/>
        <v>0</v>
      </c>
      <c r="AK260" s="58">
        <f t="shared" si="34"/>
        <v>0</v>
      </c>
      <c r="AL260" s="59">
        <f>AO260+AQ260-[2]Sheet1!$AH261</f>
        <v>0</v>
      </c>
      <c r="AM260" s="59">
        <f t="shared" si="31"/>
        <v>0</v>
      </c>
      <c r="AN260" s="58">
        <f t="shared" si="27"/>
        <v>0</v>
      </c>
      <c r="AO260" s="59"/>
      <c r="AP260" s="58" t="str">
        <f t="shared" si="28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4"/>
        <v>0</v>
      </c>
      <c r="AI261" s="56">
        <f t="shared" si="25"/>
        <v>0</v>
      </c>
      <c r="AJ261" s="57">
        <f t="shared" si="33"/>
        <v>0</v>
      </c>
      <c r="AK261" s="58">
        <f t="shared" si="34"/>
        <v>0</v>
      </c>
      <c r="AL261" s="59">
        <f>AO261+AQ261-[2]Sheet1!$AH262</f>
        <v>0</v>
      </c>
      <c r="AM261" s="59">
        <f t="shared" si="31"/>
        <v>0</v>
      </c>
      <c r="AN261" s="58">
        <f t="shared" si="27"/>
        <v>0</v>
      </c>
      <c r="AO261" s="59"/>
      <c r="AP261" s="58" t="str">
        <f t="shared" si="28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4"/>
        <v>0</v>
      </c>
      <c r="AI262" s="56">
        <f t="shared" si="25"/>
        <v>0</v>
      </c>
      <c r="AJ262" s="57">
        <f t="shared" si="33"/>
        <v>0</v>
      </c>
      <c r="AK262" s="58">
        <f t="shared" si="34"/>
        <v>0</v>
      </c>
      <c r="AL262" s="59">
        <f>AO262+AQ262-[2]Sheet1!$AH263</f>
        <v>0</v>
      </c>
      <c r="AM262" s="59">
        <f t="shared" si="31"/>
        <v>0</v>
      </c>
      <c r="AN262" s="58">
        <f t="shared" si="27"/>
        <v>0</v>
      </c>
      <c r="AO262" s="59"/>
      <c r="AP262" s="58" t="str">
        <f t="shared" si="28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4"/>
        <v>0</v>
      </c>
      <c r="AI263" s="56">
        <f t="shared" si="25"/>
        <v>0</v>
      </c>
      <c r="AJ263" s="57">
        <f t="shared" si="33"/>
        <v>0</v>
      </c>
      <c r="AK263" s="58">
        <f t="shared" si="34"/>
        <v>0</v>
      </c>
      <c r="AL263" s="59">
        <f>AO263+AQ263-[2]Sheet1!$AH264</f>
        <v>0</v>
      </c>
      <c r="AM263" s="59">
        <f t="shared" si="31"/>
        <v>0</v>
      </c>
      <c r="AN263" s="58">
        <f t="shared" si="27"/>
        <v>0</v>
      </c>
      <c r="AO263" s="59"/>
      <c r="AP263" s="58" t="str">
        <f t="shared" si="28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4"/>
        <v>0</v>
      </c>
      <c r="AI264" s="56">
        <f t="shared" si="25"/>
        <v>0</v>
      </c>
      <c r="AJ264" s="57">
        <f t="shared" si="33"/>
        <v>0</v>
      </c>
      <c r="AK264" s="58">
        <f t="shared" si="34"/>
        <v>0</v>
      </c>
      <c r="AL264" s="59">
        <f>AO264+AQ264-[2]Sheet1!$AH265</f>
        <v>0</v>
      </c>
      <c r="AM264" s="59">
        <f t="shared" si="31"/>
        <v>0</v>
      </c>
      <c r="AN264" s="58">
        <f t="shared" si="27"/>
        <v>0</v>
      </c>
      <c r="AO264" s="59"/>
      <c r="AP264" s="58" t="str">
        <f t="shared" si="28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4"/>
        <v>0</v>
      </c>
      <c r="AI265" s="61">
        <f t="shared" si="25"/>
        <v>0</v>
      </c>
      <c r="AJ265" s="61"/>
      <c r="AK265" s="64" t="e">
        <f t="shared" si="34"/>
        <v>#VALUE!</v>
      </c>
      <c r="AL265" s="64">
        <f>AO265+AQ265-[2]Sheet1!$AH266</f>
        <v>0</v>
      </c>
      <c r="AM265" s="64">
        <f t="shared" si="31"/>
        <v>0</v>
      </c>
      <c r="AN265" s="64" t="e">
        <f t="shared" si="27"/>
        <v>#VALUE!</v>
      </c>
      <c r="AO265" s="65"/>
      <c r="AP265" s="64" t="str">
        <f t="shared" si="28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4"/>
        <v>0</v>
      </c>
      <c r="AI266" s="61">
        <f t="shared" si="25"/>
        <v>0</v>
      </c>
      <c r="AJ266" s="61"/>
      <c r="AK266" s="64" t="e">
        <f t="shared" si="34"/>
        <v>#VALUE!</v>
      </c>
      <c r="AL266" s="64">
        <f>AO266+AQ266-[2]Sheet1!$AH267</f>
        <v>0</v>
      </c>
      <c r="AM266" s="64">
        <f t="shared" si="31"/>
        <v>0</v>
      </c>
      <c r="AN266" s="64" t="e">
        <f t="shared" si="27"/>
        <v>#VALUE!</v>
      </c>
      <c r="AO266" s="65"/>
      <c r="AP266" s="64" t="str">
        <f t="shared" si="28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5">SUMIF(O:O,AA267,P:P)</f>
        <v>0</v>
      </c>
      <c r="AI267" s="61">
        <f t="shared" ref="AI267" si="36">SUMIF(O:O,AA267,V:V)</f>
        <v>0</v>
      </c>
      <c r="AJ267" s="61"/>
      <c r="AK267" s="64" t="e">
        <f t="shared" si="34"/>
        <v>#VALUE!</v>
      </c>
      <c r="AL267" s="64">
        <f>AO267+AQ267-[2]Sheet1!$AH268</f>
        <v>0</v>
      </c>
      <c r="AM267" s="64">
        <f t="shared" si="31"/>
        <v>0</v>
      </c>
      <c r="AN267" s="64" t="e">
        <f t="shared" si="27"/>
        <v>#VALUE!</v>
      </c>
      <c r="AO267" s="65"/>
      <c r="AP267" s="64" t="str">
        <f t="shared" si="28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28">
    <mergeCell ref="AD26:AD27"/>
    <mergeCell ref="AC28:AC29"/>
    <mergeCell ref="AC26:AC27"/>
    <mergeCell ref="AB28:AB29"/>
    <mergeCell ref="I26:I27"/>
    <mergeCell ref="N28:N29"/>
    <mergeCell ref="M28:M29"/>
    <mergeCell ref="L28:L29"/>
    <mergeCell ref="J28:J29"/>
    <mergeCell ref="I28:I29"/>
    <mergeCell ref="H28:H29"/>
    <mergeCell ref="G28:G29"/>
    <mergeCell ref="AA28:AA29"/>
    <mergeCell ref="AB26:AB27"/>
    <mergeCell ref="AA26:AA27"/>
    <mergeCell ref="AE24:AE25"/>
    <mergeCell ref="N26:N27"/>
    <mergeCell ref="M26:M27"/>
    <mergeCell ref="L26:L27"/>
    <mergeCell ref="J26:J27"/>
    <mergeCell ref="H24:H25"/>
    <mergeCell ref="G24:G25"/>
    <mergeCell ref="AD24:AD25"/>
    <mergeCell ref="AC24:AC25"/>
    <mergeCell ref="AB24:AB25"/>
    <mergeCell ref="AA24:AA25"/>
    <mergeCell ref="N24:N25"/>
    <mergeCell ref="M24:M25"/>
    <mergeCell ref="L24:L25"/>
    <mergeCell ref="J24:J25"/>
    <mergeCell ref="I24:I25"/>
    <mergeCell ref="H26:H27"/>
    <mergeCell ref="G26:G27"/>
    <mergeCell ref="AD28:AD29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AE3:AE4"/>
    <mergeCell ref="AD3:AD4"/>
    <mergeCell ref="AC3:AC4"/>
    <mergeCell ref="AB3:AB4"/>
    <mergeCell ref="AA3:AA4"/>
    <mergeCell ref="H5:H6"/>
    <mergeCell ref="G5:G6"/>
    <mergeCell ref="AD5:AD6"/>
    <mergeCell ref="AC5:AC6"/>
    <mergeCell ref="AB5:AB6"/>
    <mergeCell ref="AA5:AA6"/>
    <mergeCell ref="N5:N6"/>
    <mergeCell ref="M5:M6"/>
    <mergeCell ref="L5:L6"/>
    <mergeCell ref="J5:J6"/>
    <mergeCell ref="I5:I6"/>
    <mergeCell ref="H7:H8"/>
    <mergeCell ref="G7:G8"/>
    <mergeCell ref="AD7:AD8"/>
    <mergeCell ref="AC7:AC8"/>
    <mergeCell ref="AB7:AB8"/>
    <mergeCell ref="AA7:AA8"/>
    <mergeCell ref="N7:N8"/>
    <mergeCell ref="M7:M8"/>
    <mergeCell ref="L7:L8"/>
    <mergeCell ref="J7:J8"/>
    <mergeCell ref="I7:I8"/>
    <mergeCell ref="H9:H10"/>
    <mergeCell ref="G9:G10"/>
    <mergeCell ref="AD9:AD10"/>
    <mergeCell ref="AC9:AC10"/>
    <mergeCell ref="AB9:AB10"/>
    <mergeCell ref="AA9:AA10"/>
    <mergeCell ref="N9:N10"/>
    <mergeCell ref="M9:M10"/>
    <mergeCell ref="L9:L10"/>
    <mergeCell ref="J9:J10"/>
    <mergeCell ref="I9:I10"/>
    <mergeCell ref="H12:H13"/>
    <mergeCell ref="G12:G13"/>
    <mergeCell ref="AD12:AD13"/>
    <mergeCell ref="AC12:AC13"/>
    <mergeCell ref="AB12:AB13"/>
    <mergeCell ref="AA12:AA13"/>
    <mergeCell ref="N12:N13"/>
    <mergeCell ref="M12:M13"/>
    <mergeCell ref="L12:L13"/>
    <mergeCell ref="J12:J13"/>
    <mergeCell ref="I12:I13"/>
    <mergeCell ref="H16:H17"/>
    <mergeCell ref="G16:G17"/>
    <mergeCell ref="AE16:AE17"/>
    <mergeCell ref="AD16:AD17"/>
    <mergeCell ref="AC16:AC17"/>
    <mergeCell ref="AB16:AB17"/>
    <mergeCell ref="AA16:AA17"/>
    <mergeCell ref="N16:N17"/>
    <mergeCell ref="M16:M17"/>
    <mergeCell ref="L16:L17"/>
    <mergeCell ref="J16:J17"/>
    <mergeCell ref="I16:I17"/>
    <mergeCell ref="H18:H21"/>
    <mergeCell ref="G18:G21"/>
    <mergeCell ref="AD18:AD21"/>
    <mergeCell ref="AC18:AC21"/>
    <mergeCell ref="AB18:AB21"/>
    <mergeCell ref="AA18:AA21"/>
    <mergeCell ref="N18:N21"/>
    <mergeCell ref="M18:M21"/>
    <mergeCell ref="L18:L21"/>
    <mergeCell ref="J18:J21"/>
    <mergeCell ref="I18:I21"/>
    <mergeCell ref="H22:H23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J22:J23"/>
    <mergeCell ref="I22:I23"/>
  </mergeCells>
  <conditionalFormatting sqref="G2:J3 AD2:AD3 Z2:Z200 J5 AD5 J7 AD7 J9 AD9 G11:J12 AD11:AD12 G14:H14 AD14:AD16 G15:J16 G18:J18 AD18 G22:J22 AD22 G24:J24 AD24 G26:J26 AD26 G28:J28 AD28 G30:J200 AD30:AD200">
    <cfRule type="expression" dxfId="26" priority="63">
      <formula>$A2</formula>
    </cfRule>
    <cfRule type="expression" dxfId="25" priority="65">
      <formula>$E2</formula>
    </cfRule>
  </conditionalFormatting>
  <conditionalFormatting sqref="K2:Z2 G2:J3 AA2:AF3 Q3:Z15 J5 AA5:AF5 J7 AA7:AF7 J9 AA9:AF9 G11:P12 AA11:AF12 G14:H14 AA14:AF15 G15:P15 G16:AF16 O17:Z17 G18:AF18 O19:Z21 G22:AF22 O23:Z23 G24:AF24 O25:Z25 G26:AF26 O27:Z27 G28:AF28 O29:Z29 G30:AF200 K3:P3 AF4 K4:K10 O4:P10 H5 AE6:AF6 H7 AE8:AF8 H9 AE10:AF10 K13 AE13:AF13 O13:P14 K17 AF17 K19:K21 AE19:AF21 K23 AE23:AF23 K25 AF25 K27 AE27:AF27 K29 AE29:AF29">
    <cfRule type="expression" dxfId="24" priority="64">
      <formula>$C2</formula>
    </cfRule>
  </conditionalFormatting>
  <conditionalFormatting sqref="W2:W200">
    <cfRule type="expression" dxfId="23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{8A9DEE70-4DD7-44BD-B088-C12EA5D1E6EE}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{2EF74E70-3EF6-45D8-9176-2880E3270441}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{FEC9DD5B-578F-4C08-990A-8B76C8515D1F}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{EF0C5DF4-9151-4284-9A29-4170DEE86CF0}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{3B63B64B-4972-4F71-84C0-887D3658A422}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{2F291839-7FF8-40E7-BE1E-32F639601A44}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{D37AF01B-A2D5-4CB6-AE7B-67E21FE61673}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{63C7E4FB-54C1-437F-9BC9-381F7A70F3C0}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{B1F765A7-3326-410B-9034-AC3421326BE0}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{EFBA055D-AA6F-4AF7-AA4A-070543A527C6}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{B044F74F-673D-41CB-A4F9-2F086AC48F8A}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{F7B54145-509E-4B76-AD84-B6272CA04A45}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{0FEA99FB-1D97-4B65-B2F1-E8E821FC635D}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{10209E68-DF8B-4281-8E91-D2E2E65817E3}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{A22A9507-0CFA-4405-8A5E-886233D5F089}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{C2A8A607-63D9-411A-A182-00E42ED65A1E}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{40AB08B1-361D-43AE-AF39-1D8A47E912C3}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{980F6525-4B99-4FD2-BC8A-DA7B3993F469}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{C9D47EEB-4737-47BF-8380-71E5D5BED242}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{DA3FA467-F93D-4E2C-AD00-E7C3050B1567}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{4AE99C1B-F827-4B84-BCD6-99F031C192CF}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{DA39BFFF-0D5B-4A96-B6EB-8BB435F1161E}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{05BAFD5D-6A9E-46D6-8045-18D0889B7589}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{F505DCFB-2B52-4797-9E19-34E721DFCBC5}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{6CB85773-CCB0-4B4B-A2F1-EC2A086B03A5}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{16D77CBD-2EEA-41B4-B821-C7B5DB878FC5}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{BB3B9920-289A-4F1C-8930-17C30BE470EE}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{7A51F9D4-5F2E-47F7-B75D-2059ED7B17E3}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{A8164A16-2971-42B4-BB52-50069F7FCFCC}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{40F103DF-C25F-4CE3-8127-E1BB28FBF300}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{06A44953-BFAE-4522-BA56-405D9F7782CF}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{21A2E146-F116-485B-9393-F61E22D1C203}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{11B2C4E9-6584-46D7-8784-E3F6151E7029}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{D33C3590-4CA9-4FD7-B8E4-66022E56C198}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{E8EE5C86-3375-498B-8425-C9DC3E936F5C}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{8E927768-73BD-414B-9EC2-4C409DDB4FAE}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{CAACEB74-07E0-4596-ACB5-ACCEAE1A5563}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{5D242D43-6F99-42AE-AE6E-1651FF471965}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{4AAB57AC-F5DD-4B5B-8277-8D71DE0A5EE7}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{12B7E323-0C50-4205-AACA-98DC2C37B691}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{41D413B9-5568-4F9F-9163-0D62EA9A7E7E}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{88E6C2FE-C909-46D6-AE35-4F5591B6A959}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{E6983DAA-42FD-49B6-874F-ECD01842729B}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{59F921EE-6572-41CE-9E96-6C97AB95CF80}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{E8741D46-BC11-49FD-B828-41D2C810E131}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{CB756436-E065-48BA-8FEE-12FEF9AA4B5C}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{14B964D6-13B3-4270-B665-12F4A807A621}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{3FB2A00D-F476-42C5-B3EC-0B647AE939CB}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{BEA986F3-27F4-48FD-AC9E-FA775E4C5568}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{8CFFE504-B875-4045-BC69-B20BE3AEDBC6}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{888C7133-30D0-4217-A26D-871EE4806B5A}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{AE891E60-B4FE-40C7-90E7-D3919AA348EA}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{43ABC034-32D8-445D-B146-2CC8C3D71032}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{6BC85B52-DE52-4F07-BA38-3D18EB46D52B}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{ED81348C-6636-4FD6-B76C-67BDFF472F71}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{E15D2459-B71C-460D-8692-F1505EDA9DAD}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{8E499479-29B8-4E3C-8390-34FC47B15A82}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{8423BC0B-D9E0-49B5-82A8-D50755FB93BB}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{D04CD09E-4C66-41C8-8651-68F368D260CC}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{7C3B2300-CA13-45F6-85C7-BE7984E8BFBE}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{DA599C55-4A53-46A6-A066-EF1EF58F7AFA}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9DEE70-4DD7-44BD-B088-C12EA5D1E6E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EF74E70-3EF6-45D8-9176-2880E327044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EC9DD5B-578F-4C08-990A-8B76C8515D1F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F0C5DF4-9151-4284-9A29-4170DEE86CF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3B63B64B-4972-4F71-84C0-887D3658A42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2F291839-7FF8-40E7-BE1E-32F639601A4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D37AF01B-A2D5-4CB6-AE7B-67E21FE6167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3C7E4FB-54C1-437F-9BC9-381F7A70F3C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1F765A7-3326-410B-9034-AC3421326BE0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EFBA055D-AA6F-4AF7-AA4A-070543A527C6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044F74F-673D-41CB-A4F9-2F086AC48F8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7B54145-509E-4B76-AD84-B6272CA04A45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0FEA99FB-1D97-4B65-B2F1-E8E821FC635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10209E68-DF8B-4281-8E91-D2E2E65817E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22A9507-0CFA-4405-8A5E-886233D5F08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C2A8A607-63D9-411A-A182-00E42ED65A1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0AB08B1-361D-43AE-AF39-1D8A47E912C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80F6525-4B99-4FD2-BC8A-DA7B3993F46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9D47EEB-4737-47BF-8380-71E5D5BED242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A3FA467-F93D-4E2C-AD00-E7C3050B156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AE99C1B-F827-4B84-BCD6-99F031C192CF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A39BFFF-0D5B-4A96-B6EB-8BB435F1161E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5BAFD5D-6A9E-46D6-8045-18D0889B758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505DCFB-2B52-4797-9E19-34E721DFCBC5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6CB85773-CCB0-4B4B-A2F1-EC2A086B03A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6D77CBD-2EEA-41B4-B821-C7B5DB878FC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B3B9920-289A-4F1C-8930-17C30BE470E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A51F9D4-5F2E-47F7-B75D-2059ED7B17E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8164A16-2971-42B4-BB52-50069F7FCFC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40F103DF-C25F-4CE3-8127-E1BB28FBF300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6A44953-BFAE-4522-BA56-405D9F7782C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1A2E146-F116-485B-9393-F61E22D1C20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11B2C4E9-6584-46D7-8784-E3F6151E7029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33C3590-4CA9-4FD7-B8E4-66022E56C19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E8EE5C86-3375-498B-8425-C9DC3E936F5C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E927768-73BD-414B-9EC2-4C409DDB4FAE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CAACEB74-07E0-4596-ACB5-ACCEAE1A556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5D242D43-6F99-42AE-AE6E-1651FF47196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AAB57AC-F5DD-4B5B-8277-8D71DE0A5EE7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2B7E323-0C50-4205-AACA-98DC2C37B691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1D413B9-5568-4F9F-9163-0D62EA9A7E7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8E6C2FE-C909-46D6-AE35-4F5591B6A959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E6983DAA-42FD-49B6-874F-ECD01842729B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59F921EE-6572-41CE-9E96-6C97AB95CF80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8741D46-BC11-49FD-B828-41D2C810E131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B756436-E065-48BA-8FEE-12FEF9AA4B5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14B964D6-13B3-4270-B665-12F4A807A62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FB2A00D-F476-42C5-B3EC-0B647AE939C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EA986F3-27F4-48FD-AC9E-FA775E4C556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CFFE504-B875-4045-BC69-B20BE3AEDBC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888C7133-30D0-4217-A26D-871EE4806B5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E891E60-B4FE-40C7-90E7-D3919AA348EA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3ABC034-32D8-445D-B146-2CC8C3D7103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BC85B52-DE52-4F07-BA38-3D18EB46D52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D81348C-6636-4FD6-B76C-67BDFF472F71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15D2459-B71C-460D-8692-F1505EDA9DA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E499479-29B8-4E3C-8390-34FC47B15A82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8423BC0B-D9E0-49B5-82A8-D50755FB93B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04CD09E-4C66-41C8-8651-68F368D260CC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7C3B2300-CA13-45F6-85C7-BE7984E8BFBE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A599C55-4A53-46A6-A066-EF1EF58F7AF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7795-93ED-4BEE-9B64-1D8A5B81FA35}">
  <dimension ref="A1:AR267"/>
  <sheetViews>
    <sheetView rightToLeft="1" topLeftCell="G1" zoomScale="70" zoomScaleNormal="70" workbookViewId="0">
      <selection activeCell="J14" sqref="J14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.777343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74.8867187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98.2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59">
        <v>1</v>
      </c>
      <c r="H2" s="162">
        <v>281802810805</v>
      </c>
      <c r="I2" s="159" t="s">
        <v>1727</v>
      </c>
      <c r="J2" s="159"/>
      <c r="K2" s="11" t="str">
        <f t="shared" ref="K2:K65" ca="1" si="0">IF(C2, TODAY(), "" )</f>
        <v/>
      </c>
      <c r="L2" s="138" t="s">
        <v>157</v>
      </c>
      <c r="M2" s="138" t="s">
        <v>158</v>
      </c>
      <c r="N2" s="138" t="s">
        <v>159</v>
      </c>
      <c r="O2" s="9">
        <v>5511.3</v>
      </c>
      <c r="P2" s="9">
        <v>1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69600000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69600000</v>
      </c>
      <c r="Y2" s="17"/>
      <c r="Z2" s="14">
        <f t="shared" ref="Z2:Z65" si="4">X2-Y2</f>
        <v>69600000</v>
      </c>
      <c r="AA2" s="150" t="s">
        <v>160</v>
      </c>
      <c r="AB2" s="147" t="s">
        <v>161</v>
      </c>
      <c r="AC2" s="144" t="s">
        <v>162</v>
      </c>
      <c r="AD2" s="141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زنجان چهارراه سعدی به سمت دروازه ارک کوچه شادمان قهوه آفریقا - محمدرضا جلدی 09195241245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60"/>
      <c r="H3" s="164"/>
      <c r="I3" s="160"/>
      <c r="J3" s="160"/>
      <c r="K3" s="11" t="str">
        <f t="shared" ca="1" si="0"/>
        <v/>
      </c>
      <c r="L3" s="139"/>
      <c r="M3" s="139"/>
      <c r="N3" s="139"/>
      <c r="O3" s="9">
        <v>5501.2</v>
      </c>
      <c r="P3" s="9">
        <v>2</v>
      </c>
      <c r="Q3" s="13" t="str">
        <f>VLOOKUP(O3, '[1]لیست محصولات اردیبهشت ۱۴۰۳'!B:C,2,0)</f>
        <v>ورتکس | Vortex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9900000</v>
      </c>
      <c r="U3" s="15"/>
      <c r="V3" s="16">
        <f t="shared" si="1"/>
        <v>0</v>
      </c>
      <c r="W3" s="12">
        <f t="shared" si="2"/>
        <v>2</v>
      </c>
      <c r="X3" s="14">
        <f t="shared" si="3"/>
        <v>19800000</v>
      </c>
      <c r="Y3" s="17"/>
      <c r="Z3" s="14">
        <f t="shared" si="4"/>
        <v>19800000</v>
      </c>
      <c r="AA3" s="151"/>
      <c r="AB3" s="148"/>
      <c r="AC3" s="145"/>
      <c r="AD3" s="142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1"/>
      <c r="H4" s="163"/>
      <c r="I4" s="161"/>
      <c r="J4" s="161"/>
      <c r="K4" s="11" t="str">
        <f t="shared" ca="1" si="0"/>
        <v/>
      </c>
      <c r="L4" s="140"/>
      <c r="M4" s="140"/>
      <c r="N4" s="140"/>
      <c r="O4" s="9">
        <v>3326.2</v>
      </c>
      <c r="P4" s="9">
        <v>1</v>
      </c>
      <c r="Q4" s="13" t="str">
        <f>VLOOKUP(O4, '[1]لیست محصولات اردیبهشت ۱۴۰۳'!B:C,2,0)</f>
        <v>میاگروس | Milagros</v>
      </c>
      <c r="R4" s="9"/>
      <c r="S4" s="12">
        <f>VLOOKUP(O4, '[1]لیست محصولات اردیبهشت ۱۴۰۳'!B:F,5,0)</f>
        <v>750</v>
      </c>
      <c r="T4" s="14">
        <f>VLOOKUP(O4, '[1]لیست محصولات اردیبهشت ۱۴۰۳'!B:G,6,0)</f>
        <v>18150000</v>
      </c>
      <c r="U4" s="15"/>
      <c r="V4" s="16">
        <f t="shared" si="1"/>
        <v>0</v>
      </c>
      <c r="W4" s="12">
        <f t="shared" si="2"/>
        <v>1</v>
      </c>
      <c r="X4" s="14">
        <f t="shared" si="3"/>
        <v>18150000</v>
      </c>
      <c r="Y4" s="17"/>
      <c r="Z4" s="14">
        <f t="shared" si="4"/>
        <v>18150000</v>
      </c>
      <c r="AA4" s="152"/>
      <c r="AB4" s="149"/>
      <c r="AC4" s="146"/>
      <c r="AD4" s="143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2</v>
      </c>
      <c r="H5" s="10">
        <v>281820902107</v>
      </c>
      <c r="I5" s="25" t="s">
        <v>1727</v>
      </c>
      <c r="J5" s="9"/>
      <c r="K5" s="11" t="str">
        <f t="shared" ca="1" si="0"/>
        <v/>
      </c>
      <c r="L5" s="12" t="s">
        <v>227</v>
      </c>
      <c r="M5" s="12" t="s">
        <v>1426</v>
      </c>
      <c r="N5" s="12"/>
      <c r="O5" s="9">
        <v>3326.1</v>
      </c>
      <c r="P5" s="9">
        <v>1</v>
      </c>
      <c r="Q5" s="13" t="str">
        <f>VLOOKUP(O5, '[1]لیست محصولات اردیبهشت ۱۴۰۳'!B:C,2,0)</f>
        <v>میاگروس | Milagros</v>
      </c>
      <c r="R5" s="9" t="s">
        <v>90</v>
      </c>
      <c r="S5" s="12">
        <f>VLOOKUP(O5, '[1]لیست محصولات اردیبهشت ۱۴۰۳'!B:F,5,0)</f>
        <v>150</v>
      </c>
      <c r="T5" s="14">
        <f>VLOOKUP(O5, '[1]لیست محصولات اردیبهشت ۱۴۰۳'!B:G,6,0)</f>
        <v>3750000</v>
      </c>
      <c r="U5" s="15"/>
      <c r="V5" s="16">
        <f t="shared" si="1"/>
        <v>0</v>
      </c>
      <c r="W5" s="12">
        <f t="shared" si="2"/>
        <v>1</v>
      </c>
      <c r="X5" s="14">
        <f t="shared" si="3"/>
        <v>3750000</v>
      </c>
      <c r="Y5" s="17"/>
      <c r="Z5" s="14">
        <f t="shared" si="4"/>
        <v>3750000</v>
      </c>
      <c r="AA5" s="18" t="s">
        <v>79</v>
      </c>
      <c r="AB5" s="13" t="s">
        <v>1427</v>
      </c>
      <c r="AC5" s="19" t="s">
        <v>1428</v>
      </c>
      <c r="AD5" s="20" t="s">
        <v>759</v>
      </c>
      <c r="AE5" s="19"/>
      <c r="AF5" s="21"/>
      <c r="AG5" s="22" t="str">
        <f t="shared" si="5"/>
        <v>TRUE</v>
      </c>
      <c r="AH5" s="23" t="str">
        <f t="shared" si="6"/>
        <v>تهران پونک بلوار شهید صفارزاده خیابان مهر ساختمان ونوس پلاک 16 طبقه 2 واحد 12  - مجتبی محمدزاده 09036098563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59">
        <v>3</v>
      </c>
      <c r="H6" s="162">
        <v>281825658306</v>
      </c>
      <c r="I6" s="159" t="s">
        <v>1745</v>
      </c>
      <c r="J6" s="159"/>
      <c r="K6" s="11" t="str">
        <f t="shared" ca="1" si="0"/>
        <v/>
      </c>
      <c r="L6" s="138" t="s">
        <v>1026</v>
      </c>
      <c r="M6" s="138" t="s">
        <v>1027</v>
      </c>
      <c r="N6" s="138" t="s">
        <v>1746</v>
      </c>
      <c r="O6" s="9">
        <v>5511.1</v>
      </c>
      <c r="P6" s="9">
        <v>1</v>
      </c>
      <c r="Q6" s="13" t="str">
        <f>VLOOKUP(O6, '[1]لیست محصولات اردیبهشت ۱۴۰۳'!B:C,2,0)</f>
        <v>هامبلا | Hambella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2800000</v>
      </c>
      <c r="U6" s="15"/>
      <c r="V6" s="16">
        <f t="shared" si="1"/>
        <v>0</v>
      </c>
      <c r="W6" s="12">
        <f t="shared" si="2"/>
        <v>1</v>
      </c>
      <c r="X6" s="14">
        <f t="shared" si="3"/>
        <v>2800000</v>
      </c>
      <c r="Y6" s="17"/>
      <c r="Z6" s="14">
        <f t="shared" si="4"/>
        <v>2800000</v>
      </c>
      <c r="AA6" s="150" t="s">
        <v>79</v>
      </c>
      <c r="AB6" s="147" t="s">
        <v>1747</v>
      </c>
      <c r="AC6" s="144" t="s">
        <v>1030</v>
      </c>
      <c r="AD6" s="141" t="s">
        <v>759</v>
      </c>
      <c r="AE6" s="19"/>
      <c r="AF6" s="21"/>
      <c r="AG6" s="22" t="str">
        <f t="shared" si="5"/>
        <v>TRUE</v>
      </c>
      <c r="AH6" s="23" t="str">
        <f t="shared" si="6"/>
        <v>تهران ميدان صنعت. مركز خريد ليدوما. طبقه B1. کافه پارسه - عرفان ابراهیمی 09101146124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1"/>
      <c r="H7" s="163"/>
      <c r="I7" s="161"/>
      <c r="J7" s="161"/>
      <c r="K7" s="11" t="str">
        <f t="shared" ca="1" si="0"/>
        <v/>
      </c>
      <c r="L7" s="140"/>
      <c r="M7" s="140"/>
      <c r="N7" s="140"/>
      <c r="O7" s="9">
        <v>3326.1</v>
      </c>
      <c r="P7" s="9">
        <v>1</v>
      </c>
      <c r="Q7" s="13" t="str">
        <f>VLOOKUP(O7, '[1]لیست محصولات اردیبهشت ۱۴۰۳'!B:C,2,0)</f>
        <v>میاگروس | Milagros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3750000</v>
      </c>
      <c r="U7" s="26"/>
      <c r="V7" s="16">
        <f t="shared" si="1"/>
        <v>0</v>
      </c>
      <c r="W7" s="12">
        <f t="shared" si="2"/>
        <v>1</v>
      </c>
      <c r="X7" s="14">
        <f t="shared" si="3"/>
        <v>3750000</v>
      </c>
      <c r="Y7" s="17"/>
      <c r="Z7" s="14">
        <f t="shared" si="4"/>
        <v>3750000</v>
      </c>
      <c r="AA7" s="152"/>
      <c r="AB7" s="149"/>
      <c r="AC7" s="146"/>
      <c r="AD7" s="143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4</v>
      </c>
      <c r="H8" s="10">
        <v>281842307367</v>
      </c>
      <c r="I8" s="9" t="s">
        <v>1745</v>
      </c>
      <c r="J8" s="9"/>
      <c r="K8" s="11" t="str">
        <f t="shared" ca="1" si="0"/>
        <v/>
      </c>
      <c r="L8" s="12" t="s">
        <v>1748</v>
      </c>
      <c r="M8" s="12" t="s">
        <v>1749</v>
      </c>
      <c r="N8" s="12"/>
      <c r="O8" s="9">
        <v>5501.2</v>
      </c>
      <c r="P8" s="9">
        <v>2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9900000</v>
      </c>
      <c r="U8" s="15"/>
      <c r="V8" s="16">
        <f t="shared" si="1"/>
        <v>0</v>
      </c>
      <c r="W8" s="12">
        <f t="shared" si="2"/>
        <v>2</v>
      </c>
      <c r="X8" s="14">
        <f t="shared" si="3"/>
        <v>19800000</v>
      </c>
      <c r="Y8" s="17"/>
      <c r="Z8" s="14">
        <f t="shared" si="4"/>
        <v>19800000</v>
      </c>
      <c r="AA8" s="18" t="s">
        <v>79</v>
      </c>
      <c r="AB8" s="13" t="s">
        <v>1750</v>
      </c>
      <c r="AC8" s="19" t="s">
        <v>1751</v>
      </c>
      <c r="AD8" s="20" t="s">
        <v>759</v>
      </c>
      <c r="AE8" s="19"/>
      <c r="AF8" s="21"/>
      <c r="AG8" s="22" t="str">
        <f t="shared" si="5"/>
        <v>TRUE</v>
      </c>
      <c r="AH8" s="23" t="str">
        <f t="shared" si="6"/>
        <v>تهران شریعتی دوراهی قلهک کوچه پابرجا کوچه آبشار پلاک ۶واحد۵  - مهستا ثبوتی پور 09127167320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5</v>
      </c>
      <c r="H9" s="162">
        <v>281848462787</v>
      </c>
      <c r="I9" s="159" t="s">
        <v>1745</v>
      </c>
      <c r="J9" s="159"/>
      <c r="K9" s="11" t="str">
        <f t="shared" ca="1" si="0"/>
        <v/>
      </c>
      <c r="L9" s="138" t="s">
        <v>1137</v>
      </c>
      <c r="M9" s="138" t="s">
        <v>1138</v>
      </c>
      <c r="N9" s="138" t="s">
        <v>1139</v>
      </c>
      <c r="O9" s="9">
        <v>5511.2</v>
      </c>
      <c r="P9" s="9">
        <v>1</v>
      </c>
      <c r="Q9" s="13" t="str">
        <f>VLOOKUP(O9, '[1]لیست محصولات اردیبهشت ۱۴۰۳'!B:C,2,0)</f>
        <v>هامبلا | Hambella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13350000</v>
      </c>
      <c r="U9" s="15"/>
      <c r="V9" s="16">
        <f t="shared" si="1"/>
        <v>0</v>
      </c>
      <c r="W9" s="12">
        <f t="shared" si="2"/>
        <v>1</v>
      </c>
      <c r="X9" s="14">
        <f t="shared" si="3"/>
        <v>13350000</v>
      </c>
      <c r="Y9" s="17"/>
      <c r="Z9" s="14">
        <f t="shared" si="4"/>
        <v>13350000</v>
      </c>
      <c r="AA9" s="150" t="s">
        <v>1756</v>
      </c>
      <c r="AB9" s="147" t="s">
        <v>1757</v>
      </c>
      <c r="AC9" s="144" t="s">
        <v>1141</v>
      </c>
      <c r="AD9" s="141"/>
      <c r="AE9" s="19"/>
      <c r="AF9" s="21"/>
      <c r="AG9" s="22" t="str">
        <f t="shared" si="5"/>
        <v>TRUE</v>
      </c>
      <c r="AH9" s="23" t="str">
        <f t="shared" si="6"/>
        <v>میانه جاده ترانزیت نرسیده به پمپ بنزین صیامی رستوران بهار - سید مهدی افتخاری 09351297588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163"/>
      <c r="I10" s="161"/>
      <c r="J10" s="161"/>
      <c r="K10" s="11" t="str">
        <f t="shared" ca="1" si="0"/>
        <v/>
      </c>
      <c r="L10" s="140"/>
      <c r="M10" s="140"/>
      <c r="N10" s="140"/>
      <c r="O10" s="9">
        <v>5501.2</v>
      </c>
      <c r="P10" s="9">
        <v>1</v>
      </c>
      <c r="Q10" s="13" t="str">
        <f>VLOOKUP(O10, '[1]لیست محصولات اردیبهشت ۱۴۰۳'!B:C,2,0)</f>
        <v>ورتکس | Vortex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9900000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9900000</v>
      </c>
      <c r="Y10" s="17"/>
      <c r="Z10" s="14">
        <f t="shared" si="4"/>
        <v>9900000</v>
      </c>
      <c r="AA10" s="152"/>
      <c r="AB10" s="149"/>
      <c r="AC10" s="146"/>
      <c r="AD10" s="14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59">
        <v>6</v>
      </c>
      <c r="H11" s="162">
        <v>281851400069</v>
      </c>
      <c r="I11" s="159" t="s">
        <v>1745</v>
      </c>
      <c r="J11" s="159"/>
      <c r="K11" s="11" t="str">
        <f t="shared" ca="1" si="0"/>
        <v/>
      </c>
      <c r="L11" s="138" t="s">
        <v>1073</v>
      </c>
      <c r="M11" s="138" t="s">
        <v>1123</v>
      </c>
      <c r="N11" s="138" t="s">
        <v>1124</v>
      </c>
      <c r="O11" s="9">
        <v>5511.2</v>
      </c>
      <c r="P11" s="9">
        <v>1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13350000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13350000</v>
      </c>
      <c r="Y11" s="17"/>
      <c r="Z11" s="14">
        <f t="shared" si="4"/>
        <v>13350000</v>
      </c>
      <c r="AA11" s="150" t="s">
        <v>1083</v>
      </c>
      <c r="AB11" s="147" t="s">
        <v>1125</v>
      </c>
      <c r="AC11" s="144" t="s">
        <v>1126</v>
      </c>
      <c r="AD11" s="141"/>
      <c r="AE11" s="19"/>
      <c r="AF11" s="21"/>
      <c r="AG11" s="22" t="str">
        <f t="shared" si="5"/>
        <v>TRUE</v>
      </c>
      <c r="AH11" s="23" t="str">
        <f t="shared" si="6"/>
        <v>همدان مجتمع مسکونی سعیدیه بخش اداری پشت بانک مسکن کافه قرار - میلاد نصری 09129376163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0"/>
      <c r="H12" s="164"/>
      <c r="I12" s="160"/>
      <c r="J12" s="160"/>
      <c r="K12" s="11" t="str">
        <f t="shared" ca="1" si="0"/>
        <v/>
      </c>
      <c r="L12" s="139"/>
      <c r="M12" s="139"/>
      <c r="N12" s="139"/>
      <c r="O12" s="9">
        <v>5501.2</v>
      </c>
      <c r="P12" s="9">
        <v>1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9900000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9900000</v>
      </c>
      <c r="Y12" s="17"/>
      <c r="Z12" s="14">
        <f t="shared" si="4"/>
        <v>9900000</v>
      </c>
      <c r="AA12" s="151"/>
      <c r="AB12" s="148"/>
      <c r="AC12" s="145"/>
      <c r="AD12" s="142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1"/>
      <c r="H13" s="163"/>
      <c r="I13" s="161"/>
      <c r="J13" s="161"/>
      <c r="K13" s="11" t="str">
        <f t="shared" ca="1" si="0"/>
        <v/>
      </c>
      <c r="L13" s="140"/>
      <c r="M13" s="140"/>
      <c r="N13" s="140"/>
      <c r="O13" s="9">
        <v>3326.1</v>
      </c>
      <c r="P13" s="9">
        <v>1</v>
      </c>
      <c r="Q13" s="13" t="str">
        <f>VLOOKUP(O13, '[1]لیست محصولات اردیبهشت ۱۴۰۳'!B:C,2,0)</f>
        <v>میاگروس | Milagros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3750000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3750000</v>
      </c>
      <c r="Y13" s="17"/>
      <c r="Z13" s="14">
        <f t="shared" si="4"/>
        <v>3750000</v>
      </c>
      <c r="AA13" s="152"/>
      <c r="AB13" s="149"/>
      <c r="AC13" s="146"/>
      <c r="AD13" s="143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>
        <v>7</v>
      </c>
      <c r="H14" s="10">
        <v>172674</v>
      </c>
      <c r="I14" s="9" t="s">
        <v>1745</v>
      </c>
      <c r="J14" s="9"/>
      <c r="K14" s="11" t="str">
        <f t="shared" ca="1" si="0"/>
        <v/>
      </c>
      <c r="L14" s="12" t="s">
        <v>1164</v>
      </c>
      <c r="M14" s="12" t="s">
        <v>1758</v>
      </c>
      <c r="N14" s="12"/>
      <c r="O14" s="9">
        <v>5501.2</v>
      </c>
      <c r="P14" s="9">
        <v>1</v>
      </c>
      <c r="Q14" s="13" t="str">
        <f>VLOOKUP(O14, '[1]لیست محصولات اردیبهشت ۱۴۰۳'!B:C,2,0)</f>
        <v>ورتکس | Vortex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9900000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9900000</v>
      </c>
      <c r="Y14" s="17"/>
      <c r="Z14" s="14">
        <f t="shared" si="4"/>
        <v>9900000</v>
      </c>
      <c r="AA14" s="18" t="s">
        <v>79</v>
      </c>
      <c r="AB14" s="13" t="s">
        <v>1759</v>
      </c>
      <c r="AC14" s="19" t="s">
        <v>1760</v>
      </c>
      <c r="AD14" s="20" t="s">
        <v>759</v>
      </c>
      <c r="AE14" s="19"/>
      <c r="AF14" s="21"/>
      <c r="AG14" s="22" t="str">
        <f t="shared" si="5"/>
        <v>TRUE</v>
      </c>
      <c r="AH14" s="23" t="str">
        <f t="shared" si="6"/>
        <v>تهران جردن ناهیدشرقی پلاک ۶ زنگ ۹۹ طبقه اول  - سامان اسحاقی 09121764876</v>
      </c>
    </row>
    <row r="15" spans="1:34" ht="22.35" customHeight="1">
      <c r="A15" s="7"/>
      <c r="B15" s="7"/>
      <c r="C15" s="7"/>
      <c r="D15" s="7"/>
      <c r="E15" s="7"/>
      <c r="F15" s="8"/>
      <c r="G15" s="66">
        <v>8</v>
      </c>
      <c r="H15" s="67"/>
      <c r="I15" s="66" t="s">
        <v>1801</v>
      </c>
      <c r="J15" s="9"/>
      <c r="K15" s="11" t="str">
        <f t="shared" ca="1" si="0"/>
        <v/>
      </c>
      <c r="L15" s="12" t="s">
        <v>703</v>
      </c>
      <c r="M15" s="12" t="s">
        <v>704</v>
      </c>
      <c r="N15" s="12" t="s">
        <v>705</v>
      </c>
      <c r="O15" s="9">
        <v>5501.3</v>
      </c>
      <c r="P15" s="9">
        <v>2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4000</v>
      </c>
      <c r="T15" s="14">
        <f>VLOOKUP(O15, '[1]لیست محصولات اردیبهشت ۱۴۰۳'!B:G,6,0)</f>
        <v>51200000</v>
      </c>
      <c r="U15" s="15"/>
      <c r="V15" s="16">
        <f t="shared" si="1"/>
        <v>0</v>
      </c>
      <c r="W15" s="12">
        <f t="shared" si="2"/>
        <v>2</v>
      </c>
      <c r="X15" s="14">
        <f t="shared" si="3"/>
        <v>102400000</v>
      </c>
      <c r="Y15" s="17"/>
      <c r="Z15" s="14">
        <f t="shared" si="4"/>
        <v>102400000</v>
      </c>
      <c r="AA15" s="18" t="s">
        <v>79</v>
      </c>
      <c r="AB15" s="13" t="s">
        <v>70</v>
      </c>
      <c r="AC15" s="19" t="s">
        <v>707</v>
      </c>
      <c r="AD15" s="20"/>
      <c r="AE15" s="19"/>
      <c r="AF15" s="21"/>
      <c r="AG15" s="22" t="str">
        <f t="shared" si="5"/>
        <v>TRUE</v>
      </c>
      <c r="AH15" s="23" t="str">
        <f t="shared" si="6"/>
        <v>تهران - کافه آرمه - اردوان یوسفی 09124047817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AO240+AQ240-[2]Sheet1!$AH241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7</v>
      </c>
      <c r="AI241" s="56">
        <f t="shared" si="19"/>
        <v>0</v>
      </c>
      <c r="AJ241" s="57">
        <f t="shared" ref="AJ241:AJ264" si="27">AH241-AI241</f>
        <v>7</v>
      </c>
      <c r="AK241" s="58">
        <f>AH241*AG241/1000</f>
        <v>5.25</v>
      </c>
      <c r="AL241" s="59">
        <f>AO241+AQ241-[2]Sheet1!$AH242</f>
        <v>0</v>
      </c>
      <c r="AM241" s="59">
        <f t="shared" si="25"/>
        <v>-7</v>
      </c>
      <c r="AN241" s="58">
        <f t="shared" si="21"/>
        <v>0</v>
      </c>
      <c r="AO241" s="59"/>
      <c r="AP241" s="58">
        <f t="shared" si="22"/>
        <v>-5.25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</v>
      </c>
      <c r="AI242" s="56">
        <f t="shared" si="19"/>
        <v>0</v>
      </c>
      <c r="AJ242" s="57">
        <f t="shared" si="27"/>
        <v>2</v>
      </c>
      <c r="AK242" s="58">
        <f t="shared" ref="AK242:AK267" si="28">AH242*AG242/1000</f>
        <v>8</v>
      </c>
      <c r="AL242" s="59">
        <f>AO242+AQ242-[2]Sheet1!$AH243</f>
        <v>0</v>
      </c>
      <c r="AM242" s="59">
        <f t="shared" si="25"/>
        <v>-2</v>
      </c>
      <c r="AN242" s="58">
        <f t="shared" si="21"/>
        <v>0</v>
      </c>
      <c r="AO242" s="59"/>
      <c r="AP242" s="58">
        <f t="shared" si="22"/>
        <v>-8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</v>
      </c>
      <c r="AI251" s="56">
        <f t="shared" si="19"/>
        <v>0</v>
      </c>
      <c r="AJ251" s="57">
        <f t="shared" si="27"/>
        <v>1</v>
      </c>
      <c r="AK251" s="58">
        <f t="shared" si="28"/>
        <v>0.15</v>
      </c>
      <c r="AL251" s="59">
        <f>AO251+AQ251-[2]Sheet1!$AH252</f>
        <v>0</v>
      </c>
      <c r="AM251" s="59">
        <f t="shared" si="25"/>
        <v>-1</v>
      </c>
      <c r="AN251" s="58">
        <f t="shared" si="21"/>
        <v>0</v>
      </c>
      <c r="AO251" s="59"/>
      <c r="AP251" s="58">
        <f t="shared" si="22"/>
        <v>-0.15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</v>
      </c>
      <c r="AI252" s="56">
        <f t="shared" si="19"/>
        <v>0</v>
      </c>
      <c r="AJ252" s="57">
        <f t="shared" si="27"/>
        <v>2</v>
      </c>
      <c r="AK252" s="58">
        <f t="shared" si="28"/>
        <v>1.5</v>
      </c>
      <c r="AL252" s="59">
        <f>AO252+AQ252-[2]Sheet1!$AH253</f>
        <v>0</v>
      </c>
      <c r="AM252" s="59">
        <f t="shared" si="25"/>
        <v>-2</v>
      </c>
      <c r="AN252" s="58">
        <f t="shared" si="21"/>
        <v>0</v>
      </c>
      <c r="AO252" s="59"/>
      <c r="AP252" s="58">
        <f t="shared" si="22"/>
        <v>-1.5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8">
    <mergeCell ref="H11:H13"/>
    <mergeCell ref="G11:G13"/>
    <mergeCell ref="AD11:AD13"/>
    <mergeCell ref="AC11:AC13"/>
    <mergeCell ref="AB11:AB13"/>
    <mergeCell ref="AA11:AA13"/>
    <mergeCell ref="N11:N13"/>
    <mergeCell ref="M11:M13"/>
    <mergeCell ref="L11:L13"/>
    <mergeCell ref="J11:J13"/>
    <mergeCell ref="I11:I13"/>
    <mergeCell ref="G9:G10"/>
    <mergeCell ref="AD9:AD10"/>
    <mergeCell ref="AC9:AC10"/>
    <mergeCell ref="AB9:AB10"/>
    <mergeCell ref="AA9:AA10"/>
    <mergeCell ref="N9:N10"/>
    <mergeCell ref="M9:M10"/>
    <mergeCell ref="L9:L10"/>
    <mergeCell ref="J9:J10"/>
    <mergeCell ref="I9:I10"/>
    <mergeCell ref="H9:H10"/>
    <mergeCell ref="H6:H7"/>
    <mergeCell ref="G6:G7"/>
    <mergeCell ref="AD6:AD7"/>
    <mergeCell ref="AC6:AC7"/>
    <mergeCell ref="AB6:AB7"/>
    <mergeCell ref="AA6:AA7"/>
    <mergeCell ref="N6:N7"/>
    <mergeCell ref="M6:M7"/>
    <mergeCell ref="L6:L7"/>
    <mergeCell ref="J6:J7"/>
    <mergeCell ref="I6:I7"/>
    <mergeCell ref="A1:B1"/>
    <mergeCell ref="C1:D1"/>
    <mergeCell ref="E1:F1"/>
    <mergeCell ref="U1:V1"/>
    <mergeCell ref="AD2:AD4"/>
    <mergeCell ref="AC2:AC4"/>
    <mergeCell ref="AB2:AB4"/>
    <mergeCell ref="AA2:AA4"/>
    <mergeCell ref="G2:G4"/>
    <mergeCell ref="H2:H4"/>
    <mergeCell ref="I2:I4"/>
    <mergeCell ref="J2:J4"/>
    <mergeCell ref="L2:L4"/>
    <mergeCell ref="M2:M4"/>
    <mergeCell ref="N2:N4"/>
  </mergeCells>
  <conditionalFormatting sqref="G2:J2 AD2 Z2:Z200 J5:J6 AD5:AD6 J8:J9 AD8:AD9 G11:J11 AD11 G14:J200 AD14:AD200">
    <cfRule type="expression" dxfId="22" priority="63">
      <formula>$A2</formula>
    </cfRule>
    <cfRule type="expression" dxfId="21" priority="65">
      <formula>$E2</formula>
    </cfRule>
  </conditionalFormatting>
  <conditionalFormatting sqref="G2:AF2 Q3:Z200 J5:J6 AA5:AF6 J8:J9 AA8:AF9 G11:P11 AA11:AF11 G14:P200 AA14:AF200 AE3:AF4 K3:K10 O3:P10 H5:H6 AE7:AF7 H8:H9 AE10:AF10 K12:K13 O12:P13 AE12:AF13">
    <cfRule type="expression" dxfId="20" priority="64">
      <formula>$C2</formula>
    </cfRule>
  </conditionalFormatting>
  <conditionalFormatting sqref="W2:W200">
    <cfRule type="expression" dxfId="19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{F17FEC0B-527D-4310-AE86-6F1216E6A273}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{B3F307BA-C824-4CAA-9782-06DBE054CFD7}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{1215E3C5-47FF-4C9F-8DF0-7A2F0BC24D83}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{2B97DA9A-EFA9-410A-A338-BB77D0D422D1}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{464734B6-DADE-4A0B-9A06-DCD6D06B50FB}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{E38E1B0A-5583-47FF-BB39-8A68AB39D446}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{4832297B-A7EA-4435-A250-8026E43344E7}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{F9E11A8B-1798-4CE9-9397-4E25FA00DFE5}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{DA50822E-D451-4275-9F8A-5AAE9BF646DC}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{271F476E-43B8-401A-912B-F2D0A4D0431C}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{87DDFB08-0558-401F-AB23-FDBEBE39C055}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{5B76C7FD-D6F7-4494-8BBD-92683284F5F5}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{55CC44BB-4C7A-400E-B6D1-B9F4910686C8}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{A43536E4-DB6C-49DB-BFA3-5F09D6A4423F}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{FAFD34F8-7288-4E73-9801-FB0BF7DEC2F4}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{1573E33B-0712-4AA3-BB17-C0DB559165AC}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{AAA6F5B9-7027-4641-8C5C-12B938806801}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{AD7C642D-6D64-4581-9BF9-EFDD31948EA2}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{AE16F13C-B3A1-4CB3-AD02-51A519A147EB}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{5F911E5A-F4CE-4F9A-AAD4-3CD4DC0E93BB}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{038D28E2-A1F7-4E21-BD1D-23A6669E1E88}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{277E5E7B-D61A-433D-BB7E-D2F4B613A045}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{DC48EBDC-A02C-464A-B733-EA2EB495F352}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{55474DCF-C041-4D87-AB87-86CEC885EFF1}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{BE47AD81-140A-4A04-A6EA-076CBF965451}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{B7F2BC9C-44E1-4E62-8180-7AD3409D933D}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{9FC65FCB-4A5F-477E-AA93-9054E12021DD}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{B7902C99-0F8C-42BB-B951-8B01599340DC}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{D5207D32-3305-41FA-B96F-C540413BDBB7}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{EF469C93-699E-4355-80E6-0421F5CDE209}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{BD345F24-3C27-49A2-A55E-C23C7ECD36F3}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{BA4F83E7-02AD-42F1-A787-82EE862B3653}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{6B8B27EA-931C-4A43-97A9-27A7DE8C4690}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{0D7C47D0-3E28-45A9-AB26-FC67EFDD0D34}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{08789887-FC1D-4A4F-90B0-E113FC06DA0F}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{F3A85500-67DF-4CF1-8DFB-6FA96A43E619}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{4EEF28EE-46EA-40C1-9461-2762EEFC587B}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{3179D9F1-0112-4891-B5C0-15EDC109FBAC}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{9547CB3B-E535-43DD-BA5A-C884522F1C41}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{04C19356-396C-44FE-9FE7-DAFD54DAEB13}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{752BC910-F4FE-4348-8EFA-6499B05F1F5E}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{7388CC5C-7A67-4369-BD32-38EB8A33F94C}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{F933C596-CCF6-40A5-B066-671639B3FEB0}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{E181DB96-683E-45E8-9C34-C8F51268973F}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{E3963B4D-C2CF-429A-AFE9-5FC0B08943E7}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{98C998C6-7E39-4F60-886F-7E5859EF4FE7}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{8F0C7ED6-8469-4B83-A8E6-DB162E4448B2}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{0B6C5EF8-C0C8-47E2-8CCC-B22FB11A5BFD}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{2B548732-8E3E-42F2-B46F-3C7F9A054F72}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{0540004E-1019-451B-A043-536DAA5BE6BC}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{CB0006CC-0F65-4ADB-AA63-5CAD3ABDDE41}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{6980BAF9-7E64-4BD1-A79C-3FF341937FBC}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{5FC9A2BE-B079-4BE9-80B3-2851708E0DE2}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{113DF330-A3F9-4C9F-860C-EB2CB12A85FA}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{9708812B-C28C-4EDA-9E68-DDA6A44EDD5E}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{331BA848-904A-45AB-AF4F-D88B1777F1B0}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{3F560B72-3FCF-45B6-9C11-3472CD1452D3}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{6DF9E06D-8E4C-46A7-A044-A0938E016981}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{1EDE079D-E7C3-4FAF-B0D6-75AB0AF388C4}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{087AB552-BD9A-4266-9570-372FF8171BFB}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{90921E0B-4CB9-44CF-A39D-222A29B143FF}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7FEC0B-527D-4310-AE86-6F1216E6A27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3F307BA-C824-4CAA-9782-06DBE054CFD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215E3C5-47FF-4C9F-8DF0-7A2F0BC24D8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B97DA9A-EFA9-410A-A338-BB77D0D422D1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464734B6-DADE-4A0B-9A06-DCD6D06B50F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38E1B0A-5583-47FF-BB39-8A68AB39D44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832297B-A7EA-4435-A250-8026E43344E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9E11A8B-1798-4CE9-9397-4E25FA00DFE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A50822E-D451-4275-9F8A-5AAE9BF646DC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271F476E-43B8-401A-912B-F2D0A4D0431C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87DDFB08-0558-401F-AB23-FDBEBE39C055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5B76C7FD-D6F7-4494-8BBD-92683284F5F5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55CC44BB-4C7A-400E-B6D1-B9F4910686C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A43536E4-DB6C-49DB-BFA3-5F09D6A4423F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FAFD34F8-7288-4E73-9801-FB0BF7DEC2F4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573E33B-0712-4AA3-BB17-C0DB559165AC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AA6F5B9-7027-4641-8C5C-12B93880680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AD7C642D-6D64-4581-9BF9-EFDD31948EA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E16F13C-B3A1-4CB3-AD02-51A519A147EB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5F911E5A-F4CE-4F9A-AAD4-3CD4DC0E93B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38D28E2-A1F7-4E21-BD1D-23A6669E1E8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77E5E7B-D61A-433D-BB7E-D2F4B613A04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C48EBDC-A02C-464A-B733-EA2EB495F352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55474DCF-C041-4D87-AB87-86CEC885EFF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E47AD81-140A-4A04-A6EA-076CBF96545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7F2BC9C-44E1-4E62-8180-7AD3409D933D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FC65FCB-4A5F-477E-AA93-9054E12021D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B7902C99-0F8C-42BB-B951-8B01599340DC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5207D32-3305-41FA-B96F-C540413BDBB7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F469C93-699E-4355-80E6-0421F5CDE20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BD345F24-3C27-49A2-A55E-C23C7ECD36F3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BA4F83E7-02AD-42F1-A787-82EE862B365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B8B27EA-931C-4A43-97A9-27A7DE8C4690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D7C47D0-3E28-45A9-AB26-FC67EFDD0D3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8789887-FC1D-4A4F-90B0-E113FC06DA0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F3A85500-67DF-4CF1-8DFB-6FA96A43E61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4EEF28EE-46EA-40C1-9461-2762EEFC587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179D9F1-0112-4891-B5C0-15EDC109FBAC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547CB3B-E535-43DD-BA5A-C884522F1C4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04C19356-396C-44FE-9FE7-DAFD54DAEB1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52BC910-F4FE-4348-8EFA-6499B05F1F5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388CC5C-7A67-4369-BD32-38EB8A33F94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933C596-CCF6-40A5-B066-671639B3FEB0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181DB96-683E-45E8-9C34-C8F51268973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3963B4D-C2CF-429A-AFE9-5FC0B08943E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8C998C6-7E39-4F60-886F-7E5859EF4FE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F0C7ED6-8469-4B83-A8E6-DB162E4448B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B6C5EF8-C0C8-47E2-8CCC-B22FB11A5BF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2B548732-8E3E-42F2-B46F-3C7F9A054F7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540004E-1019-451B-A043-536DAA5BE6B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B0006CC-0F65-4ADB-AA63-5CAD3ABDDE4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6980BAF9-7E64-4BD1-A79C-3FF341937FBC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FC9A2BE-B079-4BE9-80B3-2851708E0DE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113DF330-A3F9-4C9F-860C-EB2CB12A85FA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9708812B-C28C-4EDA-9E68-DDA6A44EDD5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31BA848-904A-45AB-AF4F-D88B1777F1B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3F560B72-3FCF-45B6-9C11-3472CD1452D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DF9E06D-8E4C-46A7-A044-A0938E016981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EDE079D-E7C3-4FAF-B0D6-75AB0AF388C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087AB552-BD9A-4266-9570-372FF8171BF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90921E0B-4CB9-44CF-A39D-222A29B143F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BE87-D3F3-4DDC-97DC-DBFF05A68D6E}">
  <dimension ref="A1:AQ267"/>
  <sheetViews>
    <sheetView rightToLeft="1" topLeftCell="L22" zoomScale="70" zoomScaleNormal="70" workbookViewId="0">
      <selection activeCell="P56" sqref="P5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customWidth="1"/>
    <col min="9" max="9" width="23.3320312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9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14.5546875" style="24" bestFit="1" customWidth="1"/>
    <col min="29" max="29" width="15.77734375" style="31" bestFit="1" customWidth="1"/>
    <col min="30" max="30" width="13.6640625" style="32" bestFit="1" customWidth="1"/>
    <col min="31" max="31" width="44.44140625" style="24" bestFit="1" customWidth="1"/>
    <col min="32" max="32" width="28.33203125" style="24" bestFit="1" customWidth="1"/>
    <col min="33" max="33" width="13.5546875" style="24" bestFit="1" customWidth="1"/>
    <col min="34" max="34" width="143.109375" style="23" bestFit="1" customWidth="1"/>
    <col min="35" max="35" width="2.88671875" style="24" bestFit="1" customWidth="1"/>
    <col min="36" max="36" width="34.88671875" style="24" bestFit="1" customWidth="1"/>
    <col min="37" max="37" width="17" style="24" bestFit="1" customWidth="1"/>
    <col min="38" max="38" width="49.21875" style="24" bestFit="1" customWidth="1"/>
    <col min="39" max="39" width="35.109375" style="24" bestFit="1" customWidth="1"/>
    <col min="40" max="40" width="8.88671875" style="24" bestFit="1" customWidth="1"/>
    <col min="41" max="42" width="32.33203125" style="24" bestFit="1" customWidth="1"/>
    <col min="43" max="43" width="4.33203125" style="24" bestFit="1" customWidth="1"/>
    <col min="44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 t="s">
        <v>711</v>
      </c>
      <c r="I2" s="66" t="s">
        <v>1745</v>
      </c>
      <c r="J2" s="9" t="s">
        <v>75</v>
      </c>
      <c r="K2" s="11" t="str">
        <f t="shared" ref="K2:K65" ca="1" si="0">IF(C2, TODAY(), "" )</f>
        <v/>
      </c>
      <c r="L2" s="12" t="s">
        <v>712</v>
      </c>
      <c r="M2" s="12" t="s">
        <v>713</v>
      </c>
      <c r="N2" s="12" t="s">
        <v>714</v>
      </c>
      <c r="O2" s="9">
        <v>5511.2</v>
      </c>
      <c r="P2" s="9">
        <v>10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133500000</v>
      </c>
      <c r="Y2" s="17"/>
      <c r="Z2" s="14">
        <f t="shared" ref="Z2:Z65" si="4">X2-Y2</f>
        <v>133500000</v>
      </c>
      <c r="AA2" s="18" t="s">
        <v>79</v>
      </c>
      <c r="AB2" s="13" t="s">
        <v>70</v>
      </c>
      <c r="AC2" s="19" t="s">
        <v>715</v>
      </c>
      <c r="AD2" s="20"/>
      <c r="AE2" s="77" t="s">
        <v>1845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پرا - افشین امیری 09123060890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281868759961</v>
      </c>
      <c r="I3" s="9" t="s">
        <v>1745</v>
      </c>
      <c r="J3" s="9"/>
      <c r="K3" s="11" t="str">
        <f t="shared" ca="1" si="0"/>
        <v/>
      </c>
      <c r="L3" s="12" t="s">
        <v>286</v>
      </c>
      <c r="M3" s="12" t="s">
        <v>502</v>
      </c>
      <c r="N3" s="12" t="s">
        <v>1761</v>
      </c>
      <c r="O3" s="9">
        <v>3326.2</v>
      </c>
      <c r="P3" s="9">
        <v>1</v>
      </c>
      <c r="Q3" s="13" t="str">
        <f>VLOOKUP(O3, '[1]لیست محصولات اردیبهشت ۱۴۰۳'!B:C,2,0)</f>
        <v>میاگروس | Milagros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18150000</v>
      </c>
      <c r="U3" s="15"/>
      <c r="V3" s="16">
        <f t="shared" si="1"/>
        <v>0</v>
      </c>
      <c r="W3" s="12">
        <f t="shared" si="2"/>
        <v>1</v>
      </c>
      <c r="X3" s="14">
        <f t="shared" si="3"/>
        <v>18150000</v>
      </c>
      <c r="Y3" s="17"/>
      <c r="Z3" s="14">
        <f t="shared" si="4"/>
        <v>18150000</v>
      </c>
      <c r="AA3" s="18" t="s">
        <v>79</v>
      </c>
      <c r="AB3" s="13" t="s">
        <v>504</v>
      </c>
      <c r="AC3" s="19" t="s">
        <v>505</v>
      </c>
      <c r="AD3" s="20" t="s">
        <v>759</v>
      </c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تهران خیابان ولنجک _ نبش کوچه هفتم _ نان شیرینی تیفانی _پلاک ۲۲ نان و شیرینی تیفانی - فرزاد امیدی 09918656375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9">
        <v>3</v>
      </c>
      <c r="H4" s="162">
        <v>281871102651</v>
      </c>
      <c r="I4" s="159" t="s">
        <v>1745</v>
      </c>
      <c r="J4" s="159"/>
      <c r="K4" s="11" t="str">
        <f t="shared" ca="1" si="0"/>
        <v/>
      </c>
      <c r="L4" s="138" t="s">
        <v>1762</v>
      </c>
      <c r="M4" s="138" t="s">
        <v>1763</v>
      </c>
      <c r="N4" s="138" t="s">
        <v>1764</v>
      </c>
      <c r="O4" s="9">
        <v>5511.2</v>
      </c>
      <c r="P4" s="9">
        <v>1</v>
      </c>
      <c r="Q4" s="13" t="str">
        <f>VLOOKUP(O4, '[1]لیست محصولات اردیبهشت ۱۴۰۳'!B:C,2,0)</f>
        <v>هامبلا | Hambella</v>
      </c>
      <c r="R4" s="9"/>
      <c r="S4" s="12">
        <f>VLOOKUP(O4, '[1]لیست محصولات اردیبهشت ۱۴۰۳'!B:F,5,0)</f>
        <v>750</v>
      </c>
      <c r="T4" s="14">
        <f>VLOOKUP(O4, '[1]لیست محصولات اردیبهشت ۱۴۰۳'!B:G,6,0)</f>
        <v>13350000</v>
      </c>
      <c r="U4" s="15"/>
      <c r="V4" s="16">
        <f t="shared" si="1"/>
        <v>0</v>
      </c>
      <c r="W4" s="12">
        <f t="shared" si="2"/>
        <v>1</v>
      </c>
      <c r="X4" s="14">
        <f t="shared" si="3"/>
        <v>13350000</v>
      </c>
      <c r="Y4" s="17"/>
      <c r="Z4" s="14">
        <f t="shared" si="4"/>
        <v>13350000</v>
      </c>
      <c r="AA4" s="150" t="s">
        <v>597</v>
      </c>
      <c r="AB4" s="147" t="s">
        <v>1765</v>
      </c>
      <c r="AC4" s="144" t="s">
        <v>1766</v>
      </c>
      <c r="AD4" s="141"/>
      <c r="AE4" s="19"/>
      <c r="AF4" s="21"/>
      <c r="AG4" s="22" t="str">
        <f t="shared" si="5"/>
        <v>TRUE</v>
      </c>
      <c r="AH4" s="23" t="str">
        <f t="shared" si="6"/>
        <v>گرگان زیباشهر نبش زیبای هفتم  کافه ژاو! - کوهیارا ربیعی 09911320626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163"/>
      <c r="I5" s="161"/>
      <c r="J5" s="161"/>
      <c r="K5" s="11" t="str">
        <f t="shared" ca="1" si="0"/>
        <v/>
      </c>
      <c r="L5" s="140"/>
      <c r="M5" s="140"/>
      <c r="N5" s="140"/>
      <c r="O5" s="9">
        <v>5501.2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9900000</v>
      </c>
      <c r="U5" s="15"/>
      <c r="V5" s="16">
        <f t="shared" si="1"/>
        <v>0</v>
      </c>
      <c r="W5" s="12">
        <f t="shared" si="2"/>
        <v>1</v>
      </c>
      <c r="X5" s="14">
        <f t="shared" si="3"/>
        <v>9900000</v>
      </c>
      <c r="Y5" s="17"/>
      <c r="Z5" s="14">
        <f t="shared" si="4"/>
        <v>9900000</v>
      </c>
      <c r="AA5" s="152"/>
      <c r="AB5" s="149"/>
      <c r="AC5" s="146"/>
      <c r="AD5" s="143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281871694213</v>
      </c>
      <c r="I6" s="25" t="s">
        <v>1745</v>
      </c>
      <c r="J6" s="9"/>
      <c r="K6" s="11" t="str">
        <f t="shared" ca="1" si="0"/>
        <v/>
      </c>
      <c r="L6" s="12" t="s">
        <v>1767</v>
      </c>
      <c r="M6" s="12" t="s">
        <v>687</v>
      </c>
      <c r="N6" s="12"/>
      <c r="O6" s="9">
        <v>3326.1</v>
      </c>
      <c r="P6" s="9">
        <v>2</v>
      </c>
      <c r="Q6" s="13" t="str">
        <f>VLOOKUP(O6, '[1]لیست محصولات اردیبهشت ۱۴۰۳'!B:C,2,0)</f>
        <v>میاگروس | Milagros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3750000</v>
      </c>
      <c r="U6" s="15"/>
      <c r="V6" s="16">
        <f t="shared" si="1"/>
        <v>0</v>
      </c>
      <c r="W6" s="12">
        <f t="shared" si="2"/>
        <v>2</v>
      </c>
      <c r="X6" s="14">
        <f t="shared" si="3"/>
        <v>7500000</v>
      </c>
      <c r="Y6" s="17"/>
      <c r="Z6" s="14">
        <f t="shared" si="4"/>
        <v>7500000</v>
      </c>
      <c r="AA6" s="18" t="s">
        <v>79</v>
      </c>
      <c r="AB6" s="13" t="s">
        <v>1768</v>
      </c>
      <c r="AC6" s="19" t="s">
        <v>1769</v>
      </c>
      <c r="AD6" s="20" t="s">
        <v>759</v>
      </c>
      <c r="AE6" s="19"/>
      <c r="AF6" s="21"/>
      <c r="AG6" s="22" t="str">
        <f t="shared" si="5"/>
        <v>TRUE</v>
      </c>
      <c r="AH6" s="23" t="str">
        <f t="shared" si="6"/>
        <v>تهران ازگل، خیابان نوبهار، گلسای دوم سمت چپ، کوچه آذر، بن بست گل آذین، پلاک ۸، ساختمان بهارستان، واحد ۵۰۷  - آراد میرزایی 09354234253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580802</v>
      </c>
      <c r="I7" s="9" t="s">
        <v>1745</v>
      </c>
      <c r="J7" s="9"/>
      <c r="K7" s="11" t="str">
        <f t="shared" ca="1" si="0"/>
        <v/>
      </c>
      <c r="L7" s="12" t="s">
        <v>1770</v>
      </c>
      <c r="M7" s="12" t="s">
        <v>1771</v>
      </c>
      <c r="N7" s="12"/>
      <c r="O7" s="9">
        <v>3326.2</v>
      </c>
      <c r="P7" s="9">
        <v>1</v>
      </c>
      <c r="Q7" s="13" t="str">
        <f>VLOOKUP(O7, '[1]لیست محصولات اردیبهشت ۱۴۰۳'!B:C,2,0)</f>
        <v>میاگروس | Milagros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18150000</v>
      </c>
      <c r="U7" s="26"/>
      <c r="V7" s="16">
        <f t="shared" si="1"/>
        <v>0</v>
      </c>
      <c r="W7" s="12">
        <f t="shared" si="2"/>
        <v>1</v>
      </c>
      <c r="X7" s="14">
        <f t="shared" si="3"/>
        <v>18150000</v>
      </c>
      <c r="Y7" s="17"/>
      <c r="Z7" s="14">
        <f t="shared" si="4"/>
        <v>18150000</v>
      </c>
      <c r="AA7" s="18" t="s">
        <v>79</v>
      </c>
      <c r="AB7" s="13" t="s">
        <v>1772</v>
      </c>
      <c r="AC7" s="19" t="s">
        <v>1773</v>
      </c>
      <c r="AD7" s="20" t="s">
        <v>759</v>
      </c>
      <c r="AE7" s="19"/>
      <c r="AF7" s="21"/>
      <c r="AG7" s="22" t="str">
        <f t="shared" si="5"/>
        <v>TRUE</v>
      </c>
      <c r="AH7" s="23" t="str">
        <f t="shared" si="6"/>
        <v>تهران شهرک غرب، بلوار دادمان، خ درختی، خ سپهر، پ ۶۹. کنار لبنیات اخوان یزدی  - فرید باریکانی 09120644906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281881590978</v>
      </c>
      <c r="I8" s="9" t="s">
        <v>1745</v>
      </c>
      <c r="J8" s="9"/>
      <c r="K8" s="11" t="str">
        <f t="shared" ca="1" si="0"/>
        <v/>
      </c>
      <c r="L8" s="12" t="s">
        <v>330</v>
      </c>
      <c r="M8" s="12" t="s">
        <v>1774</v>
      </c>
      <c r="N8" s="12" t="s">
        <v>1775</v>
      </c>
      <c r="O8" s="9">
        <v>5511.2</v>
      </c>
      <c r="P8" s="9">
        <v>1</v>
      </c>
      <c r="Q8" s="13" t="str">
        <f>VLOOKUP(O8, '[1]لیست محصولات اردیبهشت ۱۴۰۳'!B:C,2,0)</f>
        <v>هامبلا | Hambella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13350000</v>
      </c>
      <c r="U8" s="15"/>
      <c r="V8" s="16">
        <f t="shared" si="1"/>
        <v>0</v>
      </c>
      <c r="W8" s="12">
        <f t="shared" si="2"/>
        <v>1</v>
      </c>
      <c r="X8" s="14">
        <f t="shared" si="3"/>
        <v>13350000</v>
      </c>
      <c r="Y8" s="17"/>
      <c r="Z8" s="14">
        <f t="shared" si="4"/>
        <v>13350000</v>
      </c>
      <c r="AA8" s="18" t="s">
        <v>296</v>
      </c>
      <c r="AB8" s="13" t="s">
        <v>1776</v>
      </c>
      <c r="AC8" s="19" t="s">
        <v>1777</v>
      </c>
      <c r="AD8" s="20"/>
      <c r="AE8" s="19"/>
      <c r="AF8" s="21"/>
      <c r="AG8" s="22" t="str">
        <f t="shared" si="5"/>
        <v>TRUE</v>
      </c>
      <c r="AH8" s="23" t="str">
        <f t="shared" si="6"/>
        <v>قم بلوار امین بین کوچه ۸ و ۱۰ لوازم تحریر مجد کافه مجد - سعید مجد 09121534661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7</v>
      </c>
      <c r="H9" s="162">
        <v>281886017144</v>
      </c>
      <c r="I9" s="159" t="s">
        <v>1745</v>
      </c>
      <c r="J9" s="159"/>
      <c r="K9" s="11" t="str">
        <f t="shared" ca="1" si="0"/>
        <v/>
      </c>
      <c r="L9" s="138" t="s">
        <v>1778</v>
      </c>
      <c r="M9" s="138" t="s">
        <v>542</v>
      </c>
      <c r="N9" s="138" t="s">
        <v>1779</v>
      </c>
      <c r="O9" s="9">
        <v>5511.1</v>
      </c>
      <c r="P9" s="9">
        <v>1</v>
      </c>
      <c r="Q9" s="13" t="str">
        <f>VLOOKUP(O9, '[1]لیست محصولات اردیبهشت ۱۴۰۳'!B:C,2,0)</f>
        <v>هامبلا | Hambella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2800000</v>
      </c>
      <c r="U9" s="15"/>
      <c r="V9" s="16">
        <f t="shared" si="1"/>
        <v>0</v>
      </c>
      <c r="W9" s="12">
        <f t="shared" si="2"/>
        <v>1</v>
      </c>
      <c r="X9" s="14">
        <f t="shared" si="3"/>
        <v>2800000</v>
      </c>
      <c r="Y9" s="17"/>
      <c r="Z9" s="14">
        <f t="shared" si="4"/>
        <v>2800000</v>
      </c>
      <c r="AA9" s="150" t="s">
        <v>224</v>
      </c>
      <c r="AB9" s="147" t="s">
        <v>1780</v>
      </c>
      <c r="AC9" s="144" t="s">
        <v>1781</v>
      </c>
      <c r="AD9" s="141"/>
      <c r="AE9" s="183" t="s">
        <v>1782</v>
      </c>
      <c r="AF9" s="21"/>
      <c r="AG9" s="22" t="str">
        <f t="shared" si="5"/>
        <v>TRUE</v>
      </c>
      <c r="AH9" s="23" t="str">
        <f t="shared" si="6"/>
        <v>بابل بلوار تختی خیابان استادیوم بین شیشه فروشی میلاد و ساختمان متین کافه طراوت - ایمان موسوی 09112182321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0"/>
      <c r="H10" s="164"/>
      <c r="I10" s="160"/>
      <c r="J10" s="160"/>
      <c r="K10" s="11" t="str">
        <f t="shared" ca="1" si="0"/>
        <v/>
      </c>
      <c r="L10" s="139"/>
      <c r="M10" s="139"/>
      <c r="N10" s="139"/>
      <c r="O10" s="9">
        <v>3326.1</v>
      </c>
      <c r="P10" s="9">
        <v>1</v>
      </c>
      <c r="Q10" s="13" t="str">
        <f>VLOOKUP(O10, '[1]لیست محصولات اردیبهشت ۱۴۰۳'!B:C,2,0)</f>
        <v>میاگروس | Milagros</v>
      </c>
      <c r="R10" s="9"/>
      <c r="S10" s="12">
        <f>VLOOKUP(O10, '[1]لیست محصولات اردیبهشت ۱۴۰۳'!B:F,5,0)</f>
        <v>150</v>
      </c>
      <c r="T10" s="14">
        <f>VLOOKUP(O10, '[1]لیست محصولات اردیبهشت ۱۴۰۳'!B:G,6,0)</f>
        <v>3750000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3750000</v>
      </c>
      <c r="Y10" s="17"/>
      <c r="Z10" s="14">
        <f t="shared" si="4"/>
        <v>3750000</v>
      </c>
      <c r="AA10" s="151"/>
      <c r="AB10" s="148"/>
      <c r="AC10" s="145"/>
      <c r="AD10" s="142"/>
      <c r="AE10" s="185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1"/>
      <c r="H11" s="163"/>
      <c r="I11" s="161"/>
      <c r="J11" s="161"/>
      <c r="K11" s="11" t="str">
        <f t="shared" ca="1" si="0"/>
        <v/>
      </c>
      <c r="L11" s="140"/>
      <c r="M11" s="140"/>
      <c r="N11" s="140"/>
      <c r="O11" s="9">
        <v>5501.1</v>
      </c>
      <c r="P11" s="9">
        <v>1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2100000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2100000</v>
      </c>
      <c r="Y11" s="17"/>
      <c r="Z11" s="14">
        <f t="shared" si="4"/>
        <v>2100000</v>
      </c>
      <c r="AA11" s="152"/>
      <c r="AB11" s="149"/>
      <c r="AC11" s="146"/>
      <c r="AD11" s="143"/>
      <c r="AE11" s="184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8</v>
      </c>
      <c r="H12" s="10">
        <v>732649</v>
      </c>
      <c r="I12" s="9" t="s">
        <v>1745</v>
      </c>
      <c r="J12" s="9"/>
      <c r="K12" s="11" t="str">
        <f t="shared" ca="1" si="0"/>
        <v/>
      </c>
      <c r="L12" s="12" t="s">
        <v>1783</v>
      </c>
      <c r="M12" s="12" t="s">
        <v>1784</v>
      </c>
      <c r="N12" s="12"/>
      <c r="O12" s="9">
        <v>5511.1</v>
      </c>
      <c r="P12" s="9">
        <v>1</v>
      </c>
      <c r="Q12" s="13" t="str">
        <f>VLOOKUP(O12, '[1]لیست محصولات اردیبهشت ۱۴۰۳'!B:C,2,0)</f>
        <v>هامبلا | Hambella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2800000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2800000</v>
      </c>
      <c r="Y12" s="17"/>
      <c r="Z12" s="14">
        <f t="shared" si="4"/>
        <v>2800000</v>
      </c>
      <c r="AA12" s="18" t="s">
        <v>79</v>
      </c>
      <c r="AB12" s="13" t="s">
        <v>1785</v>
      </c>
      <c r="AC12" s="19" t="s">
        <v>1786</v>
      </c>
      <c r="AD12" s="20" t="s">
        <v>759</v>
      </c>
      <c r="AE12" s="19"/>
      <c r="AF12" s="21"/>
      <c r="AG12" s="22" t="str">
        <f t="shared" si="5"/>
        <v>TRUE</v>
      </c>
      <c r="AH12" s="23" t="str">
        <f t="shared" si="6"/>
        <v>تهران ستارخان نبش خ زارع جنب داروخانه پ۸۹ واحد۵  - هلیا حسین زاده 09120087296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3">
        <v>9</v>
      </c>
      <c r="H13" s="156" t="s">
        <v>190</v>
      </c>
      <c r="I13" s="153" t="s">
        <v>1686</v>
      </c>
      <c r="J13" s="159" t="s">
        <v>75</v>
      </c>
      <c r="K13" s="11" t="str">
        <f t="shared" ca="1" si="0"/>
        <v/>
      </c>
      <c r="L13" s="138" t="s">
        <v>206</v>
      </c>
      <c r="M13" s="138" t="s">
        <v>207</v>
      </c>
      <c r="N13" s="138" t="s">
        <v>1787</v>
      </c>
      <c r="O13" s="9">
        <v>3326.2</v>
      </c>
      <c r="P13" s="9">
        <v>1</v>
      </c>
      <c r="Q13" s="13" t="str">
        <f>VLOOKUP(O13, '[1]لیست محصولات اردیبهشت ۱۴۰۳'!B:C,2,0)</f>
        <v>میاگروس | Milagros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18150000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18150000</v>
      </c>
      <c r="Y13" s="17"/>
      <c r="Z13" s="14">
        <f t="shared" si="4"/>
        <v>18150000</v>
      </c>
      <c r="AA13" s="150" t="s">
        <v>209</v>
      </c>
      <c r="AB13" s="147" t="s">
        <v>1788</v>
      </c>
      <c r="AC13" s="144" t="s">
        <v>1789</v>
      </c>
      <c r="AD13" s="141"/>
      <c r="AE13" s="19"/>
      <c r="AF13" s="21"/>
      <c r="AG13" s="22" t="str">
        <f t="shared" si="5"/>
        <v>TRUE</v>
      </c>
      <c r="AH13" s="23" t="str">
        <f t="shared" si="6"/>
        <v>مشهد احمد آباد، نبش ابوذر غفاری 33 کافه رستوران نیکافه - مهدیه بهبودی 09045241578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54"/>
      <c r="H14" s="157"/>
      <c r="I14" s="154"/>
      <c r="J14" s="160"/>
      <c r="K14" s="11" t="str">
        <f t="shared" ca="1" si="0"/>
        <v/>
      </c>
      <c r="L14" s="139"/>
      <c r="M14" s="139"/>
      <c r="N14" s="139"/>
      <c r="O14" s="9">
        <v>5523.2</v>
      </c>
      <c r="P14" s="9">
        <v>1</v>
      </c>
      <c r="Q14" s="13" t="str">
        <f>VLOOKUP(O14, '[1]لیست محصولات اردیبهشت ۱۴۰۳'!B:C,2,0)</f>
        <v>کوتوا دانکن | Kotowa Duncan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12150000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12150000</v>
      </c>
      <c r="Y14" s="17"/>
      <c r="Z14" s="14">
        <f t="shared" si="4"/>
        <v>12150000</v>
      </c>
      <c r="AA14" s="151"/>
      <c r="AB14" s="148"/>
      <c r="AC14" s="145"/>
      <c r="AD14" s="142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54"/>
      <c r="H15" s="157"/>
      <c r="I15" s="154"/>
      <c r="J15" s="160"/>
      <c r="K15" s="11" t="str">
        <f t="shared" ca="1" si="0"/>
        <v/>
      </c>
      <c r="L15" s="139"/>
      <c r="M15" s="139"/>
      <c r="N15" s="139"/>
      <c r="O15" s="9">
        <v>5511.2</v>
      </c>
      <c r="P15" s="9">
        <v>1</v>
      </c>
      <c r="Q15" s="13" t="str">
        <f>VLOOKUP(O15, '[1]لیست محصولات اردیبهشت ۱۴۰۳'!B:C,2,0)</f>
        <v>هامبلا | Hambella</v>
      </c>
      <c r="R15" s="9"/>
      <c r="S15" s="12">
        <f>VLOOKUP(O15, '[1]لیست محصولات اردیبهشت ۱۴۰۳'!B:F,5,0)</f>
        <v>750</v>
      </c>
      <c r="T15" s="14">
        <f>VLOOKUP(O15, '[1]لیست محصولات اردیبهشت ۱۴۰۳'!B:G,6,0)</f>
        <v>13350000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13350000</v>
      </c>
      <c r="Y15" s="17"/>
      <c r="Z15" s="14">
        <f t="shared" si="4"/>
        <v>13350000</v>
      </c>
      <c r="AA15" s="151"/>
      <c r="AB15" s="148"/>
      <c r="AC15" s="145"/>
      <c r="AD15" s="142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55"/>
      <c r="H16" s="158"/>
      <c r="I16" s="155"/>
      <c r="J16" s="161"/>
      <c r="K16" s="11" t="str">
        <f t="shared" ca="1" si="0"/>
        <v/>
      </c>
      <c r="L16" s="140"/>
      <c r="M16" s="140"/>
      <c r="N16" s="140"/>
      <c r="O16" s="9">
        <v>5501.2</v>
      </c>
      <c r="P16" s="9">
        <v>1</v>
      </c>
      <c r="Q16" s="13" t="str">
        <f>VLOOKUP(O16, '[1]لیست محصولات اردیبهشت ۱۴۰۳'!B:C,2,0)</f>
        <v>ورتکس | Vortex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9900000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9900000</v>
      </c>
      <c r="Y16" s="17"/>
      <c r="Z16" s="14">
        <f t="shared" si="4"/>
        <v>9900000</v>
      </c>
      <c r="AA16" s="152"/>
      <c r="AB16" s="149"/>
      <c r="AC16" s="146"/>
      <c r="AD16" s="14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59">
        <v>10</v>
      </c>
      <c r="H17" s="162">
        <v>281918786731</v>
      </c>
      <c r="I17" s="159" t="s">
        <v>1790</v>
      </c>
      <c r="J17" s="159"/>
      <c r="K17" s="11" t="str">
        <f t="shared" ca="1" si="0"/>
        <v/>
      </c>
      <c r="L17" s="138" t="s">
        <v>281</v>
      </c>
      <c r="M17" s="138" t="s">
        <v>1361</v>
      </c>
      <c r="N17" s="138"/>
      <c r="O17" s="9">
        <v>5511.1</v>
      </c>
      <c r="P17" s="9">
        <v>2</v>
      </c>
      <c r="Q17" s="13" t="str">
        <f>VLOOKUP(O17, '[1]لیست محصولات اردیبهشت ۱۴۰۳'!B:C,2,0)</f>
        <v>هامبلا | Hambella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2800000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5600000</v>
      </c>
      <c r="Y17" s="17"/>
      <c r="Z17" s="14">
        <f t="shared" si="4"/>
        <v>5600000</v>
      </c>
      <c r="AA17" s="150" t="s">
        <v>79</v>
      </c>
      <c r="AB17" s="147" t="s">
        <v>1791</v>
      </c>
      <c r="AC17" s="144" t="s">
        <v>1363</v>
      </c>
      <c r="AD17" s="141" t="s">
        <v>759</v>
      </c>
      <c r="AE17" s="19"/>
      <c r="AF17" s="21"/>
      <c r="AG17" s="22" t="str">
        <f t="shared" si="5"/>
        <v>TRUE</v>
      </c>
      <c r="AH17" s="23" t="str">
        <f t="shared" si="6"/>
        <v>تهران یوسف آباد- میدان اسد آبادی- بن بست باغچه بان پلاک9 واحد 5  - آرین سپهری 09113213912</v>
      </c>
    </row>
    <row r="18" spans="1:34" ht="22.35" customHeight="1">
      <c r="A18" s="7"/>
      <c r="B18" s="7"/>
      <c r="C18" s="7"/>
      <c r="D18" s="7"/>
      <c r="E18" s="7"/>
      <c r="F18" s="8"/>
      <c r="G18" s="161"/>
      <c r="H18" s="163"/>
      <c r="I18" s="161"/>
      <c r="J18" s="161"/>
      <c r="K18" s="11" t="str">
        <f t="shared" ca="1" si="0"/>
        <v/>
      </c>
      <c r="L18" s="140"/>
      <c r="M18" s="140"/>
      <c r="N18" s="140"/>
      <c r="O18" s="9">
        <v>5501.1</v>
      </c>
      <c r="P18" s="9">
        <v>1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2100000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2100000</v>
      </c>
      <c r="Y18" s="17"/>
      <c r="Z18" s="14">
        <f t="shared" si="4"/>
        <v>2100000</v>
      </c>
      <c r="AA18" s="152"/>
      <c r="AB18" s="149"/>
      <c r="AC18" s="146"/>
      <c r="AD18" s="143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59">
        <v>11</v>
      </c>
      <c r="H19" s="162">
        <v>281945339451</v>
      </c>
      <c r="I19" s="159" t="s">
        <v>1790</v>
      </c>
      <c r="J19" s="159"/>
      <c r="K19" s="11" t="str">
        <f t="shared" ca="1" si="0"/>
        <v/>
      </c>
      <c r="L19" s="138" t="s">
        <v>417</v>
      </c>
      <c r="M19" s="138" t="s">
        <v>982</v>
      </c>
      <c r="N19" s="138" t="s">
        <v>983</v>
      </c>
      <c r="O19" s="9">
        <v>1130.0999999999999</v>
      </c>
      <c r="P19" s="9">
        <v>1</v>
      </c>
      <c r="Q19" s="13" t="str">
        <f>VLOOKUP(O19, '[1]لیست محصولات اردیبهشت ۱۴۰۳'!B:C,2,0)</f>
        <v>الیدا پلانو | Elida Plano</v>
      </c>
      <c r="R19" s="9"/>
      <c r="S19" s="12">
        <f>VLOOKUP(O19, '[1]لیست محصولات اردیبهشت ۱۴۰۳'!B:F,5,0)</f>
        <v>80</v>
      </c>
      <c r="T19" s="14">
        <f>VLOOKUP(O19, '[1]لیست محصولات اردیبهشت ۱۴۰۳'!B:G,6,0)</f>
        <v>13100000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13100000</v>
      </c>
      <c r="Y19" s="17"/>
      <c r="Z19" s="14">
        <f t="shared" si="4"/>
        <v>13100000</v>
      </c>
      <c r="AA19" s="150" t="s">
        <v>131</v>
      </c>
      <c r="AB19" s="147" t="s">
        <v>984</v>
      </c>
      <c r="AC19" s="144" t="s">
        <v>985</v>
      </c>
      <c r="AD19" s="141"/>
      <c r="AE19" s="19"/>
      <c r="AF19" s="21"/>
      <c r="AG19" s="22" t="str">
        <f t="shared" si="5"/>
        <v>TRUE</v>
      </c>
      <c r="AH19" s="23" t="str">
        <f t="shared" si="6"/>
        <v>بوشهر خیابان بعثت نبش شقایق ۶ کافه لیکارد - رضا بهروززیارتی 09120213944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1"/>
      <c r="H20" s="163"/>
      <c r="I20" s="161"/>
      <c r="J20" s="161"/>
      <c r="K20" s="11" t="str">
        <f t="shared" ca="1" si="0"/>
        <v/>
      </c>
      <c r="L20" s="140"/>
      <c r="M20" s="140"/>
      <c r="N20" s="140"/>
      <c r="O20" s="9">
        <v>5501.3</v>
      </c>
      <c r="P20" s="9">
        <v>1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4000</v>
      </c>
      <c r="T20" s="14">
        <f>VLOOKUP(O20, '[1]لیست محصولات اردیبهشت ۱۴۰۳'!B:G,6,0)</f>
        <v>51200000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51200000</v>
      </c>
      <c r="Y20" s="17"/>
      <c r="Z20" s="14">
        <f t="shared" si="4"/>
        <v>51200000</v>
      </c>
      <c r="AA20" s="152"/>
      <c r="AB20" s="149"/>
      <c r="AC20" s="146"/>
      <c r="AD20" s="143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>
        <v>12</v>
      </c>
      <c r="H21" s="10">
        <v>281960093170</v>
      </c>
      <c r="I21" s="9" t="s">
        <v>1790</v>
      </c>
      <c r="J21" s="9"/>
      <c r="K21" s="11" t="str">
        <f t="shared" ca="1" si="0"/>
        <v/>
      </c>
      <c r="L21" s="12" t="s">
        <v>1792</v>
      </c>
      <c r="M21" s="12" t="s">
        <v>1051</v>
      </c>
      <c r="N21" s="12"/>
      <c r="O21" s="9">
        <v>3326.1</v>
      </c>
      <c r="P21" s="9">
        <v>1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3750000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3750000</v>
      </c>
      <c r="Y21" s="17"/>
      <c r="Z21" s="14">
        <f t="shared" si="4"/>
        <v>3750000</v>
      </c>
      <c r="AA21" s="18" t="s">
        <v>79</v>
      </c>
      <c r="AB21" s="13" t="s">
        <v>1793</v>
      </c>
      <c r="AC21" s="19" t="s">
        <v>1794</v>
      </c>
      <c r="AD21" s="20" t="s">
        <v>759</v>
      </c>
      <c r="AE21" s="19"/>
      <c r="AF21" s="21"/>
      <c r="AG21" s="22" t="str">
        <f t="shared" si="5"/>
        <v>TRUE</v>
      </c>
      <c r="AH21" s="23" t="str">
        <f t="shared" si="6"/>
        <v>تهران خ حافظ خ نوفل لوشاتو خ رازی نبش بن بست زندوکلی پلاک 50  - مجید شهریاری 09388910359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9">
        <v>13</v>
      </c>
      <c r="H22" s="162">
        <v>281960896432</v>
      </c>
      <c r="I22" s="159" t="s">
        <v>1790</v>
      </c>
      <c r="J22" s="159"/>
      <c r="K22" s="11" t="str">
        <f t="shared" ca="1" si="0"/>
        <v/>
      </c>
      <c r="L22" s="138" t="s">
        <v>541</v>
      </c>
      <c r="M22" s="138" t="s">
        <v>542</v>
      </c>
      <c r="N22" s="138"/>
      <c r="O22" s="9">
        <v>3326.1</v>
      </c>
      <c r="P22" s="9">
        <v>1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3750000</v>
      </c>
      <c r="Y22" s="17"/>
      <c r="Z22" s="14">
        <f t="shared" si="4"/>
        <v>3750000</v>
      </c>
      <c r="AA22" s="150" t="s">
        <v>79</v>
      </c>
      <c r="AB22" s="147" t="s">
        <v>1795</v>
      </c>
      <c r="AC22" s="144" t="s">
        <v>544</v>
      </c>
      <c r="AD22" s="141" t="s">
        <v>795</v>
      </c>
      <c r="AE22" s="183" t="s">
        <v>1796</v>
      </c>
      <c r="AF22" s="21"/>
      <c r="AG22" s="22" t="str">
        <f t="shared" si="5"/>
        <v>TRUE</v>
      </c>
      <c r="AH22" s="23" t="str">
        <f t="shared" si="6"/>
        <v>تهران خ فردوسی جنوبی، روبروی کوچه برلن، ادارات مرکزی بانک ملی  - کمال موسوی 09193481235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61"/>
      <c r="H23" s="163"/>
      <c r="I23" s="161"/>
      <c r="J23" s="161"/>
      <c r="K23" s="11" t="str">
        <f t="shared" ca="1" si="0"/>
        <v/>
      </c>
      <c r="L23" s="140"/>
      <c r="M23" s="140"/>
      <c r="N23" s="140"/>
      <c r="O23" s="9">
        <v>5511.1</v>
      </c>
      <c r="P23" s="9">
        <v>1</v>
      </c>
      <c r="Q23" s="13" t="str">
        <f>VLOOKUP(O23, '[1]لیست محصولات اردیبهشت ۱۴۰۳'!B:C,2,0)</f>
        <v>هامبلا | Hambella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2800000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2800000</v>
      </c>
      <c r="Y23" s="17"/>
      <c r="Z23" s="14">
        <f t="shared" si="4"/>
        <v>2800000</v>
      </c>
      <c r="AA23" s="152"/>
      <c r="AB23" s="149"/>
      <c r="AC23" s="146"/>
      <c r="AD23" s="143"/>
      <c r="AE23" s="184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14</v>
      </c>
      <c r="H24" s="162">
        <v>281962927547</v>
      </c>
      <c r="I24" s="159" t="s">
        <v>1790</v>
      </c>
      <c r="J24" s="159"/>
      <c r="K24" s="11" t="str">
        <f t="shared" ca="1" si="0"/>
        <v/>
      </c>
      <c r="L24" s="138" t="s">
        <v>537</v>
      </c>
      <c r="M24" s="138" t="s">
        <v>1174</v>
      </c>
      <c r="N24" s="138" t="s">
        <v>348</v>
      </c>
      <c r="O24" s="9">
        <v>5511.2</v>
      </c>
      <c r="P24" s="9">
        <v>2</v>
      </c>
      <c r="Q24" s="13" t="str">
        <f>VLOOKUP(O24, '[1]لیست محصولات اردیبهشت ۱۴۰۳'!B:C,2,0)</f>
        <v>هامبلا | Hambella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13350000</v>
      </c>
      <c r="U24" s="15"/>
      <c r="V24" s="16">
        <f t="shared" si="1"/>
        <v>0</v>
      </c>
      <c r="W24" s="12">
        <f t="shared" si="2"/>
        <v>2</v>
      </c>
      <c r="X24" s="14">
        <f t="shared" si="3"/>
        <v>26700000</v>
      </c>
      <c r="Y24" s="17"/>
      <c r="Z24" s="14">
        <f t="shared" si="4"/>
        <v>26700000</v>
      </c>
      <c r="AA24" s="150" t="s">
        <v>639</v>
      </c>
      <c r="AB24" s="147" t="s">
        <v>1175</v>
      </c>
      <c r="AC24" s="144" t="s">
        <v>1176</v>
      </c>
      <c r="AD24" s="141"/>
      <c r="AE24" s="19"/>
      <c r="AF24" s="21"/>
      <c r="AG24" s="22" t="str">
        <f t="shared" si="5"/>
        <v>TRUE</v>
      </c>
      <c r="AH24" s="23" t="str">
        <f t="shared" si="6"/>
        <v>کاشان خیابان جانبازان نرسیده به میدان ۱۲ فروردین کافه ریبار - علیرضا امانتی 09386353223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1"/>
      <c r="H25" s="163"/>
      <c r="I25" s="161"/>
      <c r="J25" s="161"/>
      <c r="K25" s="11" t="str">
        <f t="shared" ca="1" si="0"/>
        <v/>
      </c>
      <c r="L25" s="140"/>
      <c r="M25" s="140"/>
      <c r="N25" s="140"/>
      <c r="O25" s="9">
        <v>3326.1</v>
      </c>
      <c r="P25" s="9">
        <v>1</v>
      </c>
      <c r="Q25" s="13" t="str">
        <f>VLOOKUP(O25, '[1]لیست محصولات اردیبهشت ۱۴۰۳'!B:C,2,0)</f>
        <v>میاگروس | Milagros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3750000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3750000</v>
      </c>
      <c r="Y25" s="17"/>
      <c r="Z25" s="14">
        <f t="shared" si="4"/>
        <v>3750000</v>
      </c>
      <c r="AA25" s="152"/>
      <c r="AB25" s="149"/>
      <c r="AC25" s="146"/>
      <c r="AD25" s="143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>
        <v>15</v>
      </c>
      <c r="H26" s="10">
        <v>281989756365</v>
      </c>
      <c r="I26" s="9" t="s">
        <v>1790</v>
      </c>
      <c r="J26" s="9"/>
      <c r="K26" s="11" t="str">
        <f t="shared" ca="1" si="0"/>
        <v/>
      </c>
      <c r="L26" s="12" t="s">
        <v>87</v>
      </c>
      <c r="M26" s="12" t="s">
        <v>1797</v>
      </c>
      <c r="N26" s="12"/>
      <c r="O26" s="9">
        <v>5501.1</v>
      </c>
      <c r="P26" s="9">
        <v>1</v>
      </c>
      <c r="Q26" s="13" t="str">
        <f>VLOOKUP(O26, '[1]لیست محصولات اردیبهشت ۱۴۰۳'!B:C,2,0)</f>
        <v>ورتکس | Vortex</v>
      </c>
      <c r="R26" s="9" t="s">
        <v>144</v>
      </c>
      <c r="S26" s="12">
        <f>VLOOKUP(O26, '[1]لیست محصولات اردیبهشت ۱۴۰۳'!B:F,5,0)</f>
        <v>150</v>
      </c>
      <c r="T26" s="14">
        <f>VLOOKUP(O26, '[1]لیست محصولات اردیبهشت ۱۴۰۳'!B:G,6,0)</f>
        <v>2100000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2100000</v>
      </c>
      <c r="Y26" s="17"/>
      <c r="Z26" s="14">
        <f t="shared" si="4"/>
        <v>2100000</v>
      </c>
      <c r="AA26" s="18" t="s">
        <v>79</v>
      </c>
      <c r="AB26" s="13" t="s">
        <v>1798</v>
      </c>
      <c r="AC26" s="19" t="s">
        <v>1799</v>
      </c>
      <c r="AD26" s="20" t="s">
        <v>759</v>
      </c>
      <c r="AE26" s="19"/>
      <c r="AF26" s="21"/>
      <c r="AG26" s="22" t="str">
        <f t="shared" si="5"/>
        <v>TRUE</v>
      </c>
      <c r="AH26" s="23" t="str">
        <f t="shared" si="6"/>
        <v>تهران میدان رسالت - خیابان هنگام - خیابان فرجام غربی - پلاک 952 واحد 5  - علی دهکُردی 09134430983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16</v>
      </c>
      <c r="H27" s="10">
        <v>281989835445</v>
      </c>
      <c r="I27" s="9" t="s">
        <v>1790</v>
      </c>
      <c r="J27" s="9"/>
      <c r="K27" s="11" t="str">
        <f t="shared" ca="1" si="0"/>
        <v/>
      </c>
      <c r="L27" s="12" t="s">
        <v>179</v>
      </c>
      <c r="M27" s="12" t="s">
        <v>687</v>
      </c>
      <c r="N27" s="12"/>
      <c r="O27" s="9">
        <v>5501.1</v>
      </c>
      <c r="P27" s="9">
        <v>1</v>
      </c>
      <c r="Q27" s="13" t="str">
        <f>VLOOKUP(O27, '[1]لیست محصولات اردیبهشت ۱۴۰۳'!B:C,2,0)</f>
        <v>ورتکس | Vortex</v>
      </c>
      <c r="R27" s="9" t="s">
        <v>278</v>
      </c>
      <c r="S27" s="12">
        <f>VLOOKUP(O27, '[1]لیست محصولات اردیبهشت ۱۴۰۳'!B:F,5,0)</f>
        <v>150</v>
      </c>
      <c r="T27" s="14">
        <f>VLOOKUP(O27, '[1]لیست محصولات اردیبهشت ۱۴۰۳'!B:G,6,0)</f>
        <v>2100000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2100000</v>
      </c>
      <c r="Y27" s="17"/>
      <c r="Z27" s="14">
        <f t="shared" si="4"/>
        <v>2100000</v>
      </c>
      <c r="AA27" s="18" t="s">
        <v>79</v>
      </c>
      <c r="AB27" s="13" t="s">
        <v>1800</v>
      </c>
      <c r="AC27" s="19" t="s">
        <v>690</v>
      </c>
      <c r="AD27" s="20" t="s">
        <v>795</v>
      </c>
      <c r="AE27" s="19"/>
      <c r="AF27" s="21"/>
      <c r="AG27" s="22" t="str">
        <f t="shared" si="5"/>
        <v>TRUE</v>
      </c>
      <c r="AH27" s="23" t="str">
        <f t="shared" si="6"/>
        <v>تهران سعادت آباد - بلوار پاکنژاد - خ آسمان- آسمان هفتم غربی - پلاک ۱ - واحد ۷ - شرکت تپسی  - بردیا میرزایی 09305905763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59">
        <v>17</v>
      </c>
      <c r="H28" s="162">
        <v>281998348001</v>
      </c>
      <c r="I28" s="159" t="s">
        <v>1801</v>
      </c>
      <c r="J28" s="159"/>
      <c r="K28" s="11" t="str">
        <f t="shared" ca="1" si="0"/>
        <v/>
      </c>
      <c r="L28" s="138" t="s">
        <v>216</v>
      </c>
      <c r="M28" s="138" t="s">
        <v>217</v>
      </c>
      <c r="N28" s="138" t="s">
        <v>218</v>
      </c>
      <c r="O28" s="9">
        <v>5501.3</v>
      </c>
      <c r="P28" s="9">
        <v>2</v>
      </c>
      <c r="Q28" s="13" t="str">
        <f>VLOOKUP(O28, '[1]لیست محصولات اردیبهشت ۱۴۰۳'!B:C,2,0)</f>
        <v>ورتکس | Vortex</v>
      </c>
      <c r="R28" s="9"/>
      <c r="S28" s="12">
        <f>VLOOKUP(O28, '[1]لیست محصولات اردیبهشت ۱۴۰۳'!B:F,5,0)</f>
        <v>4000</v>
      </c>
      <c r="T28" s="14">
        <f>VLOOKUP(O28, '[1]لیست محصولات اردیبهشت ۱۴۰۳'!B:G,6,0)</f>
        <v>51200000</v>
      </c>
      <c r="U28" s="15"/>
      <c r="V28" s="16">
        <f t="shared" si="1"/>
        <v>0</v>
      </c>
      <c r="W28" s="12">
        <f t="shared" si="2"/>
        <v>2</v>
      </c>
      <c r="X28" s="14">
        <f t="shared" si="3"/>
        <v>102400000</v>
      </c>
      <c r="Y28" s="17"/>
      <c r="Z28" s="14">
        <f t="shared" si="4"/>
        <v>102400000</v>
      </c>
      <c r="AA28" s="150" t="s">
        <v>219</v>
      </c>
      <c r="AB28" s="147" t="s">
        <v>220</v>
      </c>
      <c r="AC28" s="144" t="s">
        <v>221</v>
      </c>
      <c r="AD28" s="141"/>
      <c r="AE28" s="19"/>
      <c r="AF28" s="21"/>
      <c r="AG28" s="22" t="str">
        <f t="shared" si="5"/>
        <v>TRUE</v>
      </c>
      <c r="AH28" s="23" t="str">
        <f t="shared" si="6"/>
        <v>ارومیه فدک، خیابان آب، طبقه همکف برج اوریاد کافه کانتینر - توماسین خانشان 09142056576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1"/>
      <c r="H29" s="163"/>
      <c r="I29" s="161"/>
      <c r="J29" s="161"/>
      <c r="K29" s="11" t="str">
        <f t="shared" ca="1" si="0"/>
        <v/>
      </c>
      <c r="L29" s="140"/>
      <c r="M29" s="140"/>
      <c r="N29" s="140"/>
      <c r="O29" s="9">
        <v>5511.2</v>
      </c>
      <c r="P29" s="9">
        <v>1</v>
      </c>
      <c r="Q29" s="13" t="str">
        <f>VLOOKUP(O29, '[1]لیست محصولات اردیبهشت ۱۴۰۳'!B:C,2,0)</f>
        <v>هامبلا | Hambella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13350000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13350000</v>
      </c>
      <c r="Y29" s="17"/>
      <c r="Z29" s="14">
        <f t="shared" si="4"/>
        <v>13350000</v>
      </c>
      <c r="AA29" s="152"/>
      <c r="AB29" s="149"/>
      <c r="AC29" s="146"/>
      <c r="AD29" s="143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18</v>
      </c>
      <c r="H30" s="10">
        <v>282009078078</v>
      </c>
      <c r="I30" s="9" t="s">
        <v>1801</v>
      </c>
      <c r="J30" s="9" t="s">
        <v>75</v>
      </c>
      <c r="K30" s="11" t="str">
        <f t="shared" ca="1" si="0"/>
        <v/>
      </c>
      <c r="L30" s="12" t="s">
        <v>537</v>
      </c>
      <c r="M30" s="12" t="s">
        <v>791</v>
      </c>
      <c r="N30" s="12" t="s">
        <v>1616</v>
      </c>
      <c r="O30" s="9">
        <v>5501.3</v>
      </c>
      <c r="P30" s="9">
        <v>1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51200000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51200000</v>
      </c>
      <c r="Y30" s="17"/>
      <c r="Z30" s="14">
        <f t="shared" si="4"/>
        <v>51200000</v>
      </c>
      <c r="AA30" s="18" t="s">
        <v>79</v>
      </c>
      <c r="AB30" s="13" t="s">
        <v>1664</v>
      </c>
      <c r="AC30" s="19" t="s">
        <v>794</v>
      </c>
      <c r="AD30" s="20" t="s">
        <v>795</v>
      </c>
      <c r="AE30" s="19"/>
      <c r="AF30" s="21"/>
      <c r="AG30" s="22" t="str">
        <f t="shared" si="5"/>
        <v>TRUE</v>
      </c>
      <c r="AH30" s="23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 تن - علیرضا منصوریان 09125445524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19</v>
      </c>
      <c r="H31" s="10">
        <v>282010454677</v>
      </c>
      <c r="I31" s="9" t="s">
        <v>1801</v>
      </c>
      <c r="J31" s="9" t="s">
        <v>75</v>
      </c>
      <c r="K31" s="11" t="str">
        <f t="shared" ca="1" si="0"/>
        <v/>
      </c>
      <c r="L31" s="12" t="s">
        <v>799</v>
      </c>
      <c r="M31" s="12" t="s">
        <v>1802</v>
      </c>
      <c r="N31" s="12" t="s">
        <v>1803</v>
      </c>
      <c r="O31" s="9">
        <v>5511.1</v>
      </c>
      <c r="P31" s="9">
        <v>2</v>
      </c>
      <c r="Q31" s="13" t="str">
        <f>VLOOKUP(O31, '[1]لیست محصولات اردیبهشت ۱۴۰۳'!B:C,2,0)</f>
        <v>هامبلا | Hambella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2800000</v>
      </c>
      <c r="U31" s="15"/>
      <c r="V31" s="16">
        <f t="shared" si="1"/>
        <v>0</v>
      </c>
      <c r="W31" s="12">
        <f t="shared" si="2"/>
        <v>2</v>
      </c>
      <c r="X31" s="14">
        <f t="shared" si="3"/>
        <v>5600000</v>
      </c>
      <c r="Y31" s="17"/>
      <c r="Z31" s="14">
        <f t="shared" si="4"/>
        <v>5600000</v>
      </c>
      <c r="AA31" s="18" t="s">
        <v>79</v>
      </c>
      <c r="AB31" s="13" t="s">
        <v>1804</v>
      </c>
      <c r="AC31" s="19" t="s">
        <v>1805</v>
      </c>
      <c r="AD31" s="20" t="s">
        <v>759</v>
      </c>
      <c r="AE31" s="19"/>
      <c r="AF31" s="21"/>
      <c r="AG31" s="22" t="str">
        <f t="shared" si="5"/>
        <v>TRUE</v>
      </c>
      <c r="AH31" s="23" t="str">
        <f t="shared" si="6"/>
        <v>تهران شهرک غرب خیابان مهستان مجتمع تجاری گلستان واحد ۱۱۲ کافه کتاب همیشه - سپهر چگنی 09212448342</v>
      </c>
    </row>
    <row r="32" spans="1:34" ht="22.35" customHeight="1">
      <c r="A32" s="7"/>
      <c r="B32" s="7"/>
      <c r="C32" s="7"/>
      <c r="D32" s="7"/>
      <c r="E32" s="7"/>
      <c r="F32" s="8"/>
      <c r="G32" s="9">
        <v>20</v>
      </c>
      <c r="H32" s="10">
        <v>661176</v>
      </c>
      <c r="I32" s="9" t="s">
        <v>1801</v>
      </c>
      <c r="J32" s="9"/>
      <c r="K32" s="11" t="str">
        <f t="shared" ca="1" si="0"/>
        <v/>
      </c>
      <c r="L32" s="12" t="s">
        <v>87</v>
      </c>
      <c r="M32" s="12" t="s">
        <v>1806</v>
      </c>
      <c r="N32" s="12"/>
      <c r="O32" s="9">
        <v>5511.1</v>
      </c>
      <c r="P32" s="9">
        <v>1</v>
      </c>
      <c r="Q32" s="13" t="str">
        <f>VLOOKUP(O32, '[1]لیست محصولات اردیبهشت ۱۴۰۳'!B:C,2,0)</f>
        <v>هامبلا | Hambella</v>
      </c>
      <c r="R32" s="9" t="s">
        <v>101</v>
      </c>
      <c r="S32" s="12">
        <f>VLOOKUP(O32, '[1]لیست محصولات اردیبهشت ۱۴۰۳'!B:F,5,0)</f>
        <v>150</v>
      </c>
      <c r="T32" s="14">
        <f>VLOOKUP(O32, '[1]لیست محصولات اردیبهشت ۱۴۰۳'!B:G,6,0)</f>
        <v>2800000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2800000</v>
      </c>
      <c r="Y32" s="17"/>
      <c r="Z32" s="14">
        <f t="shared" si="4"/>
        <v>2800000</v>
      </c>
      <c r="AA32" s="18" t="s">
        <v>79</v>
      </c>
      <c r="AB32" s="13" t="s">
        <v>1807</v>
      </c>
      <c r="AC32" s="19" t="s">
        <v>1808</v>
      </c>
      <c r="AD32" s="20" t="s">
        <v>759</v>
      </c>
      <c r="AE32" s="19"/>
      <c r="AF32" s="21"/>
      <c r="AG32" s="22" t="str">
        <f t="shared" si="5"/>
        <v>TRUE</v>
      </c>
      <c r="AH32" s="23" t="str">
        <f t="shared" si="6"/>
        <v>تهران تهرانپارس بین فلکه سوم و چهارم ۲۱۶ شرقی بین خیری و مظفری پلاک ۲۵ واحد ۴  - علی سیاهپوش 09374875425</v>
      </c>
    </row>
    <row r="33" spans="1:34" ht="22.35" customHeight="1">
      <c r="A33" s="7"/>
      <c r="B33" s="7"/>
      <c r="C33" s="7"/>
      <c r="D33" s="7"/>
      <c r="E33" s="7"/>
      <c r="F33" s="8"/>
      <c r="G33" s="159">
        <v>21</v>
      </c>
      <c r="H33" s="162">
        <v>282014922409</v>
      </c>
      <c r="I33" s="159" t="s">
        <v>1801</v>
      </c>
      <c r="J33" s="159"/>
      <c r="K33" s="11" t="str">
        <f t="shared" ca="1" si="0"/>
        <v/>
      </c>
      <c r="L33" s="138" t="s">
        <v>799</v>
      </c>
      <c r="M33" s="138" t="s">
        <v>1809</v>
      </c>
      <c r="N33" s="138" t="s">
        <v>1810</v>
      </c>
      <c r="O33" s="9">
        <v>5511.1</v>
      </c>
      <c r="P33" s="9">
        <v>1</v>
      </c>
      <c r="Q33" s="13" t="str">
        <f>VLOOKUP(O33, '[1]لیست محصولات اردیبهشت ۱۴۰۳'!B:C,2,0)</f>
        <v>هامبلا | Hambella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2800000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2800000</v>
      </c>
      <c r="Y33" s="17"/>
      <c r="Z33" s="14">
        <f t="shared" si="4"/>
        <v>2800000</v>
      </c>
      <c r="AA33" s="150" t="s">
        <v>114</v>
      </c>
      <c r="AB33" s="147" t="s">
        <v>1811</v>
      </c>
      <c r="AC33" s="144" t="s">
        <v>1812</v>
      </c>
      <c r="AD33" s="141"/>
      <c r="AE33" s="19"/>
      <c r="AF33" s="21"/>
      <c r="AG33" s="22" t="str">
        <f t="shared" si="5"/>
        <v>TRUE</v>
      </c>
      <c r="AH33" s="23" t="str">
        <f t="shared" si="6"/>
        <v>اهواز میدان 4 اسب شهرک صنعتی شماره 4 فاز 5 پلاک 4 شرکت امن آفرینان - سپهر دوادزاده 09165055903</v>
      </c>
    </row>
    <row r="34" spans="1:34" ht="22.35" customHeight="1">
      <c r="A34" s="7"/>
      <c r="B34" s="7"/>
      <c r="C34" s="7"/>
      <c r="D34" s="7"/>
      <c r="E34" s="7"/>
      <c r="F34" s="8"/>
      <c r="G34" s="161"/>
      <c r="H34" s="163"/>
      <c r="I34" s="161"/>
      <c r="J34" s="161"/>
      <c r="K34" s="11" t="str">
        <f t="shared" ca="1" si="0"/>
        <v/>
      </c>
      <c r="L34" s="140"/>
      <c r="M34" s="140"/>
      <c r="N34" s="140"/>
      <c r="O34" s="9">
        <v>3326.1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3750000</v>
      </c>
      <c r="Y34" s="17"/>
      <c r="Z34" s="14">
        <f t="shared" si="4"/>
        <v>3750000</v>
      </c>
      <c r="AA34" s="152"/>
      <c r="AB34" s="149"/>
      <c r="AC34" s="146"/>
      <c r="AD34" s="143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>
        <v>22</v>
      </c>
      <c r="H35" s="10">
        <v>282015258726</v>
      </c>
      <c r="I35" s="9" t="s">
        <v>1801</v>
      </c>
      <c r="J35" s="9"/>
      <c r="K35" s="11" t="str">
        <f t="shared" ca="1" si="0"/>
        <v/>
      </c>
      <c r="L35" s="12" t="s">
        <v>417</v>
      </c>
      <c r="M35" s="12" t="s">
        <v>1813</v>
      </c>
      <c r="N35" s="12"/>
      <c r="O35" s="9">
        <v>5501.1</v>
      </c>
      <c r="P35" s="9">
        <v>5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150</v>
      </c>
      <c r="T35" s="14">
        <f>VLOOKUP(O35, '[1]لیست محصولات اردیبهشت ۱۴۰۳'!B:G,6,0)</f>
        <v>2100000</v>
      </c>
      <c r="U35" s="15"/>
      <c r="V35" s="16">
        <f t="shared" si="1"/>
        <v>0</v>
      </c>
      <c r="W35" s="12">
        <f t="shared" si="2"/>
        <v>5</v>
      </c>
      <c r="X35" s="14">
        <f t="shared" si="3"/>
        <v>10500000</v>
      </c>
      <c r="Y35" s="17"/>
      <c r="Z35" s="14">
        <f t="shared" si="4"/>
        <v>10500000</v>
      </c>
      <c r="AA35" s="18" t="s">
        <v>79</v>
      </c>
      <c r="AB35" s="13" t="s">
        <v>1814</v>
      </c>
      <c r="AC35" s="19" t="s">
        <v>1815</v>
      </c>
      <c r="AD35" s="20" t="s">
        <v>795</v>
      </c>
      <c r="AE35" s="122" t="s">
        <v>1816</v>
      </c>
      <c r="AF35" s="21"/>
      <c r="AG35" s="22" t="str">
        <f t="shared" si="5"/>
        <v>TRUE</v>
      </c>
      <c r="AH35" s="23" t="str">
        <f t="shared" si="6"/>
        <v>تهران سعادت آباد میدان فرهنگ بلوار فرهنگ خیابان ۱۶ شرقی پلاک ۱۸ واحد ۳۰۴  - رضا پورسیدی 09121228264</v>
      </c>
    </row>
    <row r="36" spans="1:34" ht="22.35" customHeight="1">
      <c r="A36" s="7"/>
      <c r="B36" s="7"/>
      <c r="C36" s="7"/>
      <c r="D36" s="7"/>
      <c r="E36" s="7"/>
      <c r="F36" s="8"/>
      <c r="G36" s="9">
        <v>23</v>
      </c>
      <c r="H36" s="10">
        <v>282019697664</v>
      </c>
      <c r="I36" s="9" t="s">
        <v>1801</v>
      </c>
      <c r="J36" s="9"/>
      <c r="K36" s="11" t="str">
        <f t="shared" ca="1" si="0"/>
        <v/>
      </c>
      <c r="L36" s="12" t="s">
        <v>1817</v>
      </c>
      <c r="M36" s="12" t="s">
        <v>1818</v>
      </c>
      <c r="N36" s="12"/>
      <c r="O36" s="9">
        <v>5501.2</v>
      </c>
      <c r="P36" s="9">
        <v>1</v>
      </c>
      <c r="Q36" s="13" t="str">
        <f>VLOOKUP(O36, '[1]لیست محصولات اردیبهشت ۱۴۰۳'!B:C,2,0)</f>
        <v>ورتکس | Vortex</v>
      </c>
      <c r="R36" s="9"/>
      <c r="S36" s="12">
        <f>VLOOKUP(O36, '[1]لیست محصولات اردیبهشت ۱۴۰۳'!B:F,5,0)</f>
        <v>750</v>
      </c>
      <c r="T36" s="14">
        <f>VLOOKUP(O36, '[1]لیست محصولات اردیبهشت ۱۴۰۳'!B:G,6,0)</f>
        <v>9900000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9900000</v>
      </c>
      <c r="Y36" s="17"/>
      <c r="Z36" s="14">
        <f t="shared" si="4"/>
        <v>9900000</v>
      </c>
      <c r="AA36" s="18" t="s">
        <v>349</v>
      </c>
      <c r="AB36" s="13" t="s">
        <v>1819</v>
      </c>
      <c r="AC36" s="19" t="s">
        <v>1820</v>
      </c>
      <c r="AD36" s="20"/>
      <c r="AE36" s="19"/>
      <c r="AF36" s="21"/>
      <c r="AG36" s="22" t="str">
        <f t="shared" si="5"/>
        <v>TRUE</v>
      </c>
      <c r="AH36" s="23" t="str">
        <f t="shared" si="6"/>
        <v>ساری میدان امام-بلوار پاسداران-جنب دیوان محاسبات  - شایا روشن 09035335242</v>
      </c>
    </row>
    <row r="37" spans="1:34" ht="22.35" customHeight="1">
      <c r="A37" s="7"/>
      <c r="B37" s="7"/>
      <c r="C37" s="7"/>
      <c r="D37" s="7"/>
      <c r="E37" s="7"/>
      <c r="F37" s="8"/>
      <c r="G37" s="66">
        <v>24</v>
      </c>
      <c r="H37" s="67" t="s">
        <v>190</v>
      </c>
      <c r="I37" s="66" t="s">
        <v>1801</v>
      </c>
      <c r="J37" s="9" t="s">
        <v>75</v>
      </c>
      <c r="K37" s="11" t="str">
        <f t="shared" ca="1" si="0"/>
        <v/>
      </c>
      <c r="L37" s="12"/>
      <c r="M37" s="12" t="s">
        <v>699</v>
      </c>
      <c r="N37" s="12" t="s">
        <v>1009</v>
      </c>
      <c r="O37" s="9">
        <v>5501.3</v>
      </c>
      <c r="P37" s="9">
        <v>1</v>
      </c>
      <c r="Q37" s="13" t="str">
        <f>VLOOKUP(O37, '[1]لیست محصولات اردیبهشت ۱۴۰۳'!B:C,2,0)</f>
        <v>ورتکس | Vortex</v>
      </c>
      <c r="R37" s="9"/>
      <c r="S37" s="12">
        <f>VLOOKUP(O37, '[1]لیست محصولات اردیبهشت ۱۴۰۳'!B:F,5,0)</f>
        <v>4000</v>
      </c>
      <c r="T37" s="14">
        <f>VLOOKUP(O37, '[1]لیست محصولات اردیبهشت ۱۴۰۳'!B:G,6,0)</f>
        <v>51200000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51200000</v>
      </c>
      <c r="Y37" s="17"/>
      <c r="Z37" s="14">
        <f t="shared" si="4"/>
        <v>51200000</v>
      </c>
      <c r="AA37" s="18" t="s">
        <v>79</v>
      </c>
      <c r="AB37" s="13" t="s">
        <v>70</v>
      </c>
      <c r="AC37" s="19" t="s">
        <v>1821</v>
      </c>
      <c r="AD37" s="20" t="s">
        <v>795</v>
      </c>
      <c r="AE37" s="19"/>
      <c r="AF37" s="21"/>
      <c r="AG37" s="22" t="str">
        <f t="shared" si="5"/>
        <v>TRUE</v>
      </c>
      <c r="AH37" s="23" t="str">
        <f t="shared" si="6"/>
        <v>تهران - کافه ناتور -  حیدری 09125654731</v>
      </c>
    </row>
    <row r="38" spans="1:34" ht="22.35" customHeight="1">
      <c r="A38" s="7"/>
      <c r="B38" s="7"/>
      <c r="C38" s="7"/>
      <c r="D38" s="7"/>
      <c r="E38" s="7"/>
      <c r="F38" s="8"/>
      <c r="G38" s="9">
        <v>25</v>
      </c>
      <c r="H38" s="10">
        <v>282020989985</v>
      </c>
      <c r="I38" s="9" t="s">
        <v>1801</v>
      </c>
      <c r="J38" s="9"/>
      <c r="K38" s="11" t="str">
        <f t="shared" ca="1" si="0"/>
        <v/>
      </c>
      <c r="L38" s="12" t="s">
        <v>873</v>
      </c>
      <c r="M38" s="12" t="s">
        <v>542</v>
      </c>
      <c r="N38" s="12"/>
      <c r="O38" s="9">
        <v>3326.1</v>
      </c>
      <c r="P38" s="9">
        <v>1</v>
      </c>
      <c r="Q38" s="13" t="str">
        <f>VLOOKUP(O38, '[1]لیست محصولات اردیبهشت ۱۴۰۳'!B:C,2,0)</f>
        <v>میاگروس | Milagros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3750000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3750000</v>
      </c>
      <c r="Y38" s="17"/>
      <c r="Z38" s="14">
        <f t="shared" si="4"/>
        <v>3750000</v>
      </c>
      <c r="AA38" s="18" t="s">
        <v>114</v>
      </c>
      <c r="AB38" s="13" t="s">
        <v>874</v>
      </c>
      <c r="AC38" s="19" t="s">
        <v>875</v>
      </c>
      <c r="AD38" s="20"/>
      <c r="AE38" s="19"/>
      <c r="AF38" s="21"/>
      <c r="AG38" s="22" t="str">
        <f t="shared" si="5"/>
        <v>TRUE</v>
      </c>
      <c r="AH38" s="23" t="str">
        <f t="shared" si="6"/>
        <v>اهواز کوى ملت خ ٢٠ اقبال فرعى دوم (خيابان مهر) پ ۵١  - سید محمد موسوی 09367092300</v>
      </c>
    </row>
    <row r="39" spans="1:34" ht="22.35" customHeight="1">
      <c r="A39" s="7"/>
      <c r="B39" s="7"/>
      <c r="C39" s="7"/>
      <c r="D39" s="7"/>
      <c r="E39" s="7"/>
      <c r="F39" s="8"/>
      <c r="G39" s="9">
        <v>26</v>
      </c>
      <c r="H39" s="10">
        <v>783424</v>
      </c>
      <c r="I39" s="9" t="s">
        <v>1801</v>
      </c>
      <c r="J39" s="9"/>
      <c r="K39" s="11" t="str">
        <f t="shared" ca="1" si="0"/>
        <v/>
      </c>
      <c r="L39" s="12" t="s">
        <v>1822</v>
      </c>
      <c r="M39" s="12" t="s">
        <v>1823</v>
      </c>
      <c r="N39" s="12"/>
      <c r="O39" s="9">
        <v>5501.1</v>
      </c>
      <c r="P39" s="9">
        <v>1</v>
      </c>
      <c r="Q39" s="13" t="str">
        <f>VLOOKUP(O39, '[1]لیست محصولات اردیبهشت ۱۴۰۳'!B:C,2,0)</f>
        <v>ورتکس | Vortex</v>
      </c>
      <c r="R39" s="9" t="s">
        <v>90</v>
      </c>
      <c r="S39" s="12">
        <f>VLOOKUP(O39, '[1]لیست محصولات اردیبهشت ۱۴۰۳'!B:F,5,0)</f>
        <v>150</v>
      </c>
      <c r="T39" s="14">
        <f>VLOOKUP(O39, '[1]لیست محصولات اردیبهشت ۱۴۰۳'!B:G,6,0)</f>
        <v>2100000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2100000</v>
      </c>
      <c r="Y39" s="17"/>
      <c r="Z39" s="14">
        <f t="shared" si="4"/>
        <v>2100000</v>
      </c>
      <c r="AA39" s="18" t="s">
        <v>79</v>
      </c>
      <c r="AB39" s="13" t="s">
        <v>1824</v>
      </c>
      <c r="AC39" s="19" t="s">
        <v>1825</v>
      </c>
      <c r="AD39" s="20" t="s">
        <v>759</v>
      </c>
      <c r="AE39" s="19"/>
      <c r="AF39" s="21"/>
      <c r="AG39" s="22" t="str">
        <f t="shared" si="5"/>
        <v>TRUE</v>
      </c>
      <c r="AH39" s="23" t="str">
        <f t="shared" si="6"/>
        <v>تهران کنارگذر‌نواب صفوی-سلمان فارسی-کوچه آئین‌ پرست(رویا) پلاک ۱۶-واحد ۴  - اسما شکوری 09149861324</v>
      </c>
    </row>
    <row r="40" spans="1:34" ht="22.35" customHeight="1">
      <c r="A40" s="7"/>
      <c r="B40" s="7"/>
      <c r="C40" s="7"/>
      <c r="D40" s="7"/>
      <c r="E40" s="7"/>
      <c r="F40" s="8"/>
      <c r="G40" s="9">
        <v>27</v>
      </c>
      <c r="H40" s="10">
        <v>863097</v>
      </c>
      <c r="I40" s="9" t="s">
        <v>1801</v>
      </c>
      <c r="J40" s="9" t="s">
        <v>75</v>
      </c>
      <c r="K40" s="11" t="str">
        <f t="shared" ca="1" si="0"/>
        <v/>
      </c>
      <c r="L40" s="12" t="s">
        <v>1826</v>
      </c>
      <c r="M40" s="12" t="s">
        <v>1827</v>
      </c>
      <c r="N40" s="12" t="s">
        <v>1830</v>
      </c>
      <c r="O40" s="9">
        <v>5501.3</v>
      </c>
      <c r="P40" s="9">
        <v>2</v>
      </c>
      <c r="Q40" s="13" t="str">
        <f>VLOOKUP(O40, '[1]لیست محصولات اردیبهشت ۱۴۰۳'!B:C,2,0)</f>
        <v>ورتکس | Vortex</v>
      </c>
      <c r="R40" s="9"/>
      <c r="S40" s="12">
        <f>VLOOKUP(O40, '[1]لیست محصولات اردیبهشت ۱۴۰۳'!B:F,5,0)</f>
        <v>4000</v>
      </c>
      <c r="T40" s="14">
        <f>VLOOKUP(O40, '[1]لیست محصولات اردیبهشت ۱۴۰۳'!B:G,6,0)</f>
        <v>51200000</v>
      </c>
      <c r="U40" s="15"/>
      <c r="V40" s="16">
        <f t="shared" si="1"/>
        <v>0</v>
      </c>
      <c r="W40" s="12">
        <f t="shared" si="2"/>
        <v>2</v>
      </c>
      <c r="X40" s="14">
        <f t="shared" si="3"/>
        <v>102400000</v>
      </c>
      <c r="Y40" s="17"/>
      <c r="Z40" s="14">
        <f t="shared" si="4"/>
        <v>102400000</v>
      </c>
      <c r="AA40" s="18" t="s">
        <v>79</v>
      </c>
      <c r="AB40" s="13" t="s">
        <v>1828</v>
      </c>
      <c r="AC40" s="19" t="s">
        <v>1829</v>
      </c>
      <c r="AD40" s="20"/>
      <c r="AE40" s="19"/>
      <c r="AF40" s="21"/>
      <c r="AG40" s="22" t="str">
        <f t="shared" si="5"/>
        <v>TRUE</v>
      </c>
      <c r="AH40" s="23" t="str">
        <f t="shared" si="6"/>
        <v>تهران لواسان، میدان نارون، ابتدای جاده افجه کافه و رستوران شاندیز صفدری - احمد صفدری 09155055425</v>
      </c>
    </row>
    <row r="41" spans="1:34" ht="22.35" customHeight="1">
      <c r="A41" s="7"/>
      <c r="B41" s="7"/>
      <c r="C41" s="7"/>
      <c r="D41" s="7"/>
      <c r="E41" s="7"/>
      <c r="F41" s="8"/>
      <c r="G41" s="9">
        <v>28</v>
      </c>
      <c r="H41" s="10">
        <v>282027383585</v>
      </c>
      <c r="I41" s="9" t="s">
        <v>1801</v>
      </c>
      <c r="J41" s="9" t="s">
        <v>75</v>
      </c>
      <c r="K41" s="11" t="str">
        <f t="shared" ca="1" si="0"/>
        <v/>
      </c>
      <c r="L41" s="12" t="s">
        <v>152</v>
      </c>
      <c r="M41" s="12" t="s">
        <v>153</v>
      </c>
      <c r="N41" s="12" t="s">
        <v>154</v>
      </c>
      <c r="O41" s="9">
        <v>5501.3</v>
      </c>
      <c r="P41" s="9">
        <v>1</v>
      </c>
      <c r="Q41" s="13" t="str">
        <f>VLOOKUP(O41, '[1]لیست محصولات اردیبهشت ۱۴۰۳'!B:C,2,0)</f>
        <v>ورتکس | Vortex</v>
      </c>
      <c r="R41" s="9"/>
      <c r="S41" s="12">
        <f>VLOOKUP(O41, '[1]لیست محصولات اردیبهشت ۱۴۰۳'!B:F,5,0)</f>
        <v>4000</v>
      </c>
      <c r="T41" s="14">
        <f>VLOOKUP(O41, '[1]لیست محصولات اردیبهشت ۱۴۰۳'!B:G,6,0)</f>
        <v>51200000</v>
      </c>
      <c r="U41" s="15"/>
      <c r="V41" s="16">
        <f t="shared" si="1"/>
        <v>0</v>
      </c>
      <c r="W41" s="12">
        <f t="shared" si="2"/>
        <v>1</v>
      </c>
      <c r="X41" s="14">
        <f t="shared" si="3"/>
        <v>51200000</v>
      </c>
      <c r="Y41" s="17"/>
      <c r="Z41" s="14">
        <f t="shared" si="4"/>
        <v>51200000</v>
      </c>
      <c r="AA41" s="18" t="s">
        <v>79</v>
      </c>
      <c r="AB41" s="13" t="s">
        <v>155</v>
      </c>
      <c r="AC41" s="19" t="s">
        <v>156</v>
      </c>
      <c r="AD41" s="20" t="s">
        <v>759</v>
      </c>
      <c r="AE41" s="19"/>
      <c r="AF41" s="21"/>
      <c r="AG41" s="22" t="str">
        <f t="shared" si="5"/>
        <v>TRUE</v>
      </c>
      <c r="AH41" s="23" t="str">
        <f t="shared" si="6"/>
        <v>تهران خ جمهوری خ رازی خ پرتوی پلاک 18/1 کافه والهالا - مهدی محمدی فخر 09376116149</v>
      </c>
    </row>
    <row r="42" spans="1:34" ht="22.35" customHeight="1">
      <c r="A42" s="7"/>
      <c r="B42" s="7"/>
      <c r="C42" s="7"/>
      <c r="D42" s="7"/>
      <c r="E42" s="7"/>
      <c r="F42" s="8"/>
      <c r="G42" s="159">
        <v>29</v>
      </c>
      <c r="H42" s="162">
        <v>901292</v>
      </c>
      <c r="I42" s="159" t="s">
        <v>1801</v>
      </c>
      <c r="J42" s="159"/>
      <c r="K42" s="11" t="str">
        <f t="shared" ca="1" si="0"/>
        <v/>
      </c>
      <c r="L42" s="138" t="s">
        <v>1826</v>
      </c>
      <c r="M42" s="138" t="s">
        <v>1831</v>
      </c>
      <c r="N42" s="138" t="s">
        <v>1832</v>
      </c>
      <c r="O42" s="9">
        <v>5511.2</v>
      </c>
      <c r="P42" s="9">
        <v>1</v>
      </c>
      <c r="Q42" s="13" t="str">
        <f>VLOOKUP(O42, '[1]لیست محصولات اردیبهشت ۱۴۰۳'!B:C,2,0)</f>
        <v>هامبلا | Hambella</v>
      </c>
      <c r="R42" s="9"/>
      <c r="S42" s="12">
        <f>VLOOKUP(O42, '[1]لیست محصولات اردیبهشت ۱۴۰۳'!B:F,5,0)</f>
        <v>750</v>
      </c>
      <c r="T42" s="14">
        <f>VLOOKUP(O42, '[1]لیست محصولات اردیبهشت ۱۴۰۳'!B:G,6,0)</f>
        <v>13350000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13350000</v>
      </c>
      <c r="Y42" s="17"/>
      <c r="Z42" s="14">
        <f t="shared" si="4"/>
        <v>13350000</v>
      </c>
      <c r="AA42" s="150" t="s">
        <v>1752</v>
      </c>
      <c r="AB42" s="147" t="s">
        <v>1833</v>
      </c>
      <c r="AC42" s="144" t="s">
        <v>1834</v>
      </c>
      <c r="AD42" s="141"/>
      <c r="AE42" s="19"/>
      <c r="AF42" s="21"/>
      <c r="AG42" s="22" t="str">
        <f t="shared" si="5"/>
        <v>TRUE</v>
      </c>
      <c r="AH42" s="23" t="str">
        <f t="shared" si="6"/>
        <v>قزوین چهارراه فلسطین نبش بانک شهر کافه ریور - احمد آقایاری 09392470552</v>
      </c>
    </row>
    <row r="43" spans="1:34" ht="22.35" customHeight="1">
      <c r="A43" s="7"/>
      <c r="B43" s="7"/>
      <c r="C43" s="7"/>
      <c r="D43" s="7"/>
      <c r="E43" s="7"/>
      <c r="F43" s="8"/>
      <c r="G43" s="161"/>
      <c r="H43" s="163"/>
      <c r="I43" s="161"/>
      <c r="J43" s="161"/>
      <c r="K43" s="11" t="str">
        <f t="shared" ca="1" si="0"/>
        <v/>
      </c>
      <c r="L43" s="140"/>
      <c r="M43" s="140"/>
      <c r="N43" s="140"/>
      <c r="O43" s="9">
        <v>3326.2</v>
      </c>
      <c r="P43" s="9">
        <v>1</v>
      </c>
      <c r="Q43" s="13" t="str">
        <f>VLOOKUP(O43, '[1]لیست محصولات اردیبهشت ۱۴۰۳'!B:C,2,0)</f>
        <v>میاگروس | Milagros</v>
      </c>
      <c r="R43" s="9"/>
      <c r="S43" s="12">
        <f>VLOOKUP(O43, '[1]لیست محصولات اردیبهشت ۱۴۰۳'!B:F,5,0)</f>
        <v>750</v>
      </c>
      <c r="T43" s="14">
        <f>VLOOKUP(O43, '[1]لیست محصولات اردیبهشت ۱۴۰۳'!B:G,6,0)</f>
        <v>18150000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18150000</v>
      </c>
      <c r="Y43" s="17"/>
      <c r="Z43" s="14">
        <f t="shared" si="4"/>
        <v>18150000</v>
      </c>
      <c r="AA43" s="152"/>
      <c r="AB43" s="149"/>
      <c r="AC43" s="146"/>
      <c r="AD43" s="143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159">
        <v>30</v>
      </c>
      <c r="H44" s="162">
        <v>282030819045</v>
      </c>
      <c r="I44" s="159" t="s">
        <v>1801</v>
      </c>
      <c r="J44" s="159"/>
      <c r="K44" s="11" t="str">
        <f t="shared" ca="1" si="0"/>
        <v/>
      </c>
      <c r="L44" s="138" t="s">
        <v>1835</v>
      </c>
      <c r="M44" s="138" t="s">
        <v>1836</v>
      </c>
      <c r="N44" s="138"/>
      <c r="O44" s="9">
        <v>5501.1</v>
      </c>
      <c r="P44" s="9">
        <v>1</v>
      </c>
      <c r="Q44" s="13" t="str">
        <f>VLOOKUP(O44, '[1]لیست محصولات اردیبهشت ۱۴۰۳'!B:C,2,0)</f>
        <v>ورتکس | Vortex</v>
      </c>
      <c r="R44" s="9"/>
      <c r="S44" s="12">
        <f>VLOOKUP(O44, '[1]لیست محصولات اردیبهشت ۱۴۰۳'!B:F,5,0)</f>
        <v>150</v>
      </c>
      <c r="T44" s="14">
        <f>VLOOKUP(O44, '[1]لیست محصولات اردیبهشت ۱۴۰۳'!B:G,6,0)</f>
        <v>2100000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2100000</v>
      </c>
      <c r="Y44" s="17"/>
      <c r="Z44" s="14">
        <f t="shared" si="4"/>
        <v>2100000</v>
      </c>
      <c r="AA44" s="150" t="s">
        <v>79</v>
      </c>
      <c r="AB44" s="147" t="s">
        <v>1837</v>
      </c>
      <c r="AC44" s="144" t="s">
        <v>1838</v>
      </c>
      <c r="AD44" s="141" t="s">
        <v>759</v>
      </c>
      <c r="AE44" s="19"/>
      <c r="AF44" s="21"/>
      <c r="AG44" s="22" t="str">
        <f t="shared" si="5"/>
        <v>TRUE</v>
      </c>
      <c r="AH44" s="23" t="str">
        <f t="shared" si="6"/>
        <v>تهران خيابان ملاصدرا،خيابان شيخ بهايى (شمالى)، خيابان لادن، پلاك ٢٢، واحد ١٠  - طیب پیش بین 09105401009</v>
      </c>
    </row>
    <row r="45" spans="1:34" ht="22.35" customHeight="1">
      <c r="A45" s="7"/>
      <c r="B45" s="7"/>
      <c r="C45" s="7"/>
      <c r="D45" s="7"/>
      <c r="E45" s="7"/>
      <c r="F45" s="8"/>
      <c r="G45" s="161"/>
      <c r="H45" s="163"/>
      <c r="I45" s="161"/>
      <c r="J45" s="161"/>
      <c r="K45" s="11" t="str">
        <f t="shared" ca="1" si="0"/>
        <v/>
      </c>
      <c r="L45" s="140"/>
      <c r="M45" s="140"/>
      <c r="N45" s="140"/>
      <c r="O45" s="9">
        <v>5511.1</v>
      </c>
      <c r="P45" s="9">
        <v>1</v>
      </c>
      <c r="Q45" s="13" t="str">
        <f>VLOOKUP(O45, '[1]لیست محصولات اردیبهشت ۱۴۰۳'!B:C,2,0)</f>
        <v>هامبلا | Hambella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2800000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2800000</v>
      </c>
      <c r="Y45" s="17"/>
      <c r="Z45" s="14">
        <f t="shared" si="4"/>
        <v>2800000</v>
      </c>
      <c r="AA45" s="152"/>
      <c r="AB45" s="149"/>
      <c r="AC45" s="146"/>
      <c r="AD45" s="143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>
        <v>31</v>
      </c>
      <c r="H46" s="10">
        <v>282032408804</v>
      </c>
      <c r="I46" s="9" t="s">
        <v>1801</v>
      </c>
      <c r="J46" s="9"/>
      <c r="K46" s="11" t="str">
        <f t="shared" ca="1" si="0"/>
        <v/>
      </c>
      <c r="L46" s="12" t="s">
        <v>111</v>
      </c>
      <c r="M46" s="12" t="s">
        <v>1839</v>
      </c>
      <c r="N46" s="12"/>
      <c r="O46" s="9">
        <v>5511.2</v>
      </c>
      <c r="P46" s="9">
        <v>1</v>
      </c>
      <c r="Q46" s="13" t="str">
        <f>VLOOKUP(O46, '[1]لیست محصولات اردیبهشت ۱۴۰۳'!B:C,2,0)</f>
        <v>هامبلا | Hambella</v>
      </c>
      <c r="R46" s="9"/>
      <c r="S46" s="12">
        <f>VLOOKUP(O46, '[1]لیست محصولات اردیبهشت ۱۴۰۳'!B:F,5,0)</f>
        <v>750</v>
      </c>
      <c r="T46" s="14">
        <f>VLOOKUP(O46, '[1]لیست محصولات اردیبهشت ۱۴۰۳'!B:G,6,0)</f>
        <v>13350000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13350000</v>
      </c>
      <c r="Y46" s="17"/>
      <c r="Z46" s="14">
        <f t="shared" si="4"/>
        <v>13350000</v>
      </c>
      <c r="AA46" s="18" t="s">
        <v>79</v>
      </c>
      <c r="AB46" s="13" t="s">
        <v>1840</v>
      </c>
      <c r="AC46" s="19" t="s">
        <v>1841</v>
      </c>
      <c r="AD46" s="20" t="s">
        <v>795</v>
      </c>
      <c r="AE46" s="19"/>
      <c r="AF46" s="21"/>
      <c r="AG46" s="22" t="str">
        <f t="shared" si="5"/>
        <v>TRUE</v>
      </c>
      <c r="AH46" s="23" t="str">
        <f t="shared" si="6"/>
        <v>تهران خیابان شهید کلاهدوز، خیابان دیباجی جنوبی، کوچه مژگان، پلاک ۲  - پدرام ضامنی 09124029964</v>
      </c>
    </row>
    <row r="47" spans="1:34" ht="22.35" customHeight="1">
      <c r="A47" s="7"/>
      <c r="B47" s="7"/>
      <c r="C47" s="7"/>
      <c r="D47" s="7"/>
      <c r="E47" s="7"/>
      <c r="F47" s="8"/>
      <c r="G47" s="159">
        <v>32</v>
      </c>
      <c r="H47" s="162">
        <v>282034977837</v>
      </c>
      <c r="I47" s="159" t="s">
        <v>1801</v>
      </c>
      <c r="J47" s="159"/>
      <c r="K47" s="11" t="str">
        <f t="shared" ca="1" si="0"/>
        <v/>
      </c>
      <c r="L47" s="138" t="s">
        <v>1026</v>
      </c>
      <c r="M47" s="138" t="s">
        <v>1842</v>
      </c>
      <c r="N47" s="138"/>
      <c r="O47" s="9">
        <v>3326.1</v>
      </c>
      <c r="P47" s="9">
        <v>1</v>
      </c>
      <c r="Q47" s="13" t="str">
        <f>VLOOKUP(O47, '[1]لیست محصولات اردیبهشت ۱۴۰۳'!B:C,2,0)</f>
        <v>میاگروس | Milagros</v>
      </c>
      <c r="R47" s="9"/>
      <c r="S47" s="12">
        <f>VLOOKUP(O47, '[1]لیست محصولات اردیبهشت ۱۴۰۳'!B:F,5,0)</f>
        <v>150</v>
      </c>
      <c r="T47" s="14">
        <f>VLOOKUP(O47, '[1]لیست محصولات اردیبهشت ۱۴۰۳'!B:G,6,0)</f>
        <v>3750000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3750000</v>
      </c>
      <c r="Y47" s="17"/>
      <c r="Z47" s="14">
        <f t="shared" si="4"/>
        <v>3750000</v>
      </c>
      <c r="AA47" s="150" t="s">
        <v>203</v>
      </c>
      <c r="AB47" s="147" t="s">
        <v>1843</v>
      </c>
      <c r="AC47" s="144" t="s">
        <v>1844</v>
      </c>
      <c r="AD47" s="141"/>
      <c r="AE47" s="19"/>
      <c r="AF47" s="21"/>
      <c r="AG47" s="22" t="str">
        <f t="shared" si="5"/>
        <v>TRUE</v>
      </c>
      <c r="AH47" s="23" t="str">
        <f t="shared" si="6"/>
        <v>رشت گلسار، خیابان 78، پلاک 25  - عرفان نظریان 09377773521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61"/>
      <c r="H48" s="163"/>
      <c r="I48" s="161"/>
      <c r="J48" s="161"/>
      <c r="K48" s="11" t="str">
        <f t="shared" ca="1" si="0"/>
        <v/>
      </c>
      <c r="L48" s="140"/>
      <c r="M48" s="140"/>
      <c r="N48" s="140"/>
      <c r="O48" s="9">
        <v>1130.0999999999999</v>
      </c>
      <c r="P48" s="9">
        <v>1</v>
      </c>
      <c r="Q48" s="13" t="str">
        <f>VLOOKUP(O48, '[1]لیست محصولات اردیبهشت ۱۴۰۳'!B:C,2,0)</f>
        <v>الیدا پلانو | Elida Plano</v>
      </c>
      <c r="R48" s="9"/>
      <c r="S48" s="12">
        <f>VLOOKUP(O48, '[1]لیست محصولات اردیبهشت ۱۴۰۳'!B:F,5,0)</f>
        <v>80</v>
      </c>
      <c r="T48" s="14">
        <f>VLOOKUP(O48, '[1]لیست محصولات اردیبهشت ۱۴۰۳'!B:G,6,0)</f>
        <v>13100000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13100000</v>
      </c>
      <c r="Y48" s="17"/>
      <c r="Z48" s="14">
        <f t="shared" si="4"/>
        <v>13100000</v>
      </c>
      <c r="AA48" s="152"/>
      <c r="AB48" s="149"/>
      <c r="AC48" s="146"/>
      <c r="AD48" s="143"/>
      <c r="AE48" s="19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53">
        <v>33</v>
      </c>
      <c r="H49" s="156"/>
      <c r="I49" s="153" t="s">
        <v>1801</v>
      </c>
      <c r="J49" s="159" t="s">
        <v>75</v>
      </c>
      <c r="K49" s="11" t="str">
        <f t="shared" ca="1" si="0"/>
        <v/>
      </c>
      <c r="L49" s="138" t="s">
        <v>157</v>
      </c>
      <c r="M49" s="138" t="s">
        <v>761</v>
      </c>
      <c r="N49" s="138" t="s">
        <v>762</v>
      </c>
      <c r="O49" s="9">
        <v>5511.3</v>
      </c>
      <c r="P49" s="9">
        <v>10</v>
      </c>
      <c r="Q49" s="13" t="str">
        <f>VLOOKUP(O49, '[1]لیست محصولات اردیبهشت ۱۴۰۳'!B:C,2,0)</f>
        <v>هامبلا | Hambella</v>
      </c>
      <c r="R49" s="9"/>
      <c r="S49" s="12">
        <f>VLOOKUP(O49, '[1]لیست محصولات اردیبهشت ۱۴۰۳'!B:F,5,0)</f>
        <v>4000</v>
      </c>
      <c r="T49" s="14">
        <f>VLOOKUP(O49, '[1]لیست محصولات اردیبهشت ۱۴۰۳'!B:G,6,0)</f>
        <v>69600000</v>
      </c>
      <c r="U49" s="15"/>
      <c r="V49" s="16">
        <f t="shared" si="1"/>
        <v>0</v>
      </c>
      <c r="W49" s="12">
        <f t="shared" si="2"/>
        <v>10</v>
      </c>
      <c r="X49" s="14">
        <f t="shared" si="3"/>
        <v>696000000</v>
      </c>
      <c r="Y49" s="17"/>
      <c r="Z49" s="14">
        <f t="shared" si="4"/>
        <v>696000000</v>
      </c>
      <c r="AA49" s="150" t="s">
        <v>79</v>
      </c>
      <c r="AB49" s="147" t="s">
        <v>70</v>
      </c>
      <c r="AC49" s="144" t="s">
        <v>763</v>
      </c>
      <c r="AD49" s="141"/>
      <c r="AE49" s="19"/>
      <c r="AF49" s="21"/>
      <c r="AG49" s="22" t="str">
        <f t="shared" si="5"/>
        <v>TRUE</v>
      </c>
      <c r="AH49" s="23" t="str">
        <f t="shared" si="6"/>
        <v>تهران - ویکافه - محمدرضا دلجو 09051534303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54"/>
      <c r="H50" s="157"/>
      <c r="I50" s="154"/>
      <c r="J50" s="160"/>
      <c r="K50" s="11" t="str">
        <f t="shared" ca="1" si="0"/>
        <v/>
      </c>
      <c r="L50" s="139"/>
      <c r="M50" s="139"/>
      <c r="N50" s="139"/>
      <c r="O50" s="9">
        <v>5511.1</v>
      </c>
      <c r="P50" s="9">
        <v>15</v>
      </c>
      <c r="Q50" s="13" t="str">
        <f>VLOOKUP(O50, '[1]لیست محصولات اردیبهشت ۱۴۰۳'!B:C,2,0)</f>
        <v>هامبلا | Hambella</v>
      </c>
      <c r="R50" s="9"/>
      <c r="S50" s="12">
        <f>VLOOKUP(O50, '[1]لیست محصولات اردیبهشت ۱۴۰۳'!B:F,5,0)</f>
        <v>150</v>
      </c>
      <c r="T50" s="14">
        <f>VLOOKUP(O50, '[1]لیست محصولات اردیبهشت ۱۴۰۳'!B:G,6,0)</f>
        <v>2800000</v>
      </c>
      <c r="U50" s="26"/>
      <c r="V50" s="16">
        <f t="shared" si="1"/>
        <v>0</v>
      </c>
      <c r="W50" s="12">
        <f t="shared" si="2"/>
        <v>15</v>
      </c>
      <c r="X50" s="14">
        <f t="shared" si="3"/>
        <v>42000000</v>
      </c>
      <c r="Y50" s="17"/>
      <c r="Z50" s="14">
        <f t="shared" si="4"/>
        <v>42000000</v>
      </c>
      <c r="AA50" s="151"/>
      <c r="AB50" s="148"/>
      <c r="AC50" s="145"/>
      <c r="AD50" s="142"/>
      <c r="AE50" s="19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54"/>
      <c r="H51" s="157"/>
      <c r="I51" s="154"/>
      <c r="J51" s="160"/>
      <c r="K51" s="11" t="str">
        <f t="shared" ca="1" si="0"/>
        <v/>
      </c>
      <c r="L51" s="139"/>
      <c r="M51" s="139"/>
      <c r="N51" s="139"/>
      <c r="O51" s="9">
        <v>3326.2</v>
      </c>
      <c r="P51" s="9">
        <v>1</v>
      </c>
      <c r="Q51" s="13" t="str">
        <f>VLOOKUP(O51, '[1]لیست محصولات اردیبهشت ۱۴۰۳'!B:C,2,0)</f>
        <v>میاگروس | Milagros</v>
      </c>
      <c r="R51" s="9"/>
      <c r="S51" s="12">
        <f>VLOOKUP(O51, '[1]لیست محصولات اردیبهشت ۱۴۰۳'!B:F,5,0)</f>
        <v>750</v>
      </c>
      <c r="T51" s="14">
        <f>VLOOKUP(O51, '[1]لیست محصولات اردیبهشت ۱۴۰۳'!B:G,6,0)</f>
        <v>18150000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18150000</v>
      </c>
      <c r="Y51" s="17"/>
      <c r="Z51" s="14">
        <f t="shared" si="4"/>
        <v>18150000</v>
      </c>
      <c r="AA51" s="151"/>
      <c r="AB51" s="148"/>
      <c r="AC51" s="145"/>
      <c r="AD51" s="142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155"/>
      <c r="H52" s="158"/>
      <c r="I52" s="155"/>
      <c r="J52" s="161"/>
      <c r="K52" s="11" t="str">
        <f t="shared" ca="1" si="0"/>
        <v/>
      </c>
      <c r="L52" s="140"/>
      <c r="M52" s="140"/>
      <c r="N52" s="140"/>
      <c r="O52" s="9">
        <v>3326.1</v>
      </c>
      <c r="P52" s="9">
        <v>2</v>
      </c>
      <c r="Q52" s="13" t="str">
        <f>VLOOKUP(O52, '[1]لیست محصولات اردیبهشت ۱۴۰۳'!B:C,2,0)</f>
        <v>میاگروس | Milagros</v>
      </c>
      <c r="R52" s="9"/>
      <c r="S52" s="12">
        <f>VLOOKUP(O52, '[1]لیست محصولات اردیبهشت ۱۴۰۳'!B:F,5,0)</f>
        <v>150</v>
      </c>
      <c r="T52" s="14">
        <f>VLOOKUP(O52, '[1]لیست محصولات اردیبهشت ۱۴۰۳'!B:G,6,0)</f>
        <v>3750000</v>
      </c>
      <c r="U52" s="15"/>
      <c r="V52" s="16">
        <f t="shared" si="1"/>
        <v>0</v>
      </c>
      <c r="W52" s="12">
        <f t="shared" si="2"/>
        <v>2</v>
      </c>
      <c r="X52" s="14">
        <f t="shared" si="3"/>
        <v>7500000</v>
      </c>
      <c r="Y52" s="17"/>
      <c r="Z52" s="14">
        <f t="shared" si="4"/>
        <v>7500000</v>
      </c>
      <c r="AA52" s="152"/>
      <c r="AB52" s="149"/>
      <c r="AC52" s="146"/>
      <c r="AD52" s="143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>
        <v>34</v>
      </c>
      <c r="H53" s="10">
        <v>282115084854</v>
      </c>
      <c r="I53" s="9" t="s">
        <v>1852</v>
      </c>
      <c r="J53" s="9"/>
      <c r="K53" s="11" t="str">
        <f t="shared" ca="1" si="0"/>
        <v/>
      </c>
      <c r="L53" s="12" t="s">
        <v>272</v>
      </c>
      <c r="M53" s="12" t="s">
        <v>1037</v>
      </c>
      <c r="N53" s="12"/>
      <c r="O53" s="9">
        <v>3326.1</v>
      </c>
      <c r="P53" s="9">
        <v>1</v>
      </c>
      <c r="Q53" s="13" t="str">
        <f>VLOOKUP(O53, '[1]لیست محصولات اردیبهشت ۱۴۰۳'!B:C,2,0)</f>
        <v>میاگروس | Milagros</v>
      </c>
      <c r="R53" s="9"/>
      <c r="S53" s="12">
        <f>VLOOKUP(O53, '[1]لیست محصولات اردیبهشت ۱۴۰۳'!B:F,5,0)</f>
        <v>150</v>
      </c>
      <c r="T53" s="14">
        <f>VLOOKUP(O53, '[1]لیست محصولات اردیبهشت ۱۴۰۳'!B:G,6,0)</f>
        <v>3750000</v>
      </c>
      <c r="U53" s="15"/>
      <c r="V53" s="16">
        <f t="shared" si="1"/>
        <v>0</v>
      </c>
      <c r="W53" s="12">
        <f t="shared" si="2"/>
        <v>1</v>
      </c>
      <c r="X53" s="14">
        <f t="shared" si="3"/>
        <v>3750000</v>
      </c>
      <c r="Y53" s="17"/>
      <c r="Z53" s="14">
        <f t="shared" si="4"/>
        <v>3750000</v>
      </c>
      <c r="AA53" s="18" t="s">
        <v>96</v>
      </c>
      <c r="AB53" s="13" t="s">
        <v>1853</v>
      </c>
      <c r="AC53" s="19" t="s">
        <v>1038</v>
      </c>
      <c r="AD53" s="20"/>
      <c r="AE53" s="19"/>
      <c r="AF53" s="21"/>
      <c r="AG53" s="22" t="str">
        <f t="shared" si="5"/>
        <v>TRUE</v>
      </c>
      <c r="AH53" s="23" t="str">
        <f t="shared" si="6"/>
        <v>اصفهان شهرضا خیابان طباطبایی نبش فرعی ۲ مغازه سوم  - محمدحسین حمیدی 09351682208</v>
      </c>
    </row>
    <row r="54" spans="1:34" ht="22.35" customHeight="1">
      <c r="A54" s="7"/>
      <c r="B54" s="7"/>
      <c r="C54" s="7"/>
      <c r="D54" s="7"/>
      <c r="E54" s="7"/>
      <c r="F54" s="8"/>
      <c r="G54" s="153">
        <v>35</v>
      </c>
      <c r="H54" s="156"/>
      <c r="I54" s="153" t="s">
        <v>1745</v>
      </c>
      <c r="J54" s="159" t="s">
        <v>75</v>
      </c>
      <c r="K54" s="11" t="str">
        <f t="shared" ca="1" si="0"/>
        <v/>
      </c>
      <c r="L54" s="138" t="s">
        <v>87</v>
      </c>
      <c r="M54" s="138" t="s">
        <v>470</v>
      </c>
      <c r="N54" s="138" t="s">
        <v>906</v>
      </c>
      <c r="O54" s="9">
        <v>5501.3</v>
      </c>
      <c r="P54" s="9">
        <v>9</v>
      </c>
      <c r="Q54" s="13" t="str">
        <f>VLOOKUP(O54, '[1]لیست محصولات اردیبهشت ۱۴۰۳'!B:C,2,0)</f>
        <v>ورتکس | Vortex</v>
      </c>
      <c r="R54" s="9"/>
      <c r="S54" s="12">
        <f>VLOOKUP(O54, '[1]لیست محصولات اردیبهشت ۱۴۰۳'!B:F,5,0)</f>
        <v>4000</v>
      </c>
      <c r="T54" s="14">
        <f>VLOOKUP(O54, '[1]لیست محصولات اردیبهشت ۱۴۰۳'!B:G,6,0)</f>
        <v>51200000</v>
      </c>
      <c r="U54" s="15"/>
      <c r="V54" s="16">
        <f t="shared" si="1"/>
        <v>0</v>
      </c>
      <c r="W54" s="12">
        <f t="shared" si="2"/>
        <v>9</v>
      </c>
      <c r="X54" s="14">
        <f t="shared" si="3"/>
        <v>460800000</v>
      </c>
      <c r="Y54" s="17"/>
      <c r="Z54" s="14">
        <f t="shared" si="4"/>
        <v>460800000</v>
      </c>
      <c r="AA54" s="150" t="s">
        <v>209</v>
      </c>
      <c r="AB54" s="147" t="s">
        <v>1878</v>
      </c>
      <c r="AC54" s="144" t="s">
        <v>908</v>
      </c>
      <c r="AD54" s="141"/>
      <c r="AE54" s="19"/>
      <c r="AF54" s="21"/>
      <c r="AG54" s="22" t="str">
        <f t="shared" si="5"/>
        <v>TRUE</v>
      </c>
      <c r="AH54" s="23" t="str">
        <f t="shared" si="6"/>
        <v>مشهد بلوار وکیل آباد، خیابان حافظ، نبش حافظ 6 کافه دوپیو - علی صالحی 09159205885</v>
      </c>
    </row>
    <row r="55" spans="1:34" ht="22.35" customHeight="1">
      <c r="A55" s="7"/>
      <c r="B55" s="7"/>
      <c r="C55" s="7"/>
      <c r="D55" s="7"/>
      <c r="E55" s="7"/>
      <c r="F55" s="8"/>
      <c r="G55" s="155"/>
      <c r="H55" s="158"/>
      <c r="I55" s="155"/>
      <c r="J55" s="161"/>
      <c r="K55" s="11" t="str">
        <f t="shared" ca="1" si="0"/>
        <v/>
      </c>
      <c r="L55" s="140"/>
      <c r="M55" s="140"/>
      <c r="N55" s="140"/>
      <c r="O55" s="9">
        <v>5511.2</v>
      </c>
      <c r="P55" s="9">
        <v>7</v>
      </c>
      <c r="Q55" s="13" t="str">
        <f>VLOOKUP(O55, '[1]لیست محصولات اردیبهشت ۱۴۰۳'!B:C,2,0)</f>
        <v>هامبلا | Hambella</v>
      </c>
      <c r="R55" s="9"/>
      <c r="S55" s="12">
        <f>VLOOKUP(O55, '[1]لیست محصولات اردیبهشت ۱۴۰۳'!B:F,5,0)</f>
        <v>750</v>
      </c>
      <c r="T55" s="14">
        <f>VLOOKUP(O55, '[1]لیست محصولات اردیبهشت ۱۴۰۳'!B:G,6,0)</f>
        <v>13350000</v>
      </c>
      <c r="U55" s="26"/>
      <c r="V55" s="16">
        <f t="shared" si="1"/>
        <v>0</v>
      </c>
      <c r="W55" s="12">
        <f t="shared" si="2"/>
        <v>7</v>
      </c>
      <c r="X55" s="14">
        <f t="shared" si="3"/>
        <v>93450000</v>
      </c>
      <c r="Y55" s="17"/>
      <c r="Z55" s="14">
        <f t="shared" si="4"/>
        <v>93450000</v>
      </c>
      <c r="AA55" s="152"/>
      <c r="AB55" s="149"/>
      <c r="AC55" s="146"/>
      <c r="AD55" s="143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/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3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3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3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3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3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3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3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3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3" ht="22.35" customHeight="1">
      <c r="U201" s="30"/>
    </row>
    <row r="202" spans="1:43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136" t="s">
        <v>15</v>
      </c>
      <c r="AH202" s="36" t="s">
        <v>32</v>
      </c>
      <c r="AI202" s="38"/>
      <c r="AJ202" s="34" t="s">
        <v>34</v>
      </c>
      <c r="AK202" s="34" t="s">
        <v>35</v>
      </c>
      <c r="AL202" s="34" t="s">
        <v>36</v>
      </c>
      <c r="AM202" s="34" t="s">
        <v>37</v>
      </c>
      <c r="AN202" s="34" t="s">
        <v>38</v>
      </c>
      <c r="AO202" s="34" t="s">
        <v>39</v>
      </c>
      <c r="AP202" s="34" t="s">
        <v>40</v>
      </c>
    </row>
    <row r="203" spans="1:43" ht="22.35" customHeight="1">
      <c r="AA203" s="39"/>
      <c r="AB203" s="39"/>
      <c r="AC203" s="40" t="s">
        <v>41</v>
      </c>
      <c r="AE203" s="39"/>
      <c r="AF203" s="39" t="s">
        <v>42</v>
      </c>
      <c r="AG203" s="42">
        <v>80</v>
      </c>
      <c r="AH203" s="41">
        <f t="shared" ref="AH203:AH266" si="18">SUMIF(O:O,AA203,P:P)</f>
        <v>0</v>
      </c>
      <c r="AI203" s="43" t="e">
        <f>AH203-#REF!</f>
        <v>#REF!</v>
      </c>
      <c r="AJ203" s="44">
        <f t="shared" ref="AJ203:AJ234" si="19">AH203*AG203/1000</f>
        <v>0</v>
      </c>
      <c r="AK203" s="45">
        <f>AN203+AP203-[2]Sheet1!$AH204</f>
        <v>0</v>
      </c>
      <c r="AL203" s="45" t="e">
        <f>AK203-AI203</f>
        <v>#REF!</v>
      </c>
      <c r="AM203" s="44">
        <f t="shared" ref="AM203:AM234" si="20">AK203*AG203/1000</f>
        <v>0</v>
      </c>
      <c r="AN203" s="45"/>
      <c r="AO203" s="44" t="e">
        <f t="shared" ref="AO203:AO234" si="21">IF(AL203&lt;0,AL203*AG203/1000,"")</f>
        <v>#REF!</v>
      </c>
      <c r="AP203" s="45"/>
      <c r="AQ203" s="22">
        <v>4</v>
      </c>
    </row>
    <row r="204" spans="1:43" ht="22.35" customHeight="1">
      <c r="AA204" s="39"/>
      <c r="AB204" s="39"/>
      <c r="AC204" s="40" t="s">
        <v>41</v>
      </c>
      <c r="AE204" s="39"/>
      <c r="AF204" s="39" t="s">
        <v>42</v>
      </c>
      <c r="AG204" s="42">
        <v>80</v>
      </c>
      <c r="AH204" s="41">
        <f t="shared" si="18"/>
        <v>0</v>
      </c>
      <c r="AI204" s="43" t="e">
        <f>AH204-#REF!</f>
        <v>#REF!</v>
      </c>
      <c r="AJ204" s="44">
        <f t="shared" si="19"/>
        <v>0</v>
      </c>
      <c r="AK204" s="45">
        <f>AN204+AP204-[2]Sheet1!$AH205</f>
        <v>0</v>
      </c>
      <c r="AL204" s="45" t="e">
        <f>AK204-AI204</f>
        <v>#REF!</v>
      </c>
      <c r="AM204" s="44">
        <f t="shared" si="20"/>
        <v>0</v>
      </c>
      <c r="AN204" s="45"/>
      <c r="AO204" s="44" t="e">
        <f t="shared" si="21"/>
        <v>#REF!</v>
      </c>
      <c r="AP204" s="45"/>
      <c r="AQ204" s="22">
        <v>4</v>
      </c>
    </row>
    <row r="205" spans="1:43" ht="22.35" customHeight="1">
      <c r="AA205" s="39"/>
      <c r="AB205" s="39"/>
      <c r="AC205" s="40" t="s">
        <v>41</v>
      </c>
      <c r="AE205" s="39"/>
      <c r="AF205" s="39" t="s">
        <v>42</v>
      </c>
      <c r="AG205" s="42">
        <v>40</v>
      </c>
      <c r="AH205" s="41">
        <f t="shared" si="18"/>
        <v>0</v>
      </c>
      <c r="AI205" s="43" t="e">
        <f>AH205-#REF!</f>
        <v>#REF!</v>
      </c>
      <c r="AJ205" s="44">
        <f t="shared" si="19"/>
        <v>0</v>
      </c>
      <c r="AK205" s="45"/>
      <c r="AL205" s="45"/>
      <c r="AM205" s="44">
        <f t="shared" si="20"/>
        <v>0</v>
      </c>
      <c r="AN205" s="44"/>
      <c r="AO205" s="44" t="str">
        <f t="shared" si="21"/>
        <v/>
      </c>
      <c r="AP205" s="45"/>
      <c r="AQ205" s="22">
        <v>8</v>
      </c>
    </row>
    <row r="206" spans="1:43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42">
        <v>80</v>
      </c>
      <c r="AH206" s="41">
        <f t="shared" si="18"/>
        <v>0</v>
      </c>
      <c r="AI206" s="43" t="e">
        <f>AH206-#REF!</f>
        <v>#REF!</v>
      </c>
      <c r="AJ206" s="44">
        <f t="shared" si="19"/>
        <v>0</v>
      </c>
      <c r="AK206" s="45">
        <f>AN206+AP206-[2]Sheet1!$AH207</f>
        <v>0</v>
      </c>
      <c r="AL206" s="45" t="e">
        <f>AK206-AI206</f>
        <v>#REF!</v>
      </c>
      <c r="AM206" s="44">
        <f t="shared" si="20"/>
        <v>0</v>
      </c>
      <c r="AN206" s="45"/>
      <c r="AO206" s="44" t="e">
        <f t="shared" si="21"/>
        <v>#REF!</v>
      </c>
      <c r="AP206" s="45"/>
      <c r="AQ206" s="22">
        <v>4</v>
      </c>
    </row>
    <row r="207" spans="1:43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42">
        <v>80</v>
      </c>
      <c r="AH207" s="41">
        <f t="shared" si="18"/>
        <v>0</v>
      </c>
      <c r="AI207" s="43" t="e">
        <f>AH207-#REF!</f>
        <v>#REF!</v>
      </c>
      <c r="AJ207" s="44">
        <f t="shared" si="19"/>
        <v>0</v>
      </c>
      <c r="AK207" s="45">
        <f>AN207+AP207-[2]Sheet1!$AH208</f>
        <v>0</v>
      </c>
      <c r="AL207" s="45" t="e">
        <f t="shared" ref="AL207:AL216" si="22">AK207-AI207</f>
        <v>#REF!</v>
      </c>
      <c r="AM207" s="44">
        <f t="shared" si="20"/>
        <v>0</v>
      </c>
      <c r="AN207" s="45"/>
      <c r="AO207" s="44" t="e">
        <f t="shared" si="21"/>
        <v>#REF!</v>
      </c>
      <c r="AP207" s="45"/>
      <c r="AQ207" s="22">
        <v>4</v>
      </c>
    </row>
    <row r="208" spans="1:43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42">
        <v>40</v>
      </c>
      <c r="AH208" s="41">
        <f t="shared" si="18"/>
        <v>0</v>
      </c>
      <c r="AI208" s="43" t="e">
        <f>AH208-#REF!</f>
        <v>#REF!</v>
      </c>
      <c r="AJ208" s="44">
        <f t="shared" si="19"/>
        <v>0</v>
      </c>
      <c r="AK208" s="45">
        <f>AN208+AP208-[2]Sheet1!$AH209</f>
        <v>0</v>
      </c>
      <c r="AL208" s="45" t="e">
        <f t="shared" si="22"/>
        <v>#REF!</v>
      </c>
      <c r="AM208" s="44">
        <f t="shared" si="20"/>
        <v>0</v>
      </c>
      <c r="AN208" s="45"/>
      <c r="AO208" s="44" t="e">
        <f t="shared" si="21"/>
        <v>#REF!</v>
      </c>
      <c r="AP208" s="45"/>
      <c r="AQ208" s="22">
        <v>8</v>
      </c>
    </row>
    <row r="209" spans="27:43" ht="22.35" customHeight="1">
      <c r="AA209" s="39"/>
      <c r="AB209" s="39"/>
      <c r="AC209" s="40" t="s">
        <v>41</v>
      </c>
      <c r="AE209" s="39"/>
      <c r="AF209" s="39" t="s">
        <v>42</v>
      </c>
      <c r="AG209" s="42">
        <v>80</v>
      </c>
      <c r="AH209" s="41">
        <f t="shared" si="18"/>
        <v>0</v>
      </c>
      <c r="AI209" s="43" t="e">
        <f>AH209-#REF!</f>
        <v>#REF!</v>
      </c>
      <c r="AJ209" s="44">
        <f t="shared" si="19"/>
        <v>0</v>
      </c>
      <c r="AK209" s="45">
        <f>AN209+AP209-[2]Sheet1!$AH210</f>
        <v>0</v>
      </c>
      <c r="AL209" s="45" t="e">
        <f t="shared" si="22"/>
        <v>#REF!</v>
      </c>
      <c r="AM209" s="44">
        <f t="shared" si="20"/>
        <v>0</v>
      </c>
      <c r="AN209" s="45"/>
      <c r="AO209" s="44" t="e">
        <f t="shared" si="21"/>
        <v>#REF!</v>
      </c>
      <c r="AP209" s="45"/>
      <c r="AQ209" s="22">
        <v>4</v>
      </c>
    </row>
    <row r="210" spans="27:43" ht="22.35" customHeight="1">
      <c r="AA210" s="39"/>
      <c r="AB210" s="39"/>
      <c r="AC210" s="40" t="s">
        <v>41</v>
      </c>
      <c r="AE210" s="39"/>
      <c r="AF210" s="39" t="s">
        <v>42</v>
      </c>
      <c r="AG210" s="42">
        <v>80</v>
      </c>
      <c r="AH210" s="41">
        <f t="shared" si="18"/>
        <v>0</v>
      </c>
      <c r="AI210" s="43" t="e">
        <f>AH210-#REF!</f>
        <v>#REF!</v>
      </c>
      <c r="AJ210" s="44">
        <f t="shared" si="19"/>
        <v>0</v>
      </c>
      <c r="AK210" s="45">
        <f>AN210+AP210-[2]Sheet1!$AH211</f>
        <v>0</v>
      </c>
      <c r="AL210" s="45" t="e">
        <f t="shared" si="22"/>
        <v>#REF!</v>
      </c>
      <c r="AM210" s="44">
        <f t="shared" si="20"/>
        <v>0</v>
      </c>
      <c r="AN210" s="45"/>
      <c r="AO210" s="44" t="e">
        <f t="shared" si="21"/>
        <v>#REF!</v>
      </c>
      <c r="AP210" s="45"/>
      <c r="AQ210" s="22">
        <v>4</v>
      </c>
    </row>
    <row r="211" spans="27:43" ht="22.35" customHeight="1">
      <c r="AA211" s="39"/>
      <c r="AB211" s="39"/>
      <c r="AC211" s="40" t="s">
        <v>41</v>
      </c>
      <c r="AE211" s="39"/>
      <c r="AF211" s="39" t="s">
        <v>42</v>
      </c>
      <c r="AG211" s="42">
        <v>40</v>
      </c>
      <c r="AH211" s="41">
        <f t="shared" si="18"/>
        <v>0</v>
      </c>
      <c r="AI211" s="43" t="e">
        <f>AH211-#REF!</f>
        <v>#REF!</v>
      </c>
      <c r="AJ211" s="44">
        <f t="shared" si="19"/>
        <v>0</v>
      </c>
      <c r="AK211" s="45">
        <f>AN211+AP211-[2]Sheet1!$AH212</f>
        <v>0</v>
      </c>
      <c r="AL211" s="45" t="e">
        <f t="shared" si="22"/>
        <v>#REF!</v>
      </c>
      <c r="AM211" s="44">
        <f t="shared" si="20"/>
        <v>0</v>
      </c>
      <c r="AN211" s="45"/>
      <c r="AO211" s="44" t="e">
        <f t="shared" si="21"/>
        <v>#REF!</v>
      </c>
      <c r="AP211" s="45"/>
      <c r="AQ211" s="22">
        <v>8</v>
      </c>
    </row>
    <row r="212" spans="27:43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42">
        <v>80</v>
      </c>
      <c r="AH212" s="41">
        <f t="shared" si="18"/>
        <v>0</v>
      </c>
      <c r="AI212" s="43" t="e">
        <f>AH212-#REF!</f>
        <v>#REF!</v>
      </c>
      <c r="AJ212" s="44">
        <f t="shared" si="19"/>
        <v>0</v>
      </c>
      <c r="AK212" s="45">
        <f>AN212+AP212-[2]Sheet1!$AH213</f>
        <v>0</v>
      </c>
      <c r="AL212" s="45" t="e">
        <f t="shared" si="22"/>
        <v>#REF!</v>
      </c>
      <c r="AM212" s="44">
        <f t="shared" si="20"/>
        <v>0</v>
      </c>
      <c r="AN212" s="45"/>
      <c r="AO212" s="44" t="e">
        <f t="shared" si="21"/>
        <v>#REF!</v>
      </c>
      <c r="AP212" s="45"/>
      <c r="AQ212" s="22">
        <v>4</v>
      </c>
    </row>
    <row r="213" spans="27:43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42">
        <v>80</v>
      </c>
      <c r="AH213" s="41">
        <f t="shared" si="18"/>
        <v>0</v>
      </c>
      <c r="AI213" s="43" t="e">
        <f>AH213-#REF!</f>
        <v>#REF!</v>
      </c>
      <c r="AJ213" s="44">
        <f t="shared" si="19"/>
        <v>0</v>
      </c>
      <c r="AK213" s="45">
        <f>AN213+AP213-[2]Sheet1!$AH214</f>
        <v>0</v>
      </c>
      <c r="AL213" s="45" t="e">
        <f t="shared" si="22"/>
        <v>#REF!</v>
      </c>
      <c r="AM213" s="44">
        <f t="shared" si="20"/>
        <v>0</v>
      </c>
      <c r="AN213" s="45"/>
      <c r="AO213" s="44" t="e">
        <f t="shared" si="21"/>
        <v>#REF!</v>
      </c>
      <c r="AP213" s="45"/>
      <c r="AQ213" s="22">
        <v>4</v>
      </c>
    </row>
    <row r="214" spans="27:43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42">
        <v>40</v>
      </c>
      <c r="AH214" s="41">
        <f t="shared" si="18"/>
        <v>0</v>
      </c>
      <c r="AI214" s="43" t="e">
        <f>AH214-#REF!</f>
        <v>#REF!</v>
      </c>
      <c r="AJ214" s="44">
        <f t="shared" si="19"/>
        <v>0</v>
      </c>
      <c r="AK214" s="45">
        <f>AN214+AP214-[2]Sheet1!$AH215</f>
        <v>0</v>
      </c>
      <c r="AL214" s="45" t="e">
        <f t="shared" si="22"/>
        <v>#REF!</v>
      </c>
      <c r="AM214" s="44">
        <f t="shared" si="20"/>
        <v>0</v>
      </c>
      <c r="AN214" s="45"/>
      <c r="AO214" s="44" t="e">
        <f t="shared" si="21"/>
        <v>#REF!</v>
      </c>
      <c r="AP214" s="45"/>
      <c r="AQ214" s="22">
        <v>8</v>
      </c>
    </row>
    <row r="215" spans="27:43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42">
        <v>80</v>
      </c>
      <c r="AH215" s="41">
        <f t="shared" si="18"/>
        <v>0</v>
      </c>
      <c r="AI215" s="43" t="e">
        <f>AH215-#REF!</f>
        <v>#REF!</v>
      </c>
      <c r="AJ215" s="44">
        <f t="shared" si="19"/>
        <v>0</v>
      </c>
      <c r="AK215" s="45">
        <f>AN215+AP215-[2]Sheet1!$AH216</f>
        <v>0</v>
      </c>
      <c r="AL215" s="45" t="e">
        <f t="shared" si="22"/>
        <v>#REF!</v>
      </c>
      <c r="AM215" s="44">
        <f t="shared" si="20"/>
        <v>0</v>
      </c>
      <c r="AN215" s="45"/>
      <c r="AO215" s="44" t="e">
        <f t="shared" si="21"/>
        <v>#REF!</v>
      </c>
      <c r="AP215" s="45"/>
      <c r="AQ215" s="22">
        <v>4</v>
      </c>
    </row>
    <row r="216" spans="27:43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42">
        <v>80</v>
      </c>
      <c r="AH216" s="41">
        <f t="shared" si="18"/>
        <v>0</v>
      </c>
      <c r="AI216" s="43" t="e">
        <f>AH216-#REF!</f>
        <v>#REF!</v>
      </c>
      <c r="AJ216" s="44">
        <f t="shared" si="19"/>
        <v>0</v>
      </c>
      <c r="AK216" s="45">
        <f>AN216+AP216-[2]Sheet1!$AH217</f>
        <v>0</v>
      </c>
      <c r="AL216" s="45" t="e">
        <f t="shared" si="22"/>
        <v>#REF!</v>
      </c>
      <c r="AM216" s="44">
        <f t="shared" si="20"/>
        <v>0</v>
      </c>
      <c r="AN216" s="44"/>
      <c r="AO216" s="44" t="e">
        <f t="shared" si="21"/>
        <v>#REF!</v>
      </c>
      <c r="AP216" s="45"/>
      <c r="AQ216" s="22">
        <v>4</v>
      </c>
    </row>
    <row r="217" spans="27:43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42">
        <v>40</v>
      </c>
      <c r="AH217" s="41">
        <f t="shared" si="18"/>
        <v>0</v>
      </c>
      <c r="AI217" s="43" t="e">
        <f>AH217-#REF!</f>
        <v>#REF!</v>
      </c>
      <c r="AJ217" s="44">
        <f t="shared" si="19"/>
        <v>0</v>
      </c>
      <c r="AK217" s="45">
        <f>AN217+AP217-[2]Sheet1!$AH218</f>
        <v>0</v>
      </c>
      <c r="AL217" s="45" t="e">
        <f>AK217-AI217</f>
        <v>#REF!</v>
      </c>
      <c r="AM217" s="44">
        <f t="shared" si="20"/>
        <v>0</v>
      </c>
      <c r="AN217" s="45"/>
      <c r="AO217" s="44" t="e">
        <f t="shared" si="21"/>
        <v>#REF!</v>
      </c>
      <c r="AP217" s="45"/>
      <c r="AQ217" s="22">
        <v>8</v>
      </c>
    </row>
    <row r="218" spans="27:43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42">
        <v>80</v>
      </c>
      <c r="AH218" s="41">
        <f t="shared" si="18"/>
        <v>0</v>
      </c>
      <c r="AI218" s="43" t="e">
        <f>AH218-#REF!</f>
        <v>#REF!</v>
      </c>
      <c r="AJ218" s="44">
        <f t="shared" si="19"/>
        <v>0</v>
      </c>
      <c r="AK218" s="45">
        <f>AN218+AP218-[2]Sheet1!$AH219</f>
        <v>0</v>
      </c>
      <c r="AL218" s="45" t="e">
        <f t="shared" ref="AL218:AL267" si="23">AK218-AI218</f>
        <v>#REF!</v>
      </c>
      <c r="AM218" s="44">
        <f t="shared" si="20"/>
        <v>0</v>
      </c>
      <c r="AN218" s="45"/>
      <c r="AO218" s="44" t="e">
        <f t="shared" si="21"/>
        <v>#REF!</v>
      </c>
      <c r="AP218" s="45"/>
      <c r="AQ218" s="22">
        <v>4</v>
      </c>
    </row>
    <row r="219" spans="27:43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42">
        <v>80</v>
      </c>
      <c r="AH219" s="41">
        <f t="shared" si="18"/>
        <v>0</v>
      </c>
      <c r="AI219" s="43" t="e">
        <f>AH219-#REF!</f>
        <v>#REF!</v>
      </c>
      <c r="AJ219" s="44">
        <f t="shared" si="19"/>
        <v>0</v>
      </c>
      <c r="AK219" s="45">
        <f>AN219+AP219-[2]Sheet1!$AH220</f>
        <v>0</v>
      </c>
      <c r="AL219" s="45" t="e">
        <f t="shared" si="23"/>
        <v>#REF!</v>
      </c>
      <c r="AM219" s="44">
        <f t="shared" si="20"/>
        <v>0</v>
      </c>
      <c r="AN219" s="45"/>
      <c r="AO219" s="44" t="e">
        <f t="shared" si="21"/>
        <v>#REF!</v>
      </c>
      <c r="AP219" s="45"/>
      <c r="AQ219" s="22">
        <v>4</v>
      </c>
    </row>
    <row r="220" spans="27:43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42">
        <v>40</v>
      </c>
      <c r="AH220" s="41">
        <f t="shared" si="18"/>
        <v>0</v>
      </c>
      <c r="AI220" s="43" t="e">
        <f>AH220-#REF!</f>
        <v>#REF!</v>
      </c>
      <c r="AJ220" s="44">
        <f t="shared" si="19"/>
        <v>0</v>
      </c>
      <c r="AK220" s="45">
        <f>AN220+AP220-[2]Sheet1!$AH221</f>
        <v>0</v>
      </c>
      <c r="AL220" s="45" t="e">
        <f t="shared" si="23"/>
        <v>#REF!</v>
      </c>
      <c r="AM220" s="44">
        <f t="shared" si="20"/>
        <v>0</v>
      </c>
      <c r="AN220" s="45"/>
      <c r="AO220" s="44" t="e">
        <f t="shared" si="21"/>
        <v>#REF!</v>
      </c>
      <c r="AP220" s="45"/>
      <c r="AQ220" s="22">
        <v>8</v>
      </c>
    </row>
    <row r="221" spans="27:43" ht="22.35" customHeight="1">
      <c r="AA221" s="39"/>
      <c r="AB221" s="39"/>
      <c r="AC221" s="40" t="s">
        <v>41</v>
      </c>
      <c r="AE221" s="39"/>
      <c r="AF221" s="39" t="s">
        <v>42</v>
      </c>
      <c r="AG221" s="42"/>
      <c r="AH221" s="41">
        <f t="shared" si="18"/>
        <v>0</v>
      </c>
      <c r="AI221" s="43" t="e">
        <f>AH221-#REF!</f>
        <v>#REF!</v>
      </c>
      <c r="AJ221" s="44">
        <f t="shared" si="19"/>
        <v>0</v>
      </c>
      <c r="AK221" s="45">
        <f>AN221+AP221-[2]Sheet1!$AH222</f>
        <v>0</v>
      </c>
      <c r="AL221" s="45" t="e">
        <f t="shared" si="23"/>
        <v>#REF!</v>
      </c>
      <c r="AM221" s="44">
        <f t="shared" si="20"/>
        <v>0</v>
      </c>
      <c r="AN221" s="45"/>
      <c r="AO221" s="44" t="e">
        <f t="shared" si="21"/>
        <v>#REF!</v>
      </c>
      <c r="AP221" s="45"/>
      <c r="AQ221" s="22"/>
    </row>
    <row r="222" spans="27:43" ht="22.35" customHeight="1">
      <c r="AA222" s="39"/>
      <c r="AB222" s="39"/>
      <c r="AC222" s="40" t="s">
        <v>41</v>
      </c>
      <c r="AE222" s="39"/>
      <c r="AF222" s="39" t="s">
        <v>42</v>
      </c>
      <c r="AG222" s="42"/>
      <c r="AH222" s="41">
        <f t="shared" si="18"/>
        <v>0</v>
      </c>
      <c r="AI222" s="43" t="e">
        <f>AH222-#REF!</f>
        <v>#REF!</v>
      </c>
      <c r="AJ222" s="44">
        <f t="shared" si="19"/>
        <v>0</v>
      </c>
      <c r="AK222" s="45">
        <f>AN222+AP222-[2]Sheet1!$AH223</f>
        <v>0</v>
      </c>
      <c r="AL222" s="45" t="e">
        <f t="shared" si="23"/>
        <v>#REF!</v>
      </c>
      <c r="AM222" s="44">
        <f t="shared" si="20"/>
        <v>0</v>
      </c>
      <c r="AN222" s="45"/>
      <c r="AO222" s="44" t="e">
        <f t="shared" si="21"/>
        <v>#REF!</v>
      </c>
      <c r="AP222" s="45"/>
      <c r="AQ222" s="22"/>
    </row>
    <row r="223" spans="27:43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9">
        <v>150</v>
      </c>
      <c r="AH223" s="48">
        <f t="shared" si="18"/>
        <v>0</v>
      </c>
      <c r="AI223" s="50" t="e">
        <f>AH223-#REF!</f>
        <v>#REF!</v>
      </c>
      <c r="AJ223" s="51">
        <f t="shared" si="19"/>
        <v>0</v>
      </c>
      <c r="AK223" s="52">
        <f>AN223+AP223-[2]Sheet1!$AH224</f>
        <v>0</v>
      </c>
      <c r="AL223" s="52" t="e">
        <f t="shared" si="23"/>
        <v>#REF!</v>
      </c>
      <c r="AM223" s="51">
        <f t="shared" si="20"/>
        <v>0</v>
      </c>
      <c r="AN223" s="52"/>
      <c r="AO223" s="51" t="e">
        <f t="shared" si="21"/>
        <v>#REF!</v>
      </c>
      <c r="AP223" s="52"/>
      <c r="AQ223" s="22">
        <v>30</v>
      </c>
    </row>
    <row r="224" spans="27:43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9">
        <v>750</v>
      </c>
      <c r="AH224" s="48">
        <f t="shared" si="18"/>
        <v>0</v>
      </c>
      <c r="AI224" s="50" t="e">
        <f>AH224-#REF!</f>
        <v>#REF!</v>
      </c>
      <c r="AJ224" s="51">
        <f t="shared" si="19"/>
        <v>0</v>
      </c>
      <c r="AK224" s="52">
        <f>AN224+AP224-[2]Sheet1!$AH225</f>
        <v>0</v>
      </c>
      <c r="AL224" s="52" t="e">
        <f t="shared" si="23"/>
        <v>#REF!</v>
      </c>
      <c r="AM224" s="51">
        <f t="shared" si="20"/>
        <v>0</v>
      </c>
      <c r="AN224" s="52"/>
      <c r="AO224" s="51" t="e">
        <f t="shared" si="21"/>
        <v>#REF!</v>
      </c>
      <c r="AP224" s="52"/>
      <c r="AQ224" s="22">
        <v>8</v>
      </c>
    </row>
    <row r="225" spans="27:43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9">
        <v>40</v>
      </c>
      <c r="AH225" s="48">
        <f t="shared" si="18"/>
        <v>0</v>
      </c>
      <c r="AI225" s="50" t="e">
        <f>AH225-#REF!</f>
        <v>#REF!</v>
      </c>
      <c r="AJ225" s="51">
        <f t="shared" si="19"/>
        <v>0</v>
      </c>
      <c r="AK225" s="52">
        <f>AN225+AP225-[2]Sheet1!$AH226</f>
        <v>0</v>
      </c>
      <c r="AL225" s="52" t="e">
        <f t="shared" si="23"/>
        <v>#REF!</v>
      </c>
      <c r="AM225" s="51">
        <f t="shared" si="20"/>
        <v>0</v>
      </c>
      <c r="AN225" s="52"/>
      <c r="AO225" s="51" t="e">
        <f t="shared" si="21"/>
        <v>#REF!</v>
      </c>
      <c r="AP225" s="52"/>
      <c r="AQ225" s="22">
        <v>8</v>
      </c>
    </row>
    <row r="226" spans="27:43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9">
        <v>150</v>
      </c>
      <c r="AH226" s="48">
        <f t="shared" si="18"/>
        <v>0</v>
      </c>
      <c r="AI226" s="50" t="e">
        <f>AH226-#REF!</f>
        <v>#REF!</v>
      </c>
      <c r="AJ226" s="51">
        <f t="shared" si="19"/>
        <v>0</v>
      </c>
      <c r="AK226" s="52">
        <f>AN226+AP226-[2]Sheet1!$AH227</f>
        <v>0</v>
      </c>
      <c r="AL226" s="52" t="e">
        <f t="shared" si="23"/>
        <v>#REF!</v>
      </c>
      <c r="AM226" s="51">
        <f t="shared" si="20"/>
        <v>0</v>
      </c>
      <c r="AN226" s="52"/>
      <c r="AO226" s="51" t="e">
        <f t="shared" si="21"/>
        <v>#REF!</v>
      </c>
      <c r="AP226" s="52"/>
      <c r="AQ226" s="22">
        <v>30</v>
      </c>
    </row>
    <row r="227" spans="27:43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9">
        <v>750</v>
      </c>
      <c r="AH227" s="48">
        <f t="shared" si="18"/>
        <v>0</v>
      </c>
      <c r="AI227" s="50" t="e">
        <f>AH227-#REF!</f>
        <v>#REF!</v>
      </c>
      <c r="AJ227" s="51">
        <f t="shared" si="19"/>
        <v>0</v>
      </c>
      <c r="AK227" s="52">
        <f>AN227+AP227-[2]Sheet1!$AH228</f>
        <v>0</v>
      </c>
      <c r="AL227" s="52" t="e">
        <f t="shared" si="23"/>
        <v>#REF!</v>
      </c>
      <c r="AM227" s="51">
        <f t="shared" si="20"/>
        <v>0</v>
      </c>
      <c r="AN227" s="52"/>
      <c r="AO227" s="51" t="e">
        <f t="shared" si="21"/>
        <v>#REF!</v>
      </c>
      <c r="AP227" s="52"/>
      <c r="AQ227" s="22">
        <v>8</v>
      </c>
    </row>
    <row r="228" spans="27:43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9">
        <v>40</v>
      </c>
      <c r="AH228" s="48">
        <f t="shared" si="18"/>
        <v>0</v>
      </c>
      <c r="AI228" s="50" t="e">
        <f>AH228-#REF!</f>
        <v>#REF!</v>
      </c>
      <c r="AJ228" s="51">
        <f t="shared" si="19"/>
        <v>0</v>
      </c>
      <c r="AK228" s="52">
        <f>AN228+AP228-[2]Sheet1!$AH229</f>
        <v>0</v>
      </c>
      <c r="AL228" s="52" t="e">
        <f t="shared" si="23"/>
        <v>#REF!</v>
      </c>
      <c r="AM228" s="51">
        <f t="shared" si="20"/>
        <v>0</v>
      </c>
      <c r="AN228" s="52"/>
      <c r="AO228" s="51" t="e">
        <f t="shared" si="21"/>
        <v>#REF!</v>
      </c>
      <c r="AP228" s="52"/>
      <c r="AQ228" s="22">
        <v>8</v>
      </c>
    </row>
    <row r="229" spans="27:43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9">
        <v>150</v>
      </c>
      <c r="AH229" s="48">
        <f t="shared" si="18"/>
        <v>0</v>
      </c>
      <c r="AI229" s="50" t="e">
        <f>AH229-#REF!</f>
        <v>#REF!</v>
      </c>
      <c r="AJ229" s="51">
        <f t="shared" si="19"/>
        <v>0</v>
      </c>
      <c r="AK229" s="52">
        <f>AN229+AP229-[2]Sheet1!$AH230</f>
        <v>0</v>
      </c>
      <c r="AL229" s="52" t="e">
        <f t="shared" si="23"/>
        <v>#REF!</v>
      </c>
      <c r="AM229" s="51">
        <f t="shared" si="20"/>
        <v>0</v>
      </c>
      <c r="AN229" s="52"/>
      <c r="AO229" s="51" t="e">
        <f t="shared" si="21"/>
        <v>#REF!</v>
      </c>
      <c r="AP229" s="52"/>
      <c r="AQ229" s="22">
        <v>30</v>
      </c>
    </row>
    <row r="230" spans="27:43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9">
        <v>750</v>
      </c>
      <c r="AH230" s="48">
        <f t="shared" si="18"/>
        <v>0</v>
      </c>
      <c r="AI230" s="50" t="e">
        <f>AH230-#REF!</f>
        <v>#REF!</v>
      </c>
      <c r="AJ230" s="51">
        <f t="shared" si="19"/>
        <v>0</v>
      </c>
      <c r="AK230" s="52">
        <f>AN230+AP230-[2]Sheet1!$AH231</f>
        <v>0</v>
      </c>
      <c r="AL230" s="52" t="e">
        <f t="shared" si="23"/>
        <v>#REF!</v>
      </c>
      <c r="AM230" s="51">
        <f t="shared" si="20"/>
        <v>0</v>
      </c>
      <c r="AN230" s="52"/>
      <c r="AO230" s="51" t="e">
        <f t="shared" si="21"/>
        <v>#REF!</v>
      </c>
      <c r="AP230" s="52"/>
      <c r="AQ230" s="22">
        <v>8</v>
      </c>
    </row>
    <row r="231" spans="27:43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9">
        <v>40</v>
      </c>
      <c r="AH231" s="48">
        <f t="shared" si="18"/>
        <v>0</v>
      </c>
      <c r="AI231" s="50" t="e">
        <f>AH231-#REF!</f>
        <v>#REF!</v>
      </c>
      <c r="AJ231" s="51">
        <f t="shared" si="19"/>
        <v>0</v>
      </c>
      <c r="AK231" s="52">
        <f>AN231+AP231-[2]Sheet1!$AH232</f>
        <v>0</v>
      </c>
      <c r="AL231" s="52" t="e">
        <f t="shared" si="23"/>
        <v>#REF!</v>
      </c>
      <c r="AM231" s="51">
        <f t="shared" si="20"/>
        <v>0</v>
      </c>
      <c r="AN231" s="52"/>
      <c r="AO231" s="51" t="e">
        <f t="shared" si="21"/>
        <v>#REF!</v>
      </c>
      <c r="AP231" s="52"/>
      <c r="AQ231" s="22">
        <v>8</v>
      </c>
    </row>
    <row r="232" spans="27:43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9">
        <v>150</v>
      </c>
      <c r="AH232" s="48">
        <f t="shared" si="18"/>
        <v>0</v>
      </c>
      <c r="AI232" s="50" t="e">
        <f>AH232-#REF!</f>
        <v>#REF!</v>
      </c>
      <c r="AJ232" s="51">
        <f t="shared" si="19"/>
        <v>0</v>
      </c>
      <c r="AK232" s="52">
        <f>AN232+AP232-[2]Sheet1!$AH233</f>
        <v>0</v>
      </c>
      <c r="AL232" s="52" t="e">
        <f t="shared" si="23"/>
        <v>#REF!</v>
      </c>
      <c r="AM232" s="51">
        <f t="shared" si="20"/>
        <v>0</v>
      </c>
      <c r="AN232" s="52"/>
      <c r="AO232" s="51" t="e">
        <f t="shared" si="21"/>
        <v>#REF!</v>
      </c>
      <c r="AP232" s="52"/>
      <c r="AQ232" s="22">
        <v>30</v>
      </c>
    </row>
    <row r="233" spans="27:43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9">
        <v>750</v>
      </c>
      <c r="AH233" s="48">
        <f t="shared" si="18"/>
        <v>0</v>
      </c>
      <c r="AI233" s="50" t="e">
        <f>AH233-#REF!</f>
        <v>#REF!</v>
      </c>
      <c r="AJ233" s="51">
        <f t="shared" si="19"/>
        <v>0</v>
      </c>
      <c r="AK233" s="52">
        <f>AN233+AP233-[2]Sheet1!$AH234</f>
        <v>0</v>
      </c>
      <c r="AL233" s="52" t="e">
        <f t="shared" si="23"/>
        <v>#REF!</v>
      </c>
      <c r="AM233" s="51">
        <f t="shared" si="20"/>
        <v>0</v>
      </c>
      <c r="AN233" s="52"/>
      <c r="AO233" s="51" t="e">
        <f t="shared" si="21"/>
        <v>#REF!</v>
      </c>
      <c r="AP233" s="52"/>
      <c r="AQ233" s="22">
        <v>8</v>
      </c>
    </row>
    <row r="234" spans="27:43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9">
        <v>40</v>
      </c>
      <c r="AH234" s="48">
        <f t="shared" si="18"/>
        <v>0</v>
      </c>
      <c r="AI234" s="50" t="e">
        <f>AH234-#REF!</f>
        <v>#REF!</v>
      </c>
      <c r="AJ234" s="51">
        <f t="shared" si="19"/>
        <v>0</v>
      </c>
      <c r="AK234" s="52">
        <f>AN234+AP234-[2]Sheet1!$AH235</f>
        <v>0</v>
      </c>
      <c r="AL234" s="52" t="e">
        <f t="shared" si="23"/>
        <v>#REF!</v>
      </c>
      <c r="AM234" s="51">
        <f t="shared" si="20"/>
        <v>0</v>
      </c>
      <c r="AN234" s="52"/>
      <c r="AO234" s="51" t="e">
        <f t="shared" si="21"/>
        <v>#REF!</v>
      </c>
      <c r="AP234" s="52"/>
      <c r="AQ234" s="22">
        <v>8</v>
      </c>
    </row>
    <row r="235" spans="27:43" ht="22.35" customHeight="1">
      <c r="AA235" s="46"/>
      <c r="AB235" s="46"/>
      <c r="AC235" s="47" t="s">
        <v>41</v>
      </c>
      <c r="AE235" s="46"/>
      <c r="AF235" s="46" t="s">
        <v>51</v>
      </c>
      <c r="AG235" s="49"/>
      <c r="AH235" s="48">
        <f t="shared" si="18"/>
        <v>0</v>
      </c>
      <c r="AI235" s="50" t="e">
        <f>AH235-#REF!</f>
        <v>#REF!</v>
      </c>
      <c r="AJ235" s="51">
        <f t="shared" ref="AJ235:AJ267" si="24">AH235*AG235/1000</f>
        <v>0</v>
      </c>
      <c r="AK235" s="52">
        <f>AN235+AP235-[2]Sheet1!$AH236</f>
        <v>0</v>
      </c>
      <c r="AL235" s="52" t="e">
        <f t="shared" si="23"/>
        <v>#REF!</v>
      </c>
      <c r="AM235" s="51">
        <f t="shared" ref="AM235:AM267" si="25">AK235*AG235/1000</f>
        <v>0</v>
      </c>
      <c r="AN235" s="52"/>
      <c r="AO235" s="51" t="e">
        <f t="shared" ref="AO235:AO267" si="26">IF(AL235&lt;0,AL235*AG235/1000,"")</f>
        <v>#REF!</v>
      </c>
      <c r="AP235" s="52"/>
      <c r="AQ235" s="22">
        <v>15</v>
      </c>
    </row>
    <row r="236" spans="27:43" ht="22.35" customHeight="1">
      <c r="AA236" s="46"/>
      <c r="AB236" s="46"/>
      <c r="AC236" s="47" t="s">
        <v>41</v>
      </c>
      <c r="AE236" s="46"/>
      <c r="AF236" s="46" t="s">
        <v>51</v>
      </c>
      <c r="AG236" s="49"/>
      <c r="AH236" s="48">
        <f t="shared" si="18"/>
        <v>0</v>
      </c>
      <c r="AI236" s="50" t="e">
        <f>AH236-#REF!</f>
        <v>#REF!</v>
      </c>
      <c r="AJ236" s="51">
        <f t="shared" si="24"/>
        <v>0</v>
      </c>
      <c r="AK236" s="52">
        <f>AN236+AP236-[2]Sheet1!$AH237</f>
        <v>0</v>
      </c>
      <c r="AL236" s="52" t="e">
        <f t="shared" si="23"/>
        <v>#REF!</v>
      </c>
      <c r="AM236" s="51">
        <f t="shared" si="25"/>
        <v>0</v>
      </c>
      <c r="AN236" s="52"/>
      <c r="AO236" s="51" t="e">
        <f t="shared" si="26"/>
        <v>#REF!</v>
      </c>
      <c r="AP236" s="52"/>
      <c r="AQ236" s="22">
        <v>3</v>
      </c>
    </row>
    <row r="237" spans="27:43" ht="22.35" customHeight="1">
      <c r="AA237" s="46"/>
      <c r="AB237" s="46"/>
      <c r="AC237" s="47" t="s">
        <v>41</v>
      </c>
      <c r="AE237" s="46"/>
      <c r="AF237" s="46" t="s">
        <v>51</v>
      </c>
      <c r="AG237" s="49"/>
      <c r="AH237" s="48">
        <f t="shared" si="18"/>
        <v>0</v>
      </c>
      <c r="AI237" s="50" t="e">
        <f>AH237-#REF!</f>
        <v>#REF!</v>
      </c>
      <c r="AJ237" s="51">
        <f t="shared" si="24"/>
        <v>0</v>
      </c>
      <c r="AK237" s="52">
        <f>AN237+AP237-[2]Sheet1!$AH238</f>
        <v>0</v>
      </c>
      <c r="AL237" s="52" t="e">
        <f t="shared" si="23"/>
        <v>#REF!</v>
      </c>
      <c r="AM237" s="51">
        <f t="shared" si="25"/>
        <v>0</v>
      </c>
      <c r="AN237" s="52"/>
      <c r="AO237" s="51" t="e">
        <f t="shared" si="26"/>
        <v>#REF!</v>
      </c>
      <c r="AP237" s="52"/>
      <c r="AQ237" s="22">
        <v>15</v>
      </c>
    </row>
    <row r="238" spans="27:43" ht="22.35" customHeight="1">
      <c r="AA238" s="46"/>
      <c r="AB238" s="46"/>
      <c r="AC238" s="47" t="s">
        <v>41</v>
      </c>
      <c r="AE238" s="46"/>
      <c r="AF238" s="46" t="s">
        <v>51</v>
      </c>
      <c r="AG238" s="49"/>
      <c r="AH238" s="48">
        <f t="shared" si="18"/>
        <v>0</v>
      </c>
      <c r="AI238" s="50" t="e">
        <f>AH238-#REF!</f>
        <v>#REF!</v>
      </c>
      <c r="AJ238" s="51">
        <f t="shared" si="24"/>
        <v>0</v>
      </c>
      <c r="AK238" s="52">
        <f>AN238+AP238-[2]Sheet1!$AH239</f>
        <v>0</v>
      </c>
      <c r="AL238" s="52" t="e">
        <f t="shared" si="23"/>
        <v>#REF!</v>
      </c>
      <c r="AM238" s="51">
        <f t="shared" si="25"/>
        <v>0</v>
      </c>
      <c r="AN238" s="52"/>
      <c r="AO238" s="51" t="e">
        <f t="shared" si="26"/>
        <v>#REF!</v>
      </c>
      <c r="AP238" s="52"/>
      <c r="AQ238" s="22">
        <v>3</v>
      </c>
    </row>
    <row r="239" spans="27:43" ht="22.35" customHeight="1">
      <c r="AA239" s="46"/>
      <c r="AB239" s="46"/>
      <c r="AC239" s="47" t="s">
        <v>41</v>
      </c>
      <c r="AE239" s="46"/>
      <c r="AF239" s="46" t="s">
        <v>51</v>
      </c>
      <c r="AG239" s="49"/>
      <c r="AH239" s="48">
        <f t="shared" si="18"/>
        <v>0</v>
      </c>
      <c r="AI239" s="50" t="e">
        <f>AH239-#REF!</f>
        <v>#REF!</v>
      </c>
      <c r="AJ239" s="51">
        <f t="shared" si="24"/>
        <v>0</v>
      </c>
      <c r="AK239" s="52">
        <f>AN239+AP239-[2]Sheet1!$AH240</f>
        <v>0</v>
      </c>
      <c r="AL239" s="52" t="e">
        <f t="shared" si="23"/>
        <v>#REF!</v>
      </c>
      <c r="AM239" s="51">
        <f t="shared" si="25"/>
        <v>0</v>
      </c>
      <c r="AN239" s="52"/>
      <c r="AO239" s="51" t="e">
        <f t="shared" si="26"/>
        <v>#REF!</v>
      </c>
      <c r="AP239" s="52"/>
      <c r="AQ239" s="22"/>
    </row>
    <row r="240" spans="27:43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6">
        <v>150</v>
      </c>
      <c r="AH240" s="55">
        <f t="shared" si="18"/>
        <v>11</v>
      </c>
      <c r="AI240" s="57" t="e">
        <f>AH240-#REF!</f>
        <v>#REF!</v>
      </c>
      <c r="AJ240" s="58">
        <f t="shared" si="24"/>
        <v>1.65</v>
      </c>
      <c r="AK240" s="59">
        <f>AN240+AP240-[2]Sheet1!$AH241</f>
        <v>0</v>
      </c>
      <c r="AL240" s="59" t="e">
        <f t="shared" si="23"/>
        <v>#REF!</v>
      </c>
      <c r="AM240" s="58">
        <f t="shared" si="25"/>
        <v>0</v>
      </c>
      <c r="AN240" s="59"/>
      <c r="AO240" s="58" t="e">
        <f t="shared" si="26"/>
        <v>#REF!</v>
      </c>
      <c r="AP240" s="59"/>
      <c r="AQ240" s="22">
        <v>30</v>
      </c>
    </row>
    <row r="241" spans="27:43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6">
        <v>750</v>
      </c>
      <c r="AH241" s="55">
        <f t="shared" si="18"/>
        <v>3</v>
      </c>
      <c r="AI241" s="57" t="e">
        <f>AH241-#REF!</f>
        <v>#REF!</v>
      </c>
      <c r="AJ241" s="58">
        <f t="shared" si="24"/>
        <v>2.25</v>
      </c>
      <c r="AK241" s="59">
        <f>AN241+AP241-[2]Sheet1!$AH242</f>
        <v>0</v>
      </c>
      <c r="AL241" s="59" t="e">
        <f t="shared" si="23"/>
        <v>#REF!</v>
      </c>
      <c r="AM241" s="58">
        <f t="shared" si="25"/>
        <v>0</v>
      </c>
      <c r="AN241" s="59"/>
      <c r="AO241" s="58" t="e">
        <f t="shared" si="26"/>
        <v>#REF!</v>
      </c>
      <c r="AP241" s="59"/>
      <c r="AQ241" s="22">
        <v>20</v>
      </c>
    </row>
    <row r="242" spans="27:43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6">
        <v>4000</v>
      </c>
      <c r="AH242" s="55">
        <f t="shared" si="18"/>
        <v>17</v>
      </c>
      <c r="AI242" s="57" t="e">
        <f>AH242-#REF!</f>
        <v>#REF!</v>
      </c>
      <c r="AJ242" s="58">
        <f t="shared" si="24"/>
        <v>68</v>
      </c>
      <c r="AK242" s="59">
        <f>AN242+AP242-[2]Sheet1!$AH243</f>
        <v>0</v>
      </c>
      <c r="AL242" s="59" t="e">
        <f t="shared" si="23"/>
        <v>#REF!</v>
      </c>
      <c r="AM242" s="58">
        <f t="shared" si="25"/>
        <v>0</v>
      </c>
      <c r="AN242" s="59"/>
      <c r="AO242" s="58" t="e">
        <f t="shared" si="26"/>
        <v>#REF!</v>
      </c>
      <c r="AP242" s="59"/>
      <c r="AQ242" s="22">
        <v>42</v>
      </c>
    </row>
    <row r="243" spans="27:43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6">
        <v>150</v>
      </c>
      <c r="AH243" s="55">
        <f t="shared" si="18"/>
        <v>0</v>
      </c>
      <c r="AI243" s="57" t="e">
        <f>AH243-#REF!</f>
        <v>#REF!</v>
      </c>
      <c r="AJ243" s="58">
        <f t="shared" si="24"/>
        <v>0</v>
      </c>
      <c r="AK243" s="59">
        <f>AN243+AP243-[2]Sheet1!$AH244</f>
        <v>0</v>
      </c>
      <c r="AL243" s="59" t="e">
        <f t="shared" si="23"/>
        <v>#REF!</v>
      </c>
      <c r="AM243" s="58">
        <f t="shared" si="25"/>
        <v>0</v>
      </c>
      <c r="AN243" s="59"/>
      <c r="AO243" s="58" t="e">
        <f t="shared" si="26"/>
        <v>#REF!</v>
      </c>
      <c r="AP243" s="59"/>
      <c r="AQ243" s="22">
        <v>20</v>
      </c>
    </row>
    <row r="244" spans="27:43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6">
        <v>750</v>
      </c>
      <c r="AH244" s="55">
        <f t="shared" si="18"/>
        <v>0</v>
      </c>
      <c r="AI244" s="57" t="e">
        <f>AH244-#REF!</f>
        <v>#REF!</v>
      </c>
      <c r="AJ244" s="58">
        <f t="shared" si="24"/>
        <v>0</v>
      </c>
      <c r="AK244" s="59">
        <f>AN244+AP244-[2]Sheet1!$AH245</f>
        <v>0</v>
      </c>
      <c r="AL244" s="59" t="e">
        <f t="shared" si="23"/>
        <v>#REF!</v>
      </c>
      <c r="AM244" s="58">
        <f t="shared" si="25"/>
        <v>0</v>
      </c>
      <c r="AN244" s="59"/>
      <c r="AO244" s="58" t="e">
        <f t="shared" si="26"/>
        <v>#REF!</v>
      </c>
      <c r="AP244" s="59"/>
      <c r="AQ244" s="22">
        <v>72</v>
      </c>
    </row>
    <row r="245" spans="27:43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6">
        <v>150</v>
      </c>
      <c r="AH245" s="55">
        <f t="shared" si="18"/>
        <v>0</v>
      </c>
      <c r="AI245" s="57" t="e">
        <f>AH245-#REF!</f>
        <v>#REF!</v>
      </c>
      <c r="AJ245" s="58">
        <f t="shared" si="24"/>
        <v>0</v>
      </c>
      <c r="AK245" s="59">
        <f>AN245+AP245-[2]Sheet1!$AH246</f>
        <v>0</v>
      </c>
      <c r="AL245" s="59" t="e">
        <f t="shared" si="23"/>
        <v>#REF!</v>
      </c>
      <c r="AM245" s="58">
        <f t="shared" si="25"/>
        <v>0</v>
      </c>
      <c r="AN245" s="59"/>
      <c r="AO245" s="58" t="e">
        <f t="shared" si="26"/>
        <v>#REF!</v>
      </c>
      <c r="AP245" s="59"/>
      <c r="AQ245" s="22">
        <v>30</v>
      </c>
    </row>
    <row r="246" spans="27:43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6">
        <v>750</v>
      </c>
      <c r="AH246" s="55">
        <f t="shared" si="18"/>
        <v>0</v>
      </c>
      <c r="AI246" s="57" t="e">
        <f>AH246-#REF!</f>
        <v>#REF!</v>
      </c>
      <c r="AJ246" s="58">
        <f t="shared" si="24"/>
        <v>0</v>
      </c>
      <c r="AK246" s="59">
        <f>AN246+AP246-[2]Sheet1!$AH247</f>
        <v>0</v>
      </c>
      <c r="AL246" s="59" t="e">
        <f t="shared" si="23"/>
        <v>#REF!</v>
      </c>
      <c r="AM246" s="58">
        <f t="shared" si="25"/>
        <v>0</v>
      </c>
      <c r="AN246" s="59"/>
      <c r="AO246" s="58" t="e">
        <f t="shared" si="26"/>
        <v>#REF!</v>
      </c>
      <c r="AP246" s="59"/>
      <c r="AQ246" s="22">
        <v>20</v>
      </c>
    </row>
    <row r="247" spans="27:43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6">
        <v>4000</v>
      </c>
      <c r="AH247" s="55">
        <f t="shared" si="18"/>
        <v>0</v>
      </c>
      <c r="AI247" s="57" t="e">
        <f>AH247-#REF!</f>
        <v>#REF!</v>
      </c>
      <c r="AJ247" s="58">
        <f t="shared" si="24"/>
        <v>0</v>
      </c>
      <c r="AK247" s="59">
        <f>AN247+AP247-[2]Sheet1!$AH248</f>
        <v>0</v>
      </c>
      <c r="AL247" s="59" t="e">
        <f t="shared" si="23"/>
        <v>#REF!</v>
      </c>
      <c r="AM247" s="58">
        <f t="shared" si="25"/>
        <v>0</v>
      </c>
      <c r="AN247" s="59"/>
      <c r="AO247" s="58" t="e">
        <f t="shared" si="26"/>
        <v>#REF!</v>
      </c>
      <c r="AP247" s="59"/>
      <c r="AQ247" s="22">
        <v>42</v>
      </c>
    </row>
    <row r="248" spans="27:43" ht="22.35" customHeight="1">
      <c r="AA248" s="53"/>
      <c r="AB248" s="60"/>
      <c r="AC248" s="54" t="s">
        <v>41</v>
      </c>
      <c r="AE248" s="53"/>
      <c r="AF248" s="53" t="s">
        <v>56</v>
      </c>
      <c r="AG248" s="56">
        <v>150</v>
      </c>
      <c r="AH248" s="55">
        <f t="shared" si="18"/>
        <v>0</v>
      </c>
      <c r="AI248" s="57" t="e">
        <f>AH248-#REF!</f>
        <v>#REF!</v>
      </c>
      <c r="AJ248" s="58">
        <f t="shared" si="24"/>
        <v>0</v>
      </c>
      <c r="AK248" s="59">
        <f>AN248+AP248-[2]Sheet1!$AH249</f>
        <v>0</v>
      </c>
      <c r="AL248" s="59" t="e">
        <f t="shared" si="23"/>
        <v>#REF!</v>
      </c>
      <c r="AM248" s="58">
        <f t="shared" si="25"/>
        <v>0</v>
      </c>
      <c r="AN248" s="59"/>
      <c r="AO248" s="58" t="e">
        <f t="shared" si="26"/>
        <v>#REF!</v>
      </c>
      <c r="AP248" s="59"/>
      <c r="AQ248" s="22">
        <v>30</v>
      </c>
    </row>
    <row r="249" spans="27:43" ht="22.35" customHeight="1">
      <c r="AA249" s="53"/>
      <c r="AB249" s="60"/>
      <c r="AC249" s="54" t="s">
        <v>41</v>
      </c>
      <c r="AE249" s="53"/>
      <c r="AF249" s="53" t="s">
        <v>56</v>
      </c>
      <c r="AG249" s="56">
        <v>750</v>
      </c>
      <c r="AH249" s="55">
        <f t="shared" si="18"/>
        <v>0</v>
      </c>
      <c r="AI249" s="57" t="e">
        <f>AH249-#REF!</f>
        <v>#REF!</v>
      </c>
      <c r="AJ249" s="58">
        <f t="shared" si="24"/>
        <v>0</v>
      </c>
      <c r="AK249" s="59">
        <f>AN249+AP249-[2]Sheet1!$AH250</f>
        <v>0</v>
      </c>
      <c r="AL249" s="59" t="e">
        <f t="shared" si="23"/>
        <v>#REF!</v>
      </c>
      <c r="AM249" s="58">
        <f t="shared" si="25"/>
        <v>0</v>
      </c>
      <c r="AN249" s="59"/>
      <c r="AO249" s="58" t="e">
        <f t="shared" si="26"/>
        <v>#REF!</v>
      </c>
      <c r="AP249" s="59"/>
      <c r="AQ249" s="22">
        <v>20</v>
      </c>
    </row>
    <row r="250" spans="27:43" ht="22.35" customHeight="1">
      <c r="AA250" s="53"/>
      <c r="AB250" s="60"/>
      <c r="AC250" s="54" t="s">
        <v>41</v>
      </c>
      <c r="AE250" s="53"/>
      <c r="AF250" s="53" t="s">
        <v>56</v>
      </c>
      <c r="AG250" s="56">
        <v>4000</v>
      </c>
      <c r="AH250" s="55">
        <f t="shared" si="18"/>
        <v>0</v>
      </c>
      <c r="AI250" s="57" t="e">
        <f>AH250-#REF!</f>
        <v>#REF!</v>
      </c>
      <c r="AJ250" s="58">
        <f t="shared" si="24"/>
        <v>0</v>
      </c>
      <c r="AK250" s="59">
        <f>AN250+AP250-[2]Sheet1!$AH251</f>
        <v>0</v>
      </c>
      <c r="AL250" s="59" t="e">
        <f t="shared" si="23"/>
        <v>#REF!</v>
      </c>
      <c r="AM250" s="58">
        <f t="shared" si="25"/>
        <v>0</v>
      </c>
      <c r="AN250" s="59"/>
      <c r="AO250" s="58" t="e">
        <f t="shared" si="26"/>
        <v>#REF!</v>
      </c>
      <c r="AP250" s="59"/>
      <c r="AQ250" s="22">
        <v>42</v>
      </c>
    </row>
    <row r="251" spans="27:43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6">
        <v>150</v>
      </c>
      <c r="AH251" s="55">
        <f t="shared" si="18"/>
        <v>25</v>
      </c>
      <c r="AI251" s="57" t="e">
        <f>AH251-#REF!</f>
        <v>#REF!</v>
      </c>
      <c r="AJ251" s="58">
        <f t="shared" si="24"/>
        <v>3.75</v>
      </c>
      <c r="AK251" s="59">
        <f>AN251+AP251-[2]Sheet1!$AH252</f>
        <v>0</v>
      </c>
      <c r="AL251" s="59" t="e">
        <f t="shared" si="23"/>
        <v>#REF!</v>
      </c>
      <c r="AM251" s="58">
        <f t="shared" si="25"/>
        <v>0</v>
      </c>
      <c r="AN251" s="59"/>
      <c r="AO251" s="58" t="e">
        <f t="shared" si="26"/>
        <v>#REF!</v>
      </c>
      <c r="AP251" s="59"/>
      <c r="AQ251" s="22">
        <v>20</v>
      </c>
    </row>
    <row r="252" spans="27:43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6">
        <v>750</v>
      </c>
      <c r="AH252" s="55">
        <f t="shared" si="18"/>
        <v>25</v>
      </c>
      <c r="AI252" s="57" t="e">
        <f>AH252-#REF!</f>
        <v>#REF!</v>
      </c>
      <c r="AJ252" s="58">
        <f t="shared" si="24"/>
        <v>18.75</v>
      </c>
      <c r="AK252" s="59">
        <f>AN252+AP252-[2]Sheet1!$AH253</f>
        <v>0</v>
      </c>
      <c r="AL252" s="59" t="e">
        <f t="shared" si="23"/>
        <v>#REF!</v>
      </c>
      <c r="AM252" s="58">
        <f t="shared" si="25"/>
        <v>0</v>
      </c>
      <c r="AN252" s="59"/>
      <c r="AO252" s="58" t="e">
        <f t="shared" si="26"/>
        <v>#REF!</v>
      </c>
      <c r="AP252" s="59"/>
      <c r="AQ252" s="22">
        <v>36</v>
      </c>
    </row>
    <row r="253" spans="27:43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6">
        <v>150</v>
      </c>
      <c r="AH253" s="55">
        <f t="shared" si="18"/>
        <v>0</v>
      </c>
      <c r="AI253" s="57" t="e">
        <f>AH253-#REF!</f>
        <v>#REF!</v>
      </c>
      <c r="AJ253" s="58">
        <f t="shared" si="24"/>
        <v>0</v>
      </c>
      <c r="AK253" s="59">
        <f>AN253+AP253-[2]Sheet1!$AH254</f>
        <v>0</v>
      </c>
      <c r="AL253" s="59" t="e">
        <f t="shared" si="23"/>
        <v>#REF!</v>
      </c>
      <c r="AM253" s="58">
        <f t="shared" si="25"/>
        <v>0</v>
      </c>
      <c r="AN253" s="59"/>
      <c r="AO253" s="58" t="e">
        <f t="shared" si="26"/>
        <v>#REF!</v>
      </c>
      <c r="AP253" s="59"/>
      <c r="AQ253" s="22">
        <v>20</v>
      </c>
    </row>
    <row r="254" spans="27:43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6">
        <v>750</v>
      </c>
      <c r="AH254" s="55">
        <f t="shared" si="18"/>
        <v>0</v>
      </c>
      <c r="AI254" s="57" t="e">
        <f>AH254-#REF!</f>
        <v>#REF!</v>
      </c>
      <c r="AJ254" s="58">
        <f t="shared" si="24"/>
        <v>0</v>
      </c>
      <c r="AK254" s="59">
        <f>AN254+AP254-[2]Sheet1!$AH255</f>
        <v>0</v>
      </c>
      <c r="AL254" s="59" t="e">
        <f t="shared" si="23"/>
        <v>#REF!</v>
      </c>
      <c r="AM254" s="58">
        <f t="shared" si="25"/>
        <v>0</v>
      </c>
      <c r="AN254" s="59"/>
      <c r="AO254" s="58" t="e">
        <f t="shared" si="26"/>
        <v>#REF!</v>
      </c>
      <c r="AP254" s="59"/>
      <c r="AQ254" s="22">
        <v>36</v>
      </c>
    </row>
    <row r="255" spans="27:43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6">
        <v>150</v>
      </c>
      <c r="AH255" s="55">
        <f t="shared" si="18"/>
        <v>0</v>
      </c>
      <c r="AI255" s="57" t="e">
        <f>AH255-#REF!</f>
        <v>#REF!</v>
      </c>
      <c r="AJ255" s="58">
        <f t="shared" si="24"/>
        <v>0</v>
      </c>
      <c r="AK255" s="59">
        <f>AN255+AP255-[2]Sheet1!$AH256</f>
        <v>0</v>
      </c>
      <c r="AL255" s="59" t="e">
        <f t="shared" si="23"/>
        <v>#REF!</v>
      </c>
      <c r="AM255" s="58">
        <f t="shared" si="25"/>
        <v>0</v>
      </c>
      <c r="AN255" s="59"/>
      <c r="AO255" s="58" t="e">
        <f t="shared" si="26"/>
        <v>#REF!</v>
      </c>
      <c r="AP255" s="59"/>
      <c r="AQ255" s="22">
        <v>20</v>
      </c>
    </row>
    <row r="256" spans="27:43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6">
        <v>750</v>
      </c>
      <c r="AH256" s="55">
        <f t="shared" si="18"/>
        <v>0</v>
      </c>
      <c r="AI256" s="57" t="e">
        <f>AH256-#REF!</f>
        <v>#REF!</v>
      </c>
      <c r="AJ256" s="58">
        <f t="shared" si="24"/>
        <v>0</v>
      </c>
      <c r="AK256" s="59">
        <f>AN256+AP256-[2]Sheet1!$AH257</f>
        <v>0</v>
      </c>
      <c r="AL256" s="59" t="e">
        <f t="shared" si="23"/>
        <v>#REF!</v>
      </c>
      <c r="AM256" s="58">
        <f t="shared" si="25"/>
        <v>0</v>
      </c>
      <c r="AN256" s="59"/>
      <c r="AO256" s="58" t="e">
        <f t="shared" si="26"/>
        <v>#REF!</v>
      </c>
      <c r="AP256" s="59"/>
      <c r="AQ256" s="22">
        <v>36</v>
      </c>
    </row>
    <row r="257" spans="27:43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6">
        <v>150</v>
      </c>
      <c r="AH257" s="55">
        <f t="shared" si="18"/>
        <v>0</v>
      </c>
      <c r="AI257" s="57" t="e">
        <f>AH257-#REF!</f>
        <v>#REF!</v>
      </c>
      <c r="AJ257" s="58">
        <f t="shared" si="24"/>
        <v>0</v>
      </c>
      <c r="AK257" s="59">
        <f>AN257+AP257-[2]Sheet1!$AH258</f>
        <v>0</v>
      </c>
      <c r="AL257" s="59" t="e">
        <f t="shared" si="23"/>
        <v>#REF!</v>
      </c>
      <c r="AM257" s="58">
        <f t="shared" si="25"/>
        <v>0</v>
      </c>
      <c r="AN257" s="59"/>
      <c r="AO257" s="58" t="e">
        <f t="shared" si="26"/>
        <v>#REF!</v>
      </c>
      <c r="AP257" s="59"/>
      <c r="AQ257" s="22">
        <v>20</v>
      </c>
    </row>
    <row r="258" spans="27:43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6">
        <v>750</v>
      </c>
      <c r="AH258" s="55">
        <f t="shared" si="18"/>
        <v>0</v>
      </c>
      <c r="AI258" s="57" t="e">
        <f>AH258-#REF!</f>
        <v>#REF!</v>
      </c>
      <c r="AJ258" s="58">
        <f t="shared" si="24"/>
        <v>0</v>
      </c>
      <c r="AK258" s="59">
        <f>AN258+AP258-[2]Sheet1!$AH259</f>
        <v>0</v>
      </c>
      <c r="AL258" s="59" t="e">
        <f t="shared" si="23"/>
        <v>#REF!</v>
      </c>
      <c r="AM258" s="58">
        <f t="shared" si="25"/>
        <v>0</v>
      </c>
      <c r="AN258" s="59"/>
      <c r="AO258" s="58" t="e">
        <f t="shared" si="26"/>
        <v>#REF!</v>
      </c>
      <c r="AP258" s="59"/>
      <c r="AQ258" s="22">
        <v>36</v>
      </c>
    </row>
    <row r="259" spans="27:43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6">
        <v>150</v>
      </c>
      <c r="AH259" s="55">
        <f t="shared" si="18"/>
        <v>0</v>
      </c>
      <c r="AI259" s="57" t="e">
        <f>AH259-#REF!</f>
        <v>#REF!</v>
      </c>
      <c r="AJ259" s="58">
        <f t="shared" si="24"/>
        <v>0</v>
      </c>
      <c r="AK259" s="59">
        <f>AN259+AP259-[2]Sheet1!$AH260</f>
        <v>0</v>
      </c>
      <c r="AL259" s="59" t="e">
        <f t="shared" si="23"/>
        <v>#REF!</v>
      </c>
      <c r="AM259" s="58">
        <f t="shared" si="25"/>
        <v>0</v>
      </c>
      <c r="AN259" s="59"/>
      <c r="AO259" s="58" t="e">
        <f t="shared" si="26"/>
        <v>#REF!</v>
      </c>
      <c r="AP259" s="59"/>
      <c r="AQ259" s="22">
        <v>20</v>
      </c>
    </row>
    <row r="260" spans="27:43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6">
        <v>750</v>
      </c>
      <c r="AH260" s="55">
        <f t="shared" si="18"/>
        <v>0</v>
      </c>
      <c r="AI260" s="57" t="e">
        <f>AH260-#REF!</f>
        <v>#REF!</v>
      </c>
      <c r="AJ260" s="58">
        <f t="shared" si="24"/>
        <v>0</v>
      </c>
      <c r="AK260" s="59">
        <f>AN260+AP260-[2]Sheet1!$AH261</f>
        <v>0</v>
      </c>
      <c r="AL260" s="59" t="e">
        <f t="shared" si="23"/>
        <v>#REF!</v>
      </c>
      <c r="AM260" s="58">
        <f t="shared" si="25"/>
        <v>0</v>
      </c>
      <c r="AN260" s="59"/>
      <c r="AO260" s="58" t="e">
        <f t="shared" si="26"/>
        <v>#REF!</v>
      </c>
      <c r="AP260" s="59"/>
      <c r="AQ260" s="22">
        <v>15</v>
      </c>
    </row>
    <row r="261" spans="27:43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6">
        <v>4000</v>
      </c>
      <c r="AH261" s="55">
        <f t="shared" si="18"/>
        <v>0</v>
      </c>
      <c r="AI261" s="57" t="e">
        <f>AH261-#REF!</f>
        <v>#REF!</v>
      </c>
      <c r="AJ261" s="58">
        <f t="shared" si="24"/>
        <v>0</v>
      </c>
      <c r="AK261" s="59">
        <f>AN261+AP261-[2]Sheet1!$AH262</f>
        <v>0</v>
      </c>
      <c r="AL261" s="59" t="e">
        <f t="shared" si="23"/>
        <v>#REF!</v>
      </c>
      <c r="AM261" s="58">
        <f t="shared" si="25"/>
        <v>0</v>
      </c>
      <c r="AN261" s="59"/>
      <c r="AO261" s="58" t="e">
        <f t="shared" si="26"/>
        <v>#REF!</v>
      </c>
      <c r="AP261" s="59"/>
      <c r="AQ261" s="22">
        <v>42</v>
      </c>
    </row>
    <row r="262" spans="27:43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6">
        <v>150</v>
      </c>
      <c r="AH262" s="55">
        <f t="shared" si="18"/>
        <v>0</v>
      </c>
      <c r="AI262" s="57" t="e">
        <f>AH262-#REF!</f>
        <v>#REF!</v>
      </c>
      <c r="AJ262" s="58">
        <f t="shared" si="24"/>
        <v>0</v>
      </c>
      <c r="AK262" s="59">
        <f>AN262+AP262-[2]Sheet1!$AH263</f>
        <v>0</v>
      </c>
      <c r="AL262" s="59" t="e">
        <f t="shared" si="23"/>
        <v>#REF!</v>
      </c>
      <c r="AM262" s="58">
        <f t="shared" si="25"/>
        <v>0</v>
      </c>
      <c r="AN262" s="59"/>
      <c r="AO262" s="58" t="e">
        <f t="shared" si="26"/>
        <v>#REF!</v>
      </c>
      <c r="AP262" s="59"/>
      <c r="AQ262" s="22">
        <v>15</v>
      </c>
    </row>
    <row r="263" spans="27:43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6">
        <v>750</v>
      </c>
      <c r="AH263" s="55">
        <f t="shared" si="18"/>
        <v>0</v>
      </c>
      <c r="AI263" s="57" t="e">
        <f>AH263-#REF!</f>
        <v>#REF!</v>
      </c>
      <c r="AJ263" s="58">
        <f t="shared" si="24"/>
        <v>0</v>
      </c>
      <c r="AK263" s="59">
        <f>AN263+AP263-[2]Sheet1!$AH264</f>
        <v>0</v>
      </c>
      <c r="AL263" s="59" t="e">
        <f t="shared" si="23"/>
        <v>#REF!</v>
      </c>
      <c r="AM263" s="58">
        <f t="shared" si="25"/>
        <v>0</v>
      </c>
      <c r="AN263" s="59"/>
      <c r="AO263" s="58" t="e">
        <f t="shared" si="26"/>
        <v>#REF!</v>
      </c>
      <c r="AP263" s="59"/>
      <c r="AQ263" s="22">
        <v>10</v>
      </c>
    </row>
    <row r="264" spans="27:43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6">
        <v>4000</v>
      </c>
      <c r="AH264" s="55">
        <f t="shared" si="18"/>
        <v>0</v>
      </c>
      <c r="AI264" s="57" t="e">
        <f>AH264-#REF!</f>
        <v>#REF!</v>
      </c>
      <c r="AJ264" s="58">
        <f t="shared" si="24"/>
        <v>0</v>
      </c>
      <c r="AK264" s="59">
        <f>AN264+AP264-[2]Sheet1!$AH265</f>
        <v>0</v>
      </c>
      <c r="AL264" s="59" t="e">
        <f t="shared" si="23"/>
        <v>#REF!</v>
      </c>
      <c r="AM264" s="58">
        <f t="shared" si="25"/>
        <v>0</v>
      </c>
      <c r="AN264" s="59"/>
      <c r="AO264" s="58" t="e">
        <f t="shared" si="26"/>
        <v>#REF!</v>
      </c>
      <c r="AP264" s="59"/>
      <c r="AQ264" s="22">
        <v>28</v>
      </c>
    </row>
    <row r="265" spans="27:43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137" t="s">
        <v>70</v>
      </c>
      <c r="AH265" s="63">
        <f t="shared" si="18"/>
        <v>0</v>
      </c>
      <c r="AI265" s="135"/>
      <c r="AJ265" s="64" t="e">
        <f t="shared" si="24"/>
        <v>#VALUE!</v>
      </c>
      <c r="AK265" s="64">
        <f>AN265+AP265-[2]Sheet1!$AH266</f>
        <v>0</v>
      </c>
      <c r="AL265" s="64">
        <f t="shared" si="23"/>
        <v>0</v>
      </c>
      <c r="AM265" s="64" t="e">
        <f t="shared" si="25"/>
        <v>#VALUE!</v>
      </c>
      <c r="AN265" s="65"/>
      <c r="AO265" s="64" t="str">
        <f t="shared" si="26"/>
        <v/>
      </c>
      <c r="AP265" s="65"/>
    </row>
    <row r="266" spans="27:43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137" t="s">
        <v>70</v>
      </c>
      <c r="AH266" s="63">
        <f t="shared" si="18"/>
        <v>0</v>
      </c>
      <c r="AI266" s="135"/>
      <c r="AJ266" s="64" t="e">
        <f t="shared" si="24"/>
        <v>#VALUE!</v>
      </c>
      <c r="AK266" s="64">
        <f>AN266+AP266-[2]Sheet1!$AH267</f>
        <v>0</v>
      </c>
      <c r="AL266" s="64">
        <f t="shared" si="23"/>
        <v>0</v>
      </c>
      <c r="AM266" s="64" t="e">
        <f t="shared" si="25"/>
        <v>#VALUE!</v>
      </c>
      <c r="AN266" s="65"/>
      <c r="AO266" s="64" t="str">
        <f t="shared" si="26"/>
        <v/>
      </c>
      <c r="AP266" s="65"/>
    </row>
    <row r="267" spans="27:43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137" t="s">
        <v>70</v>
      </c>
      <c r="AH267" s="63">
        <f t="shared" ref="AH267" si="27">SUMIF(O:O,AA267,P:P)</f>
        <v>0</v>
      </c>
      <c r="AI267" s="135"/>
      <c r="AJ267" s="64" t="e">
        <f t="shared" si="24"/>
        <v>#VALUE!</v>
      </c>
      <c r="AK267" s="64">
        <f>AN267+AP267-[2]Sheet1!$AH268</f>
        <v>0</v>
      </c>
      <c r="AL267" s="64">
        <f t="shared" si="23"/>
        <v>0</v>
      </c>
      <c r="AM267" s="64" t="e">
        <f t="shared" si="25"/>
        <v>#VALUE!</v>
      </c>
      <c r="AN267" s="65"/>
      <c r="AO267" s="64" t="str">
        <f t="shared" si="26"/>
        <v/>
      </c>
      <c r="AP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60">
    <mergeCell ref="N54:N55"/>
    <mergeCell ref="M54:M55"/>
    <mergeCell ref="L54:L55"/>
    <mergeCell ref="J54:J55"/>
    <mergeCell ref="I54:I55"/>
    <mergeCell ref="H54:H55"/>
    <mergeCell ref="G54:G55"/>
    <mergeCell ref="AD54:AD55"/>
    <mergeCell ref="AC54:AC55"/>
    <mergeCell ref="AB54:AB55"/>
    <mergeCell ref="AA54:AA55"/>
    <mergeCell ref="A1:B1"/>
    <mergeCell ref="C1:D1"/>
    <mergeCell ref="E1:F1"/>
    <mergeCell ref="U1:V1"/>
    <mergeCell ref="N4:N5"/>
    <mergeCell ref="M4:M5"/>
    <mergeCell ref="L4:L5"/>
    <mergeCell ref="J4:J5"/>
    <mergeCell ref="I4:I5"/>
    <mergeCell ref="H4:H5"/>
    <mergeCell ref="G4:G5"/>
    <mergeCell ref="AD4:AD5"/>
    <mergeCell ref="AC4:AC5"/>
    <mergeCell ref="AB4:AB5"/>
    <mergeCell ref="AA4:AA5"/>
    <mergeCell ref="G9:G11"/>
    <mergeCell ref="H9:H11"/>
    <mergeCell ref="I9:I11"/>
    <mergeCell ref="J9:J11"/>
    <mergeCell ref="L9:L11"/>
    <mergeCell ref="M9:M11"/>
    <mergeCell ref="N9:N11"/>
    <mergeCell ref="AD9:AD11"/>
    <mergeCell ref="AC9:AC11"/>
    <mergeCell ref="AB9:AB11"/>
    <mergeCell ref="AA9:AA11"/>
    <mergeCell ref="AE9:AE11"/>
    <mergeCell ref="G13:G16"/>
    <mergeCell ref="H13:H16"/>
    <mergeCell ref="I13:I16"/>
    <mergeCell ref="J13:J16"/>
    <mergeCell ref="L13:L16"/>
    <mergeCell ref="M13:M16"/>
    <mergeCell ref="N13:N16"/>
    <mergeCell ref="AD13:AD16"/>
    <mergeCell ref="AC13:AC16"/>
    <mergeCell ref="AB13:AB16"/>
    <mergeCell ref="AA13:AA16"/>
    <mergeCell ref="H17:H18"/>
    <mergeCell ref="G17:G18"/>
    <mergeCell ref="AD17:AD18"/>
    <mergeCell ref="AC17:AC18"/>
    <mergeCell ref="AB17:AB18"/>
    <mergeCell ref="AA17:AA18"/>
    <mergeCell ref="N17:N18"/>
    <mergeCell ref="M17:M18"/>
    <mergeCell ref="L17:L18"/>
    <mergeCell ref="J17:J18"/>
    <mergeCell ref="I17:I18"/>
    <mergeCell ref="I22:I23"/>
    <mergeCell ref="H22:H23"/>
    <mergeCell ref="G22:G23"/>
    <mergeCell ref="AE22:AE23"/>
    <mergeCell ref="AA22:AA23"/>
    <mergeCell ref="AB22:AB23"/>
    <mergeCell ref="AC22:AC23"/>
    <mergeCell ref="AD22:AD23"/>
    <mergeCell ref="AD19:AD20"/>
    <mergeCell ref="N22:N23"/>
    <mergeCell ref="M22:M23"/>
    <mergeCell ref="L22:L23"/>
    <mergeCell ref="J22:J23"/>
    <mergeCell ref="H19:H20"/>
    <mergeCell ref="G19:G20"/>
    <mergeCell ref="AA19:AA20"/>
    <mergeCell ref="AB19:AB20"/>
    <mergeCell ref="AC19:AC20"/>
    <mergeCell ref="N19:N20"/>
    <mergeCell ref="M19:M20"/>
    <mergeCell ref="L19:L20"/>
    <mergeCell ref="J19:J20"/>
    <mergeCell ref="I19:I20"/>
    <mergeCell ref="H24:H25"/>
    <mergeCell ref="G24:G25"/>
    <mergeCell ref="AD24:AD25"/>
    <mergeCell ref="AC24:AC25"/>
    <mergeCell ref="AB24:AB25"/>
    <mergeCell ref="AA24:AA25"/>
    <mergeCell ref="N24:N25"/>
    <mergeCell ref="M24:M25"/>
    <mergeCell ref="L24:L25"/>
    <mergeCell ref="J24:J25"/>
    <mergeCell ref="I24:I25"/>
    <mergeCell ref="H28:H29"/>
    <mergeCell ref="G28:G29"/>
    <mergeCell ref="AD28:AD29"/>
    <mergeCell ref="AC28:AC29"/>
    <mergeCell ref="AB28:AB29"/>
    <mergeCell ref="AA28:AA29"/>
    <mergeCell ref="N28:N29"/>
    <mergeCell ref="M28:M29"/>
    <mergeCell ref="L28:L29"/>
    <mergeCell ref="J28:J29"/>
    <mergeCell ref="I28:I29"/>
    <mergeCell ref="H33:H34"/>
    <mergeCell ref="G33:G34"/>
    <mergeCell ref="AD33:AD34"/>
    <mergeCell ref="AC33:AC34"/>
    <mergeCell ref="AB33:AB34"/>
    <mergeCell ref="AA33:AA34"/>
    <mergeCell ref="N33:N34"/>
    <mergeCell ref="M33:M34"/>
    <mergeCell ref="L33:L34"/>
    <mergeCell ref="J33:J34"/>
    <mergeCell ref="I33:I34"/>
    <mergeCell ref="G42:G43"/>
    <mergeCell ref="N44:N45"/>
    <mergeCell ref="M44:M45"/>
    <mergeCell ref="L44:L45"/>
    <mergeCell ref="J44:J45"/>
    <mergeCell ref="I44:I45"/>
    <mergeCell ref="H44:H45"/>
    <mergeCell ref="G44:G45"/>
    <mergeCell ref="N42:N43"/>
    <mergeCell ref="M42:M43"/>
    <mergeCell ref="L42:L43"/>
    <mergeCell ref="J42:J43"/>
    <mergeCell ref="I42:I43"/>
    <mergeCell ref="AD42:AD43"/>
    <mergeCell ref="AC42:AC43"/>
    <mergeCell ref="AB42:AB43"/>
    <mergeCell ref="AA42:AA43"/>
    <mergeCell ref="AD44:AD45"/>
    <mergeCell ref="AC44:AC45"/>
    <mergeCell ref="AB44:AB45"/>
    <mergeCell ref="AA44:AA45"/>
    <mergeCell ref="H42:H43"/>
    <mergeCell ref="H47:H48"/>
    <mergeCell ref="G47:G48"/>
    <mergeCell ref="AA47:AA48"/>
    <mergeCell ref="AB47:AB48"/>
    <mergeCell ref="AD47:AD48"/>
    <mergeCell ref="AC47:AC48"/>
    <mergeCell ref="N47:N48"/>
    <mergeCell ref="M47:M48"/>
    <mergeCell ref="L47:L48"/>
    <mergeCell ref="J47:J48"/>
    <mergeCell ref="I47:I48"/>
    <mergeCell ref="M49:M52"/>
    <mergeCell ref="N49:N52"/>
    <mergeCell ref="AD49:AD52"/>
    <mergeCell ref="AC49:AC52"/>
    <mergeCell ref="AB49:AB52"/>
    <mergeCell ref="AA49:AA52"/>
    <mergeCell ref="G49:G52"/>
    <mergeCell ref="H49:H52"/>
    <mergeCell ref="I49:I52"/>
    <mergeCell ref="J49:J52"/>
    <mergeCell ref="L49:L52"/>
  </mergeCells>
  <conditionalFormatting sqref="G2:J3 AD2:AD4 Z2:Z200 J4 J6:J9 AD6:AD9 G12:J13 AD12:AD13 G17:J17 AD17 G19:J19 AD19 G21:J22 AD21:AD22 G24:J24 AD24 G26:J28 AD26:AD28 G30:J33 AD30:AD33 G35:J42 AD35:AD42 G44:J44 AD44 G46:J47 AD46:AD47 G49:J49 AD49 G53:J54 AD53:AD54 G56:J200 AD56:AD200">
    <cfRule type="expression" dxfId="18" priority="63">
      <formula>$A2</formula>
    </cfRule>
    <cfRule type="expression" dxfId="17" priority="65">
      <formula>$E2</formula>
    </cfRule>
  </conditionalFormatting>
  <conditionalFormatting sqref="K2:Z2 G2:J3 AA2:AF4 Q3:Z200 J4 J6:J9 AA6:AF9 G12:P13 AA12:AF13 G17:P17 AA17:AF17 G19:P19 AA19:AF19 G21:P22 AA21:AF22 G24:P24 AA24:AF24 G26:P28 AA26:AF28 G30:P33 AA30:AF33 G35:P42 AA35:AF42 G44:P44 AA44:AF44 G46:P47 AA46:AF47 G49:P49 AA49:AF49 G53:P54 AA53:AF54 G56:P200 AA56:AF200 K3:P3 H4 K4:K11 O4:P11 AE5:AF5 H6:H9 AF10:AF11 K14:K16 O14:P16 AE14:AF16 K18 O18:P18 AE18:AF18 K20 O20:P20 AE20:AF20 K23 O23:P23 AF23 K25 O25:P25 AE25:AF25 K29 O29:P29 AE29:AF29 K34 O34:P34 AE34:AF34 K43 O43:P43 AE43:AF43 K45 O45:P45 AE45:AF45 K48 O48:P48 AE48:AF48 K50:K52 O50:P52 AE50:AF52 K55 O55:P55 AE55:AF55">
    <cfRule type="expression" dxfId="16" priority="64">
      <formula>$C2</formula>
    </cfRule>
  </conditionalFormatting>
  <conditionalFormatting sqref="W2:W200">
    <cfRule type="expression" dxfId="15" priority="62">
      <formula>$AG2</formula>
    </cfRule>
  </conditionalFormatting>
  <conditionalFormatting sqref="AK203:AL203">
    <cfRule type="dataBar" priority="27">
      <dataBar>
        <cfvo type="min"/>
        <cfvo type="formula" val="$AQ$91"/>
        <color rgb="FF63C384"/>
      </dataBar>
      <extLst>
        <ext xmlns:x14="http://schemas.microsoft.com/office/spreadsheetml/2009/9/main" uri="{B025F937-C7B1-47D3-B67F-A62EFF666E3E}">
          <x14:id>{4C779AAD-A58B-47AB-A6EB-89B8B74396BB}</x14:id>
        </ext>
      </extLst>
    </cfRule>
  </conditionalFormatting>
  <conditionalFormatting sqref="AK204:AL204">
    <cfRule type="dataBar" priority="26">
      <dataBar>
        <cfvo type="min"/>
        <cfvo type="formula" val="$AQ$92"/>
        <color rgb="FF63C384"/>
      </dataBar>
      <extLst>
        <ext xmlns:x14="http://schemas.microsoft.com/office/spreadsheetml/2009/9/main" uri="{B025F937-C7B1-47D3-B67F-A62EFF666E3E}">
          <x14:id>{3D3053E5-BED8-4E1D-9C7D-9E3DD63621A3}</x14:id>
        </ext>
      </extLst>
    </cfRule>
  </conditionalFormatting>
  <conditionalFormatting sqref="AK205:AL205">
    <cfRule type="dataBar" priority="25">
      <dataBar>
        <cfvo type="min"/>
        <cfvo type="formula" val="$AM$93"/>
        <color rgb="FF63C384"/>
      </dataBar>
      <extLst>
        <ext xmlns:x14="http://schemas.microsoft.com/office/spreadsheetml/2009/9/main" uri="{B025F937-C7B1-47D3-B67F-A62EFF666E3E}">
          <x14:id>{6F875144-9DAD-418A-926E-13782054C72D}</x14:id>
        </ext>
      </extLst>
    </cfRule>
  </conditionalFormatting>
  <conditionalFormatting sqref="AK206:AL206">
    <cfRule type="dataBar" priority="24">
      <dataBar>
        <cfvo type="min"/>
        <cfvo type="formula" val="$AQ$94"/>
        <color rgb="FF63C384"/>
      </dataBar>
      <extLst>
        <ext xmlns:x14="http://schemas.microsoft.com/office/spreadsheetml/2009/9/main" uri="{B025F937-C7B1-47D3-B67F-A62EFF666E3E}">
          <x14:id>{49B3EB2C-401B-46FF-B78A-D59EB555B9F3}</x14:id>
        </ext>
      </extLst>
    </cfRule>
  </conditionalFormatting>
  <conditionalFormatting sqref="AK207:AL207">
    <cfRule type="dataBar" priority="23">
      <dataBar>
        <cfvo type="min"/>
        <cfvo type="formula" val="$AQ$95"/>
        <color rgb="FF63C384"/>
      </dataBar>
      <extLst>
        <ext xmlns:x14="http://schemas.microsoft.com/office/spreadsheetml/2009/9/main" uri="{B025F937-C7B1-47D3-B67F-A62EFF666E3E}">
          <x14:id>{6E738219-7918-46E2-AF9D-A79943567AAA}</x14:id>
        </ext>
      </extLst>
    </cfRule>
  </conditionalFormatting>
  <conditionalFormatting sqref="AK208:AL208">
    <cfRule type="dataBar" priority="22">
      <dataBar>
        <cfvo type="min"/>
        <cfvo type="formula" val="$AQ$96"/>
        <color rgb="FF63C384"/>
      </dataBar>
      <extLst>
        <ext xmlns:x14="http://schemas.microsoft.com/office/spreadsheetml/2009/9/main" uri="{B025F937-C7B1-47D3-B67F-A62EFF666E3E}">
          <x14:id>{B729CB12-8269-4CF1-A9A3-4BC7E96B9F5C}</x14:id>
        </ext>
      </extLst>
    </cfRule>
  </conditionalFormatting>
  <conditionalFormatting sqref="AK209:AL209">
    <cfRule type="dataBar" priority="21">
      <dataBar>
        <cfvo type="min"/>
        <cfvo type="formula" val="$AQ$97"/>
        <color rgb="FF63C384"/>
      </dataBar>
      <extLst>
        <ext xmlns:x14="http://schemas.microsoft.com/office/spreadsheetml/2009/9/main" uri="{B025F937-C7B1-47D3-B67F-A62EFF666E3E}">
          <x14:id>{047DFF7B-C98E-48C0-9E7D-7A662F8B04A8}</x14:id>
        </ext>
      </extLst>
    </cfRule>
  </conditionalFormatting>
  <conditionalFormatting sqref="AK210:AL210">
    <cfRule type="dataBar" priority="20">
      <dataBar>
        <cfvo type="min"/>
        <cfvo type="formula" val="$AQ$98"/>
        <color rgb="FF63C384"/>
      </dataBar>
      <extLst>
        <ext xmlns:x14="http://schemas.microsoft.com/office/spreadsheetml/2009/9/main" uri="{B025F937-C7B1-47D3-B67F-A62EFF666E3E}">
          <x14:id>{DB126100-FC57-4AC0-9E20-740FA9155F71}</x14:id>
        </ext>
      </extLst>
    </cfRule>
  </conditionalFormatting>
  <conditionalFormatting sqref="AK211:AL211">
    <cfRule type="dataBar" priority="19">
      <dataBar>
        <cfvo type="min"/>
        <cfvo type="formula" val="$AQ$99"/>
        <color rgb="FF63C384"/>
      </dataBar>
      <extLst>
        <ext xmlns:x14="http://schemas.microsoft.com/office/spreadsheetml/2009/9/main" uri="{B025F937-C7B1-47D3-B67F-A62EFF666E3E}">
          <x14:id>{5C2383AF-484C-45E6-9311-DCFCDE046B8B}</x14:id>
        </ext>
      </extLst>
    </cfRule>
  </conditionalFormatting>
  <conditionalFormatting sqref="AK212:AL212">
    <cfRule type="dataBar" priority="18">
      <dataBar>
        <cfvo type="min"/>
        <cfvo type="formula" val="$AQ$100"/>
        <color rgb="FF63C384"/>
      </dataBar>
      <extLst>
        <ext xmlns:x14="http://schemas.microsoft.com/office/spreadsheetml/2009/9/main" uri="{B025F937-C7B1-47D3-B67F-A62EFF666E3E}">
          <x14:id>{BFE2E1A4-E168-4B82-A958-C0DFD7481064}</x14:id>
        </ext>
      </extLst>
    </cfRule>
  </conditionalFormatting>
  <conditionalFormatting sqref="AK213:AL213">
    <cfRule type="dataBar" priority="17">
      <dataBar>
        <cfvo type="min"/>
        <cfvo type="formula" val="$AQ$101"/>
        <color rgb="FF63C384"/>
      </dataBar>
      <extLst>
        <ext xmlns:x14="http://schemas.microsoft.com/office/spreadsheetml/2009/9/main" uri="{B025F937-C7B1-47D3-B67F-A62EFF666E3E}">
          <x14:id>{5FA0720E-AC88-41DA-980F-97A0F9C7ECF6}</x14:id>
        </ext>
      </extLst>
    </cfRule>
  </conditionalFormatting>
  <conditionalFormatting sqref="AK214:AL214">
    <cfRule type="dataBar" priority="16">
      <dataBar>
        <cfvo type="min"/>
        <cfvo type="formula" val="$AQ$102"/>
        <color rgb="FF63C384"/>
      </dataBar>
      <extLst>
        <ext xmlns:x14="http://schemas.microsoft.com/office/spreadsheetml/2009/9/main" uri="{B025F937-C7B1-47D3-B67F-A62EFF666E3E}">
          <x14:id>{74117C6E-3811-4C30-BCCE-A8CA8C532680}</x14:id>
        </ext>
      </extLst>
    </cfRule>
  </conditionalFormatting>
  <conditionalFormatting sqref="AK215:AL215">
    <cfRule type="dataBar" priority="15">
      <dataBar>
        <cfvo type="min"/>
        <cfvo type="formula" val="$AQ$103"/>
        <color rgb="FF63C384"/>
      </dataBar>
      <extLst>
        <ext xmlns:x14="http://schemas.microsoft.com/office/spreadsheetml/2009/9/main" uri="{B025F937-C7B1-47D3-B67F-A62EFF666E3E}">
          <x14:id>{C8CDC732-4709-4D52-8DFE-819F6066EA6B}</x14:id>
        </ext>
      </extLst>
    </cfRule>
  </conditionalFormatting>
  <conditionalFormatting sqref="AK216:AL216">
    <cfRule type="dataBar" priority="14">
      <dataBar>
        <cfvo type="min"/>
        <cfvo type="formula" val="$AQ$104"/>
        <color rgb="FF63C384"/>
      </dataBar>
      <extLst>
        <ext xmlns:x14="http://schemas.microsoft.com/office/spreadsheetml/2009/9/main" uri="{B025F937-C7B1-47D3-B67F-A62EFF666E3E}">
          <x14:id>{B9DA2C5B-2872-4D64-ADB2-EA0A7CDB6ED8}</x14:id>
        </ext>
      </extLst>
    </cfRule>
  </conditionalFormatting>
  <conditionalFormatting sqref="AK217:AL217">
    <cfRule type="dataBar" priority="13">
      <dataBar>
        <cfvo type="min"/>
        <cfvo type="formula" val="$AQ$105"/>
        <color rgb="FF63C384"/>
      </dataBar>
      <extLst>
        <ext xmlns:x14="http://schemas.microsoft.com/office/spreadsheetml/2009/9/main" uri="{B025F937-C7B1-47D3-B67F-A62EFF666E3E}">
          <x14:id>{4859C51A-161D-419C-AF82-8CBE68228549}</x14:id>
        </ext>
      </extLst>
    </cfRule>
  </conditionalFormatting>
  <conditionalFormatting sqref="AK218:AL218">
    <cfRule type="dataBar" priority="12">
      <dataBar>
        <cfvo type="min"/>
        <cfvo type="formula" val="$AQ$106"/>
        <color rgb="FF63C384"/>
      </dataBar>
      <extLst>
        <ext xmlns:x14="http://schemas.microsoft.com/office/spreadsheetml/2009/9/main" uri="{B025F937-C7B1-47D3-B67F-A62EFF666E3E}">
          <x14:id>{0C1E8DF6-097B-4F8D-BF8C-847DC6721D2A}</x14:id>
        </ext>
      </extLst>
    </cfRule>
  </conditionalFormatting>
  <conditionalFormatting sqref="AK219:AL219">
    <cfRule type="dataBar" priority="11">
      <dataBar>
        <cfvo type="min"/>
        <cfvo type="formula" val="$AQ$107"/>
        <color rgb="FF63C384"/>
      </dataBar>
      <extLst>
        <ext xmlns:x14="http://schemas.microsoft.com/office/spreadsheetml/2009/9/main" uri="{B025F937-C7B1-47D3-B67F-A62EFF666E3E}">
          <x14:id>{C16B33BC-AAD4-4DDF-B3F9-05E3DD651DE8}</x14:id>
        </ext>
      </extLst>
    </cfRule>
  </conditionalFormatting>
  <conditionalFormatting sqref="AK220:AL220">
    <cfRule type="dataBar" priority="10">
      <dataBar>
        <cfvo type="min"/>
        <cfvo type="formula" val="$AQ$108"/>
        <color rgb="FF63C384"/>
      </dataBar>
      <extLst>
        <ext xmlns:x14="http://schemas.microsoft.com/office/spreadsheetml/2009/9/main" uri="{B025F937-C7B1-47D3-B67F-A62EFF666E3E}">
          <x14:id>{23DE2142-E274-4A97-BDB4-CD1837D9EA50}</x14:id>
        </ext>
      </extLst>
    </cfRule>
  </conditionalFormatting>
  <conditionalFormatting sqref="AK221:AL221">
    <cfRule type="dataBar" priority="28">
      <dataBar>
        <cfvo type="min"/>
        <cfvo type="formula" val="$AQ$109"/>
        <color rgb="FF63C384"/>
      </dataBar>
      <extLst>
        <ext xmlns:x14="http://schemas.microsoft.com/office/spreadsheetml/2009/9/main" uri="{B025F937-C7B1-47D3-B67F-A62EFF666E3E}">
          <x14:id>{47A30671-EAF7-4E92-9109-F1833D0C0C2F}</x14:id>
        </ext>
      </extLst>
    </cfRule>
  </conditionalFormatting>
  <conditionalFormatting sqref="AK223:AL223">
    <cfRule type="dataBar" priority="29">
      <dataBar>
        <cfvo type="min"/>
        <cfvo type="formula" val="$AQ$111"/>
        <color rgb="FF63C384"/>
      </dataBar>
      <extLst>
        <ext xmlns:x14="http://schemas.microsoft.com/office/spreadsheetml/2009/9/main" uri="{B025F937-C7B1-47D3-B67F-A62EFF666E3E}">
          <x14:id>{5CB5FC41-88DA-4370-ABDB-B08E0250EC42}</x14:id>
        </ext>
      </extLst>
    </cfRule>
  </conditionalFormatting>
  <conditionalFormatting sqref="AK224:AL224">
    <cfRule type="dataBar" priority="30">
      <dataBar>
        <cfvo type="min"/>
        <cfvo type="formula" val="$AQ$112"/>
        <color rgb="FF63C384"/>
      </dataBar>
      <extLst>
        <ext xmlns:x14="http://schemas.microsoft.com/office/spreadsheetml/2009/9/main" uri="{B025F937-C7B1-47D3-B67F-A62EFF666E3E}">
          <x14:id>{4C974560-CB37-4645-B06D-A0FD1A412A1F}</x14:id>
        </ext>
      </extLst>
    </cfRule>
  </conditionalFormatting>
  <conditionalFormatting sqref="AK225:AL225">
    <cfRule type="dataBar" priority="31">
      <dataBar>
        <cfvo type="min"/>
        <cfvo type="formula" val="$AQ$113"/>
        <color rgb="FF63C384"/>
      </dataBar>
      <extLst>
        <ext xmlns:x14="http://schemas.microsoft.com/office/spreadsheetml/2009/9/main" uri="{B025F937-C7B1-47D3-B67F-A62EFF666E3E}">
          <x14:id>{B9476A43-D712-4E14-9CE3-1E96401772AA}</x14:id>
        </ext>
      </extLst>
    </cfRule>
  </conditionalFormatting>
  <conditionalFormatting sqref="AK226:AL226">
    <cfRule type="dataBar" priority="32">
      <dataBar>
        <cfvo type="min"/>
        <cfvo type="formula" val="$AQ$114"/>
        <color rgb="FF63C384"/>
      </dataBar>
      <extLst>
        <ext xmlns:x14="http://schemas.microsoft.com/office/spreadsheetml/2009/9/main" uri="{B025F937-C7B1-47D3-B67F-A62EFF666E3E}">
          <x14:id>{CEAD9D20-EDC5-429A-B851-447DAA258E3F}</x14:id>
        </ext>
      </extLst>
    </cfRule>
  </conditionalFormatting>
  <conditionalFormatting sqref="AK227:AL227">
    <cfRule type="dataBar" priority="33">
      <dataBar>
        <cfvo type="min"/>
        <cfvo type="formula" val="$AQ$115"/>
        <color rgb="FF63C384"/>
      </dataBar>
      <extLst>
        <ext xmlns:x14="http://schemas.microsoft.com/office/spreadsheetml/2009/9/main" uri="{B025F937-C7B1-47D3-B67F-A62EFF666E3E}">
          <x14:id>{E8604A43-859B-4F4E-95CC-F09B6BC12ED0}</x14:id>
        </ext>
      </extLst>
    </cfRule>
  </conditionalFormatting>
  <conditionalFormatting sqref="AK228:AL228">
    <cfRule type="dataBar" priority="34">
      <dataBar>
        <cfvo type="min"/>
        <cfvo type="formula" val="$AQ$116"/>
        <color rgb="FF63C384"/>
      </dataBar>
      <extLst>
        <ext xmlns:x14="http://schemas.microsoft.com/office/spreadsheetml/2009/9/main" uri="{B025F937-C7B1-47D3-B67F-A62EFF666E3E}">
          <x14:id>{8FB2EF0D-9AE9-4CF7-A2C0-8A983E43E204}</x14:id>
        </ext>
      </extLst>
    </cfRule>
  </conditionalFormatting>
  <conditionalFormatting sqref="AK229:AL229">
    <cfRule type="dataBar" priority="9">
      <dataBar>
        <cfvo type="min"/>
        <cfvo type="formula" val="$AQ$117"/>
        <color rgb="FF63C384"/>
      </dataBar>
      <extLst>
        <ext xmlns:x14="http://schemas.microsoft.com/office/spreadsheetml/2009/9/main" uri="{B025F937-C7B1-47D3-B67F-A62EFF666E3E}">
          <x14:id>{1A2CF816-189A-4D41-AB34-4F10CF9DE568}</x14:id>
        </ext>
      </extLst>
    </cfRule>
  </conditionalFormatting>
  <conditionalFormatting sqref="AK230:AL230">
    <cfRule type="dataBar" priority="8">
      <dataBar>
        <cfvo type="min"/>
        <cfvo type="formula" val="$AQ$118"/>
        <color rgb="FF63C384"/>
      </dataBar>
      <extLst>
        <ext xmlns:x14="http://schemas.microsoft.com/office/spreadsheetml/2009/9/main" uri="{B025F937-C7B1-47D3-B67F-A62EFF666E3E}">
          <x14:id>{4DAD749F-2C48-44DA-BE3F-E9B4F9AD0D8D}</x14:id>
        </ext>
      </extLst>
    </cfRule>
  </conditionalFormatting>
  <conditionalFormatting sqref="AK231:AL231">
    <cfRule type="dataBar" priority="7">
      <dataBar>
        <cfvo type="min"/>
        <cfvo type="formula" val="$AQ$119"/>
        <color rgb="FF63C384"/>
      </dataBar>
      <extLst>
        <ext xmlns:x14="http://schemas.microsoft.com/office/spreadsheetml/2009/9/main" uri="{B025F937-C7B1-47D3-B67F-A62EFF666E3E}">
          <x14:id>{AAE4D735-A6C8-4247-ACB8-058EEED2A313}</x14:id>
        </ext>
      </extLst>
    </cfRule>
  </conditionalFormatting>
  <conditionalFormatting sqref="AK232:AL232">
    <cfRule type="dataBar" priority="6">
      <dataBar>
        <cfvo type="min"/>
        <cfvo type="formula" val="$AQ$120"/>
        <color rgb="FF63C384"/>
      </dataBar>
      <extLst>
        <ext xmlns:x14="http://schemas.microsoft.com/office/spreadsheetml/2009/9/main" uri="{B025F937-C7B1-47D3-B67F-A62EFF666E3E}">
          <x14:id>{F9FA71A3-569F-4F1A-A870-7604AE6FD06A}</x14:id>
        </ext>
      </extLst>
    </cfRule>
  </conditionalFormatting>
  <conditionalFormatting sqref="AK233:AL233">
    <cfRule type="dataBar" priority="5">
      <dataBar>
        <cfvo type="min"/>
        <cfvo type="formula" val="$AQ$121"/>
        <color rgb="FF63C384"/>
      </dataBar>
      <extLst>
        <ext xmlns:x14="http://schemas.microsoft.com/office/spreadsheetml/2009/9/main" uri="{B025F937-C7B1-47D3-B67F-A62EFF666E3E}">
          <x14:id>{466D7FAC-0F54-4DB8-964D-38D7F0C931DD}</x14:id>
        </ext>
      </extLst>
    </cfRule>
  </conditionalFormatting>
  <conditionalFormatting sqref="AK234:AL234">
    <cfRule type="dataBar" priority="4">
      <dataBar>
        <cfvo type="min"/>
        <cfvo type="formula" val="$AQ$122"/>
        <color rgb="FF63C384"/>
      </dataBar>
      <extLst>
        <ext xmlns:x14="http://schemas.microsoft.com/office/spreadsheetml/2009/9/main" uri="{B025F937-C7B1-47D3-B67F-A62EFF666E3E}">
          <x14:id>{D4255AD1-DA8F-48A9-B21D-E28BDBE5CF7D}</x14:id>
        </ext>
      </extLst>
    </cfRule>
  </conditionalFormatting>
  <conditionalFormatting sqref="AK235:AL235">
    <cfRule type="dataBar" priority="35">
      <dataBar>
        <cfvo type="min"/>
        <cfvo type="formula" val="$AQ$123"/>
        <color rgb="FF63C384"/>
      </dataBar>
      <extLst>
        <ext xmlns:x14="http://schemas.microsoft.com/office/spreadsheetml/2009/9/main" uri="{B025F937-C7B1-47D3-B67F-A62EFF666E3E}">
          <x14:id>{FE7773D4-69FE-4851-829B-170AB1C138AA}</x14:id>
        </ext>
      </extLst>
    </cfRule>
  </conditionalFormatting>
  <conditionalFormatting sqref="AK236:AL236">
    <cfRule type="dataBar" priority="36">
      <dataBar>
        <cfvo type="min"/>
        <cfvo type="formula" val="$AQ$124"/>
        <color rgb="FF63C384"/>
      </dataBar>
      <extLst>
        <ext xmlns:x14="http://schemas.microsoft.com/office/spreadsheetml/2009/9/main" uri="{B025F937-C7B1-47D3-B67F-A62EFF666E3E}">
          <x14:id>{47F4A8F4-61EF-4B5C-9E68-2825553FB6D2}</x14:id>
        </ext>
      </extLst>
    </cfRule>
  </conditionalFormatting>
  <conditionalFormatting sqref="AK237:AL237">
    <cfRule type="dataBar" priority="37">
      <dataBar>
        <cfvo type="min"/>
        <cfvo type="formula" val="$AQ$125"/>
        <color rgb="FF63C384"/>
      </dataBar>
      <extLst>
        <ext xmlns:x14="http://schemas.microsoft.com/office/spreadsheetml/2009/9/main" uri="{B025F937-C7B1-47D3-B67F-A62EFF666E3E}">
          <x14:id>{FF63A021-6815-4858-9046-8C6D61C361B6}</x14:id>
        </ext>
      </extLst>
    </cfRule>
  </conditionalFormatting>
  <conditionalFormatting sqref="AK238:AL238">
    <cfRule type="dataBar" priority="38">
      <dataBar>
        <cfvo type="min"/>
        <cfvo type="formula" val="$AQ$126"/>
        <color rgb="FF63C384"/>
      </dataBar>
      <extLst>
        <ext xmlns:x14="http://schemas.microsoft.com/office/spreadsheetml/2009/9/main" uri="{B025F937-C7B1-47D3-B67F-A62EFF666E3E}">
          <x14:id>{4AC2CC3E-1525-4CF6-8306-E0D55CF103DB}</x14:id>
        </ext>
      </extLst>
    </cfRule>
  </conditionalFormatting>
  <conditionalFormatting sqref="AK239:AL239">
    <cfRule type="dataBar" priority="39">
      <dataBar>
        <cfvo type="min"/>
        <cfvo type="formula" val="$AQ$127"/>
        <color rgb="FF63C384"/>
      </dataBar>
      <extLst>
        <ext xmlns:x14="http://schemas.microsoft.com/office/spreadsheetml/2009/9/main" uri="{B025F937-C7B1-47D3-B67F-A62EFF666E3E}">
          <x14:id>{EF0A1C53-5EFB-4189-B55C-1A0E31BBC82F}</x14:id>
        </ext>
      </extLst>
    </cfRule>
  </conditionalFormatting>
  <conditionalFormatting sqref="AK240:AL240">
    <cfRule type="dataBar" priority="40">
      <dataBar>
        <cfvo type="min"/>
        <cfvo type="formula" val="$AQ$128"/>
        <color rgb="FF63C384"/>
      </dataBar>
      <extLst>
        <ext xmlns:x14="http://schemas.microsoft.com/office/spreadsheetml/2009/9/main" uri="{B025F937-C7B1-47D3-B67F-A62EFF666E3E}">
          <x14:id>{06E8E74D-E0C2-44C7-BB0E-0B83F1D8722E}</x14:id>
        </ext>
      </extLst>
    </cfRule>
  </conditionalFormatting>
  <conditionalFormatting sqref="AK241:AL241">
    <cfRule type="dataBar" priority="41">
      <dataBar>
        <cfvo type="min"/>
        <cfvo type="formula" val="$AQ$129"/>
        <color rgb="FF63C384"/>
      </dataBar>
      <extLst>
        <ext xmlns:x14="http://schemas.microsoft.com/office/spreadsheetml/2009/9/main" uri="{B025F937-C7B1-47D3-B67F-A62EFF666E3E}">
          <x14:id>{56E0D3F0-2738-4C70-857B-37E751C28C3D}</x14:id>
        </ext>
      </extLst>
    </cfRule>
  </conditionalFormatting>
  <conditionalFormatting sqref="AK242:AL242">
    <cfRule type="dataBar" priority="42">
      <dataBar>
        <cfvo type="min"/>
        <cfvo type="formula" val="$AQ$130"/>
        <color rgb="FF63C384"/>
      </dataBar>
      <extLst>
        <ext xmlns:x14="http://schemas.microsoft.com/office/spreadsheetml/2009/9/main" uri="{B025F937-C7B1-47D3-B67F-A62EFF666E3E}">
          <x14:id>{0F89B1B4-CFFA-4F8D-90BD-B590E743B895}</x14:id>
        </ext>
      </extLst>
    </cfRule>
  </conditionalFormatting>
  <conditionalFormatting sqref="AK243:AL243">
    <cfRule type="dataBar" priority="43">
      <dataBar>
        <cfvo type="min"/>
        <cfvo type="formula" val="$AQ$131"/>
        <color rgb="FF63C384"/>
      </dataBar>
      <extLst>
        <ext xmlns:x14="http://schemas.microsoft.com/office/spreadsheetml/2009/9/main" uri="{B025F937-C7B1-47D3-B67F-A62EFF666E3E}">
          <x14:id>{02BB2C18-32D8-4955-ADA4-0D8E365576ED}</x14:id>
        </ext>
      </extLst>
    </cfRule>
  </conditionalFormatting>
  <conditionalFormatting sqref="AK244:AL244">
    <cfRule type="dataBar" priority="44">
      <dataBar>
        <cfvo type="min"/>
        <cfvo type="formula" val="$AQ$132"/>
        <color rgb="FF63C384"/>
      </dataBar>
      <extLst>
        <ext xmlns:x14="http://schemas.microsoft.com/office/spreadsheetml/2009/9/main" uri="{B025F937-C7B1-47D3-B67F-A62EFF666E3E}">
          <x14:id>{CAE51E99-D3FF-47DA-B20D-5157D7D97730}</x14:id>
        </ext>
      </extLst>
    </cfRule>
  </conditionalFormatting>
  <conditionalFormatting sqref="AK245:AL245">
    <cfRule type="dataBar" priority="45">
      <dataBar>
        <cfvo type="min"/>
        <cfvo type="formula" val="$AQ$133"/>
        <color rgb="FF63C384"/>
      </dataBar>
      <extLst>
        <ext xmlns:x14="http://schemas.microsoft.com/office/spreadsheetml/2009/9/main" uri="{B025F937-C7B1-47D3-B67F-A62EFF666E3E}">
          <x14:id>{36D630D3-EFEB-4221-8B24-6A7F1B837C20}</x14:id>
        </ext>
      </extLst>
    </cfRule>
  </conditionalFormatting>
  <conditionalFormatting sqref="AK246:AL246">
    <cfRule type="dataBar" priority="46">
      <dataBar>
        <cfvo type="min"/>
        <cfvo type="formula" val="$AQ$134"/>
        <color rgb="FF63C384"/>
      </dataBar>
      <extLst>
        <ext xmlns:x14="http://schemas.microsoft.com/office/spreadsheetml/2009/9/main" uri="{B025F937-C7B1-47D3-B67F-A62EFF666E3E}">
          <x14:id>{3542CE9E-2D7A-4C13-9AE9-2AA3BC56C028}</x14:id>
        </ext>
      </extLst>
    </cfRule>
  </conditionalFormatting>
  <conditionalFormatting sqref="AK247:AL247">
    <cfRule type="dataBar" priority="47">
      <dataBar>
        <cfvo type="min"/>
        <cfvo type="formula" val="$AQ$135"/>
        <color rgb="FF63C384"/>
      </dataBar>
      <extLst>
        <ext xmlns:x14="http://schemas.microsoft.com/office/spreadsheetml/2009/9/main" uri="{B025F937-C7B1-47D3-B67F-A62EFF666E3E}">
          <x14:id>{75682A79-E446-4285-88EC-FE381E338459}</x14:id>
        </ext>
      </extLst>
    </cfRule>
  </conditionalFormatting>
  <conditionalFormatting sqref="AK248:AL248">
    <cfRule type="dataBar" priority="3">
      <dataBar>
        <cfvo type="min"/>
        <cfvo type="formula" val="$AQ$136"/>
        <color rgb="FF63C384"/>
      </dataBar>
      <extLst>
        <ext xmlns:x14="http://schemas.microsoft.com/office/spreadsheetml/2009/9/main" uri="{B025F937-C7B1-47D3-B67F-A62EFF666E3E}">
          <x14:id>{32ABF58E-8C99-4B28-B7FE-EF0E13DDE581}</x14:id>
        </ext>
      </extLst>
    </cfRule>
  </conditionalFormatting>
  <conditionalFormatting sqref="AK249:AL249">
    <cfRule type="dataBar" priority="48">
      <dataBar>
        <cfvo type="min"/>
        <cfvo type="formula" val="$AQ$137"/>
        <color rgb="FF63C384"/>
      </dataBar>
      <extLst>
        <ext xmlns:x14="http://schemas.microsoft.com/office/spreadsheetml/2009/9/main" uri="{B025F937-C7B1-47D3-B67F-A62EFF666E3E}">
          <x14:id>{EEF549F6-37C2-4EDE-8FBB-ADEFD45EF23E}</x14:id>
        </ext>
      </extLst>
    </cfRule>
  </conditionalFormatting>
  <conditionalFormatting sqref="AK250:AL250">
    <cfRule type="dataBar" priority="49">
      <dataBar>
        <cfvo type="min"/>
        <cfvo type="formula" val="$AQ$138"/>
        <color rgb="FF63C384"/>
      </dataBar>
      <extLst>
        <ext xmlns:x14="http://schemas.microsoft.com/office/spreadsheetml/2009/9/main" uri="{B025F937-C7B1-47D3-B67F-A62EFF666E3E}">
          <x14:id>{3FB22CF0-66EF-4C32-AB20-C58C63D4952D}</x14:id>
        </ext>
      </extLst>
    </cfRule>
  </conditionalFormatting>
  <conditionalFormatting sqref="AK251:AL251">
    <cfRule type="dataBar" priority="50">
      <dataBar>
        <cfvo type="min"/>
        <cfvo type="formula" val="$AQ$139"/>
        <color rgb="FF63C384"/>
      </dataBar>
      <extLst>
        <ext xmlns:x14="http://schemas.microsoft.com/office/spreadsheetml/2009/9/main" uri="{B025F937-C7B1-47D3-B67F-A62EFF666E3E}">
          <x14:id>{499E00CE-6718-4534-89F4-B45DDD126048}</x14:id>
        </ext>
      </extLst>
    </cfRule>
  </conditionalFormatting>
  <conditionalFormatting sqref="AK252:AL252">
    <cfRule type="dataBar" priority="51">
      <dataBar>
        <cfvo type="min"/>
        <cfvo type="formula" val="$AQ$140"/>
        <color rgb="FF63C384"/>
      </dataBar>
      <extLst>
        <ext xmlns:x14="http://schemas.microsoft.com/office/spreadsheetml/2009/9/main" uri="{B025F937-C7B1-47D3-B67F-A62EFF666E3E}">
          <x14:id>{7908B6EB-FDBF-454A-9903-037DB0093EA2}</x14:id>
        </ext>
      </extLst>
    </cfRule>
  </conditionalFormatting>
  <conditionalFormatting sqref="AK253:AL253">
    <cfRule type="dataBar" priority="52">
      <dataBar>
        <cfvo type="min"/>
        <cfvo type="formula" val="$AQ$141"/>
        <color rgb="FF63C384"/>
      </dataBar>
      <extLst>
        <ext xmlns:x14="http://schemas.microsoft.com/office/spreadsheetml/2009/9/main" uri="{B025F937-C7B1-47D3-B67F-A62EFF666E3E}">
          <x14:id>{7A40A84C-4AC4-4E7E-B4E0-B739F6FB1D79}</x14:id>
        </ext>
      </extLst>
    </cfRule>
  </conditionalFormatting>
  <conditionalFormatting sqref="AK254:AL254">
    <cfRule type="dataBar" priority="53">
      <dataBar>
        <cfvo type="min"/>
        <cfvo type="formula" val="$AQ$142"/>
        <color rgb="FF63C384"/>
      </dataBar>
      <extLst>
        <ext xmlns:x14="http://schemas.microsoft.com/office/spreadsheetml/2009/9/main" uri="{B025F937-C7B1-47D3-B67F-A62EFF666E3E}">
          <x14:id>{DBA92678-0477-4D04-8CE1-12F12C83FFB2}</x14:id>
        </ext>
      </extLst>
    </cfRule>
  </conditionalFormatting>
  <conditionalFormatting sqref="AK255:AL255">
    <cfRule type="dataBar" priority="54">
      <dataBar>
        <cfvo type="min"/>
        <cfvo type="formula" val="$AQ$143"/>
        <color rgb="FF63C384"/>
      </dataBar>
      <extLst>
        <ext xmlns:x14="http://schemas.microsoft.com/office/spreadsheetml/2009/9/main" uri="{B025F937-C7B1-47D3-B67F-A62EFF666E3E}">
          <x14:id>{422A6701-E467-4C7B-8CE7-56470911EEA2}</x14:id>
        </ext>
      </extLst>
    </cfRule>
  </conditionalFormatting>
  <conditionalFormatting sqref="AK256:AL256">
    <cfRule type="dataBar" priority="55">
      <dataBar>
        <cfvo type="min"/>
        <cfvo type="formula" val="$AQ$144"/>
        <color rgb="FF63C384"/>
      </dataBar>
      <extLst>
        <ext xmlns:x14="http://schemas.microsoft.com/office/spreadsheetml/2009/9/main" uri="{B025F937-C7B1-47D3-B67F-A62EFF666E3E}">
          <x14:id>{98741E27-4031-4A43-B8C0-0ED6C942EFE1}</x14:id>
        </ext>
      </extLst>
    </cfRule>
  </conditionalFormatting>
  <conditionalFormatting sqref="AK257:AL257">
    <cfRule type="dataBar" priority="56">
      <dataBar>
        <cfvo type="min"/>
        <cfvo type="formula" val="$AQ$145"/>
        <color rgb="FF63C384"/>
      </dataBar>
      <extLst>
        <ext xmlns:x14="http://schemas.microsoft.com/office/spreadsheetml/2009/9/main" uri="{B025F937-C7B1-47D3-B67F-A62EFF666E3E}">
          <x14:id>{E1134B18-A0A8-4B86-B467-2EFA01A8A5EE}</x14:id>
        </ext>
      </extLst>
    </cfRule>
  </conditionalFormatting>
  <conditionalFormatting sqref="AK258:AL258">
    <cfRule type="dataBar" priority="2">
      <dataBar>
        <cfvo type="min"/>
        <cfvo type="formula" val="$AQ$146"/>
        <color rgb="FF63C384"/>
      </dataBar>
      <extLst>
        <ext xmlns:x14="http://schemas.microsoft.com/office/spreadsheetml/2009/9/main" uri="{B025F937-C7B1-47D3-B67F-A62EFF666E3E}">
          <x14:id>{6D94ECA2-F26A-48FD-B6E8-A391D31ACB75}</x14:id>
        </ext>
      </extLst>
    </cfRule>
  </conditionalFormatting>
  <conditionalFormatting sqref="AK259:AL259">
    <cfRule type="dataBar" priority="1">
      <dataBar>
        <cfvo type="min"/>
        <cfvo type="formula" val="$AQ$147"/>
        <color rgb="FF63C384"/>
      </dataBar>
      <extLst>
        <ext xmlns:x14="http://schemas.microsoft.com/office/spreadsheetml/2009/9/main" uri="{B025F937-C7B1-47D3-B67F-A62EFF666E3E}">
          <x14:id>{7632DC71-3F2C-48CA-884C-073281E1AC4D}</x14:id>
        </ext>
      </extLst>
    </cfRule>
  </conditionalFormatting>
  <conditionalFormatting sqref="AK260:AL260">
    <cfRule type="dataBar" priority="57">
      <dataBar>
        <cfvo type="min"/>
        <cfvo type="formula" val="$AQ$148"/>
        <color rgb="FF63C384"/>
      </dataBar>
      <extLst>
        <ext xmlns:x14="http://schemas.microsoft.com/office/spreadsheetml/2009/9/main" uri="{B025F937-C7B1-47D3-B67F-A62EFF666E3E}">
          <x14:id>{7FEE83D6-0D79-4F31-9187-B7EAB42EB716}</x14:id>
        </ext>
      </extLst>
    </cfRule>
  </conditionalFormatting>
  <conditionalFormatting sqref="AK261:AL261">
    <cfRule type="dataBar" priority="58">
      <dataBar>
        <cfvo type="min"/>
        <cfvo type="formula" val="$AQ$149"/>
        <color rgb="FF63C384"/>
      </dataBar>
      <extLst>
        <ext xmlns:x14="http://schemas.microsoft.com/office/spreadsheetml/2009/9/main" uri="{B025F937-C7B1-47D3-B67F-A62EFF666E3E}">
          <x14:id>{28582025-BD10-48E8-8933-09BC1311FE02}</x14:id>
        </ext>
      </extLst>
    </cfRule>
  </conditionalFormatting>
  <conditionalFormatting sqref="AK262:AL262">
    <cfRule type="dataBar" priority="59">
      <dataBar>
        <cfvo type="min"/>
        <cfvo type="formula" val="$AQ$150"/>
        <color rgb="FF63C384"/>
      </dataBar>
      <extLst>
        <ext xmlns:x14="http://schemas.microsoft.com/office/spreadsheetml/2009/9/main" uri="{B025F937-C7B1-47D3-B67F-A62EFF666E3E}">
          <x14:id>{8AD8AF73-D0AB-4A8E-900D-ECA49D8F180B}</x14:id>
        </ext>
      </extLst>
    </cfRule>
  </conditionalFormatting>
  <conditionalFormatting sqref="AK263:AL263">
    <cfRule type="dataBar" priority="60">
      <dataBar>
        <cfvo type="min"/>
        <cfvo type="formula" val="$AQ$151"/>
        <color rgb="FF63C384"/>
      </dataBar>
      <extLst>
        <ext xmlns:x14="http://schemas.microsoft.com/office/spreadsheetml/2009/9/main" uri="{B025F937-C7B1-47D3-B67F-A62EFF666E3E}">
          <x14:id>{DC146912-2277-4F1E-94AD-A3589D349BEA}</x14:id>
        </ext>
      </extLst>
    </cfRule>
  </conditionalFormatting>
  <conditionalFormatting sqref="AK264:AL264">
    <cfRule type="dataBar" priority="61">
      <dataBar>
        <cfvo type="min"/>
        <cfvo type="formula" val="$AQ$152"/>
        <color rgb="FF63C384"/>
      </dataBar>
      <extLst>
        <ext xmlns:x14="http://schemas.microsoft.com/office/spreadsheetml/2009/9/main" uri="{B025F937-C7B1-47D3-B67F-A62EFF666E3E}">
          <x14:id>{224C6733-37B0-4724-B41F-BA5ED566A8E7}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779AAD-A58B-47AB-A6EB-89B8B74396BB}">
            <x14:dataBar minLength="0" maxLength="100" gradient="0" direction="leftToRight">
              <x14:cfvo type="autoMin"/>
              <x14:cfvo type="formula">
                <xm:f>$AQ$91</xm:f>
              </x14:cfvo>
              <x14:negativeFillColor rgb="FFFF0000"/>
              <x14:axisColor rgb="FF000000"/>
            </x14:dataBar>
          </x14:cfRule>
          <xm:sqref>AK203:AL203</xm:sqref>
        </x14:conditionalFormatting>
        <x14:conditionalFormatting xmlns:xm="http://schemas.microsoft.com/office/excel/2006/main">
          <x14:cfRule type="dataBar" id="{3D3053E5-BED8-4E1D-9C7D-9E3DD63621A3}">
            <x14:dataBar minLength="0" maxLength="100" gradient="0" direction="leftToRight">
              <x14:cfvo type="autoMin"/>
              <x14:cfvo type="formula">
                <xm:f>$AQ$92</xm:f>
              </x14:cfvo>
              <x14:negativeFillColor rgb="FFFF0000"/>
              <x14:axisColor rgb="FF000000"/>
            </x14:dataBar>
          </x14:cfRule>
          <xm:sqref>AK204:AL204</xm:sqref>
        </x14:conditionalFormatting>
        <x14:conditionalFormatting xmlns:xm="http://schemas.microsoft.com/office/excel/2006/main">
          <x14:cfRule type="dataBar" id="{6F875144-9DAD-418A-926E-13782054C72D}">
            <x14:dataBar minLength="0" maxLength="100" gradient="0" direction="leftToRight">
              <x14:cfvo type="autoMin"/>
              <x14:cfvo type="formula">
                <xm:f>$AM$93</xm:f>
              </x14:cfvo>
              <x14:negativeFillColor rgb="FFFF0000"/>
              <x14:axisColor rgb="FF000000"/>
            </x14:dataBar>
          </x14:cfRule>
          <xm:sqref>AK205:AL205</xm:sqref>
        </x14:conditionalFormatting>
        <x14:conditionalFormatting xmlns:xm="http://schemas.microsoft.com/office/excel/2006/main">
          <x14:cfRule type="dataBar" id="{49B3EB2C-401B-46FF-B78A-D59EB555B9F3}">
            <x14:dataBar minLength="0" maxLength="100" gradient="0" direction="leftToRight">
              <x14:cfvo type="autoMin"/>
              <x14:cfvo type="formula">
                <xm:f>$AQ$94</xm:f>
              </x14:cfvo>
              <x14:negativeFillColor rgb="FFFF0000"/>
              <x14:axisColor rgb="FF000000"/>
            </x14:dataBar>
          </x14:cfRule>
          <xm:sqref>AK206:AL206</xm:sqref>
        </x14:conditionalFormatting>
        <x14:conditionalFormatting xmlns:xm="http://schemas.microsoft.com/office/excel/2006/main">
          <x14:cfRule type="dataBar" id="{6E738219-7918-46E2-AF9D-A79943567AAA}">
            <x14:dataBar minLength="0" maxLength="100" gradient="0" direction="leftToRight">
              <x14:cfvo type="autoMin"/>
              <x14:cfvo type="formula">
                <xm:f>$AQ$95</xm:f>
              </x14:cfvo>
              <x14:negativeFillColor rgb="FFFF0000"/>
              <x14:axisColor rgb="FF000000"/>
            </x14:dataBar>
          </x14:cfRule>
          <xm:sqref>AK207:AL207</xm:sqref>
        </x14:conditionalFormatting>
        <x14:conditionalFormatting xmlns:xm="http://schemas.microsoft.com/office/excel/2006/main">
          <x14:cfRule type="dataBar" id="{B729CB12-8269-4CF1-A9A3-4BC7E96B9F5C}">
            <x14:dataBar minLength="0" maxLength="100" gradient="0" direction="leftToRight">
              <x14:cfvo type="autoMin"/>
              <x14:cfvo type="formula">
                <xm:f>$AQ$96</xm:f>
              </x14:cfvo>
              <x14:negativeFillColor rgb="FFFF0000"/>
              <x14:axisColor rgb="FF000000"/>
            </x14:dataBar>
          </x14:cfRule>
          <xm:sqref>AK208:AL208</xm:sqref>
        </x14:conditionalFormatting>
        <x14:conditionalFormatting xmlns:xm="http://schemas.microsoft.com/office/excel/2006/main">
          <x14:cfRule type="dataBar" id="{047DFF7B-C98E-48C0-9E7D-7A662F8B04A8}">
            <x14:dataBar minLength="0" maxLength="100" gradient="0" direction="leftToRight">
              <x14:cfvo type="autoMin"/>
              <x14:cfvo type="formula">
                <xm:f>$AQ$97</xm:f>
              </x14:cfvo>
              <x14:negativeFillColor rgb="FFFF0000"/>
              <x14:axisColor rgb="FF000000"/>
            </x14:dataBar>
          </x14:cfRule>
          <xm:sqref>AK209:AL209</xm:sqref>
        </x14:conditionalFormatting>
        <x14:conditionalFormatting xmlns:xm="http://schemas.microsoft.com/office/excel/2006/main">
          <x14:cfRule type="dataBar" id="{DB126100-FC57-4AC0-9E20-740FA9155F71}">
            <x14:dataBar minLength="0" maxLength="100" gradient="0" direction="leftToRight">
              <x14:cfvo type="autoMin"/>
              <x14:cfvo type="formula">
                <xm:f>$AQ$98</xm:f>
              </x14:cfvo>
              <x14:negativeFillColor rgb="FFFF0000"/>
              <x14:axisColor rgb="FF000000"/>
            </x14:dataBar>
          </x14:cfRule>
          <xm:sqref>AK210:AL210</xm:sqref>
        </x14:conditionalFormatting>
        <x14:conditionalFormatting xmlns:xm="http://schemas.microsoft.com/office/excel/2006/main">
          <x14:cfRule type="dataBar" id="{5C2383AF-484C-45E6-9311-DCFCDE046B8B}">
            <x14:dataBar minLength="0" maxLength="100" gradient="0" direction="leftToRight">
              <x14:cfvo type="autoMin"/>
              <x14:cfvo type="formula">
                <xm:f>$AQ$99</xm:f>
              </x14:cfvo>
              <x14:negativeFillColor rgb="FFFF0000"/>
              <x14:axisColor rgb="FF000000"/>
            </x14:dataBar>
          </x14:cfRule>
          <xm:sqref>AK211:AL211</xm:sqref>
        </x14:conditionalFormatting>
        <x14:conditionalFormatting xmlns:xm="http://schemas.microsoft.com/office/excel/2006/main">
          <x14:cfRule type="dataBar" id="{BFE2E1A4-E168-4B82-A958-C0DFD7481064}">
            <x14:dataBar minLength="0" maxLength="100" gradient="0" direction="leftToRight">
              <x14:cfvo type="autoMin"/>
              <x14:cfvo type="formula">
                <xm:f>$AQ$100</xm:f>
              </x14:cfvo>
              <x14:negativeFillColor rgb="FFFF0000"/>
              <x14:axisColor rgb="FF000000"/>
            </x14:dataBar>
          </x14:cfRule>
          <xm:sqref>AK212:AL212</xm:sqref>
        </x14:conditionalFormatting>
        <x14:conditionalFormatting xmlns:xm="http://schemas.microsoft.com/office/excel/2006/main">
          <x14:cfRule type="dataBar" id="{5FA0720E-AC88-41DA-980F-97A0F9C7ECF6}">
            <x14:dataBar minLength="0" maxLength="100" gradient="0" direction="leftToRight">
              <x14:cfvo type="autoMin"/>
              <x14:cfvo type="formula">
                <xm:f>$AQ$101</xm:f>
              </x14:cfvo>
              <x14:negativeFillColor rgb="FFFF0000"/>
              <x14:axisColor rgb="FF000000"/>
            </x14:dataBar>
          </x14:cfRule>
          <xm:sqref>AK213:AL213</xm:sqref>
        </x14:conditionalFormatting>
        <x14:conditionalFormatting xmlns:xm="http://schemas.microsoft.com/office/excel/2006/main">
          <x14:cfRule type="dataBar" id="{74117C6E-3811-4C30-BCCE-A8CA8C532680}">
            <x14:dataBar minLength="0" maxLength="100" gradient="0" direction="leftToRight">
              <x14:cfvo type="autoMin"/>
              <x14:cfvo type="formula">
                <xm:f>$AQ$102</xm:f>
              </x14:cfvo>
              <x14:negativeFillColor rgb="FFFF0000"/>
              <x14:axisColor rgb="FF000000"/>
            </x14:dataBar>
          </x14:cfRule>
          <xm:sqref>AK214:AL214</xm:sqref>
        </x14:conditionalFormatting>
        <x14:conditionalFormatting xmlns:xm="http://schemas.microsoft.com/office/excel/2006/main">
          <x14:cfRule type="dataBar" id="{C8CDC732-4709-4D52-8DFE-819F6066EA6B}">
            <x14:dataBar minLength="0" maxLength="100" gradient="0" direction="leftToRight">
              <x14:cfvo type="autoMin"/>
              <x14:cfvo type="formula">
                <xm:f>$AQ$103</xm:f>
              </x14:cfvo>
              <x14:negativeFillColor rgb="FFFF0000"/>
              <x14:axisColor rgb="FF000000"/>
            </x14:dataBar>
          </x14:cfRule>
          <xm:sqref>AK215:AL215</xm:sqref>
        </x14:conditionalFormatting>
        <x14:conditionalFormatting xmlns:xm="http://schemas.microsoft.com/office/excel/2006/main">
          <x14:cfRule type="dataBar" id="{B9DA2C5B-2872-4D64-ADB2-EA0A7CDB6ED8}">
            <x14:dataBar minLength="0" maxLength="100" gradient="0" direction="leftToRight">
              <x14:cfvo type="autoMin"/>
              <x14:cfvo type="formula">
                <xm:f>$AQ$104</xm:f>
              </x14:cfvo>
              <x14:negativeFillColor rgb="FFFF0000"/>
              <x14:axisColor rgb="FF000000"/>
            </x14:dataBar>
          </x14:cfRule>
          <xm:sqref>AK216:AL216</xm:sqref>
        </x14:conditionalFormatting>
        <x14:conditionalFormatting xmlns:xm="http://schemas.microsoft.com/office/excel/2006/main">
          <x14:cfRule type="dataBar" id="{4859C51A-161D-419C-AF82-8CBE68228549}">
            <x14:dataBar minLength="0" maxLength="100" gradient="0" direction="leftToRight">
              <x14:cfvo type="autoMin"/>
              <x14:cfvo type="formula">
                <xm:f>$AQ$105</xm:f>
              </x14:cfvo>
              <x14:negativeFillColor rgb="FFFF0000"/>
              <x14:axisColor rgb="FF000000"/>
            </x14:dataBar>
          </x14:cfRule>
          <xm:sqref>AK217:AL217</xm:sqref>
        </x14:conditionalFormatting>
        <x14:conditionalFormatting xmlns:xm="http://schemas.microsoft.com/office/excel/2006/main">
          <x14:cfRule type="dataBar" id="{0C1E8DF6-097B-4F8D-BF8C-847DC6721D2A}">
            <x14:dataBar minLength="0" maxLength="100" gradient="0" direction="leftToRight">
              <x14:cfvo type="autoMin"/>
              <x14:cfvo type="formula">
                <xm:f>$AQ$106</xm:f>
              </x14:cfvo>
              <x14:negativeFillColor rgb="FFFF0000"/>
              <x14:axisColor rgb="FF000000"/>
            </x14:dataBar>
          </x14:cfRule>
          <xm:sqref>AK218:AL218</xm:sqref>
        </x14:conditionalFormatting>
        <x14:conditionalFormatting xmlns:xm="http://schemas.microsoft.com/office/excel/2006/main">
          <x14:cfRule type="dataBar" id="{C16B33BC-AAD4-4DDF-B3F9-05E3DD651DE8}">
            <x14:dataBar minLength="0" maxLength="100" gradient="0" direction="leftToRight">
              <x14:cfvo type="autoMin"/>
              <x14:cfvo type="formula">
                <xm:f>$AQ$107</xm:f>
              </x14:cfvo>
              <x14:negativeFillColor rgb="FFFF0000"/>
              <x14:axisColor rgb="FF000000"/>
            </x14:dataBar>
          </x14:cfRule>
          <xm:sqref>AK219:AL219</xm:sqref>
        </x14:conditionalFormatting>
        <x14:conditionalFormatting xmlns:xm="http://schemas.microsoft.com/office/excel/2006/main">
          <x14:cfRule type="dataBar" id="{23DE2142-E274-4A97-BDB4-CD1837D9EA50}">
            <x14:dataBar minLength="0" maxLength="100" gradient="0" direction="leftToRight">
              <x14:cfvo type="autoMin"/>
              <x14:cfvo type="formula">
                <xm:f>$AQ$108</xm:f>
              </x14:cfvo>
              <x14:negativeFillColor rgb="FFFF0000"/>
              <x14:axisColor rgb="FF000000"/>
            </x14:dataBar>
          </x14:cfRule>
          <xm:sqref>AK220:AL220</xm:sqref>
        </x14:conditionalFormatting>
        <x14:conditionalFormatting xmlns:xm="http://schemas.microsoft.com/office/excel/2006/main">
          <x14:cfRule type="dataBar" id="{47A30671-EAF7-4E92-9109-F1833D0C0C2F}">
            <x14:dataBar minLength="0" maxLength="100" gradient="0" direction="leftToRight">
              <x14:cfvo type="autoMin"/>
              <x14:cfvo type="formula">
                <xm:f>$AQ$109</xm:f>
              </x14:cfvo>
              <x14:negativeFillColor rgb="FFFF0000"/>
              <x14:axisColor rgb="FF000000"/>
            </x14:dataBar>
          </x14:cfRule>
          <xm:sqref>AK221:AL221</xm:sqref>
        </x14:conditionalFormatting>
        <x14:conditionalFormatting xmlns:xm="http://schemas.microsoft.com/office/excel/2006/main">
          <x14:cfRule type="dataBar" id="{5CB5FC41-88DA-4370-ABDB-B08E0250EC42}">
            <x14:dataBar minLength="0" maxLength="100" gradient="0" direction="leftToRight">
              <x14:cfvo type="autoMin"/>
              <x14:cfvo type="formula">
                <xm:f>$AQ$111</xm:f>
              </x14:cfvo>
              <x14:negativeFillColor rgb="FFFF0000"/>
              <x14:axisColor rgb="FF000000"/>
            </x14:dataBar>
          </x14:cfRule>
          <xm:sqref>AK223:AL223</xm:sqref>
        </x14:conditionalFormatting>
        <x14:conditionalFormatting xmlns:xm="http://schemas.microsoft.com/office/excel/2006/main">
          <x14:cfRule type="dataBar" id="{4C974560-CB37-4645-B06D-A0FD1A412A1F}">
            <x14:dataBar minLength="0" maxLength="100" gradient="0" direction="leftToRight">
              <x14:cfvo type="autoMin"/>
              <x14:cfvo type="formula">
                <xm:f>$AQ$112</xm:f>
              </x14:cfvo>
              <x14:negativeFillColor rgb="FFFF0000"/>
              <x14:axisColor rgb="FF000000"/>
            </x14:dataBar>
          </x14:cfRule>
          <xm:sqref>AK224:AL224</xm:sqref>
        </x14:conditionalFormatting>
        <x14:conditionalFormatting xmlns:xm="http://schemas.microsoft.com/office/excel/2006/main">
          <x14:cfRule type="dataBar" id="{B9476A43-D712-4E14-9CE3-1E96401772AA}">
            <x14:dataBar minLength="0" maxLength="100" gradient="0" direction="leftToRight">
              <x14:cfvo type="autoMin"/>
              <x14:cfvo type="formula">
                <xm:f>$AQ$113</xm:f>
              </x14:cfvo>
              <x14:negativeFillColor rgb="FFFF0000"/>
              <x14:axisColor rgb="FF000000"/>
            </x14:dataBar>
          </x14:cfRule>
          <xm:sqref>AK225:AL225</xm:sqref>
        </x14:conditionalFormatting>
        <x14:conditionalFormatting xmlns:xm="http://schemas.microsoft.com/office/excel/2006/main">
          <x14:cfRule type="dataBar" id="{CEAD9D20-EDC5-429A-B851-447DAA258E3F}">
            <x14:dataBar minLength="0" maxLength="100" gradient="0" direction="leftToRight">
              <x14:cfvo type="autoMin"/>
              <x14:cfvo type="formula">
                <xm:f>$AQ$114</xm:f>
              </x14:cfvo>
              <x14:negativeFillColor rgb="FFFF0000"/>
              <x14:axisColor rgb="FF000000"/>
            </x14:dataBar>
          </x14:cfRule>
          <xm:sqref>AK226:AL226</xm:sqref>
        </x14:conditionalFormatting>
        <x14:conditionalFormatting xmlns:xm="http://schemas.microsoft.com/office/excel/2006/main">
          <x14:cfRule type="dataBar" id="{E8604A43-859B-4F4E-95CC-F09B6BC12ED0}">
            <x14:dataBar minLength="0" maxLength="100" gradient="0" direction="leftToRight">
              <x14:cfvo type="autoMin"/>
              <x14:cfvo type="formula">
                <xm:f>$AQ$115</xm:f>
              </x14:cfvo>
              <x14:negativeFillColor rgb="FFFF0000"/>
              <x14:axisColor rgb="FF000000"/>
            </x14:dataBar>
          </x14:cfRule>
          <xm:sqref>AK227:AL227</xm:sqref>
        </x14:conditionalFormatting>
        <x14:conditionalFormatting xmlns:xm="http://schemas.microsoft.com/office/excel/2006/main">
          <x14:cfRule type="dataBar" id="{8FB2EF0D-9AE9-4CF7-A2C0-8A983E43E204}">
            <x14:dataBar minLength="0" maxLength="100" gradient="0" direction="leftToRight">
              <x14:cfvo type="autoMin"/>
              <x14:cfvo type="formula">
                <xm:f>$AQ$116</xm:f>
              </x14:cfvo>
              <x14:negativeFillColor rgb="FFFF0000"/>
              <x14:axisColor rgb="FF000000"/>
            </x14:dataBar>
          </x14:cfRule>
          <xm:sqref>AK228:AL228</xm:sqref>
        </x14:conditionalFormatting>
        <x14:conditionalFormatting xmlns:xm="http://schemas.microsoft.com/office/excel/2006/main">
          <x14:cfRule type="dataBar" id="{1A2CF816-189A-4D41-AB34-4F10CF9DE568}">
            <x14:dataBar minLength="0" maxLength="100" gradient="0" direction="leftToRight">
              <x14:cfvo type="autoMin"/>
              <x14:cfvo type="formula">
                <xm:f>$AQ$117</xm:f>
              </x14:cfvo>
              <x14:negativeFillColor rgb="FFFF0000"/>
              <x14:axisColor rgb="FF000000"/>
            </x14:dataBar>
          </x14:cfRule>
          <xm:sqref>AK229:AL229</xm:sqref>
        </x14:conditionalFormatting>
        <x14:conditionalFormatting xmlns:xm="http://schemas.microsoft.com/office/excel/2006/main">
          <x14:cfRule type="dataBar" id="{4DAD749F-2C48-44DA-BE3F-E9B4F9AD0D8D}">
            <x14:dataBar minLength="0" maxLength="100" gradient="0" direction="leftToRight">
              <x14:cfvo type="autoMin"/>
              <x14:cfvo type="formula">
                <xm:f>$AQ$118</xm:f>
              </x14:cfvo>
              <x14:negativeFillColor rgb="FFFF0000"/>
              <x14:axisColor rgb="FF000000"/>
            </x14:dataBar>
          </x14:cfRule>
          <xm:sqref>AK230:AL230</xm:sqref>
        </x14:conditionalFormatting>
        <x14:conditionalFormatting xmlns:xm="http://schemas.microsoft.com/office/excel/2006/main">
          <x14:cfRule type="dataBar" id="{AAE4D735-A6C8-4247-ACB8-058EEED2A313}">
            <x14:dataBar minLength="0" maxLength="100" gradient="0" direction="leftToRight">
              <x14:cfvo type="autoMin"/>
              <x14:cfvo type="formula">
                <xm:f>$AQ$119</xm:f>
              </x14:cfvo>
              <x14:negativeFillColor rgb="FFFF0000"/>
              <x14:axisColor rgb="FF000000"/>
            </x14:dataBar>
          </x14:cfRule>
          <xm:sqref>AK231:AL231</xm:sqref>
        </x14:conditionalFormatting>
        <x14:conditionalFormatting xmlns:xm="http://schemas.microsoft.com/office/excel/2006/main">
          <x14:cfRule type="dataBar" id="{F9FA71A3-569F-4F1A-A870-7604AE6FD06A}">
            <x14:dataBar minLength="0" maxLength="100" gradient="0" direction="leftToRight">
              <x14:cfvo type="autoMin"/>
              <x14:cfvo type="formula">
                <xm:f>$AQ$120</xm:f>
              </x14:cfvo>
              <x14:negativeFillColor rgb="FFFF0000"/>
              <x14:axisColor rgb="FF000000"/>
            </x14:dataBar>
          </x14:cfRule>
          <xm:sqref>AK232:AL232</xm:sqref>
        </x14:conditionalFormatting>
        <x14:conditionalFormatting xmlns:xm="http://schemas.microsoft.com/office/excel/2006/main">
          <x14:cfRule type="dataBar" id="{466D7FAC-0F54-4DB8-964D-38D7F0C931DD}">
            <x14:dataBar minLength="0" maxLength="100" gradient="0" direction="leftToRight">
              <x14:cfvo type="autoMin"/>
              <x14:cfvo type="formula">
                <xm:f>$AQ$121</xm:f>
              </x14:cfvo>
              <x14:negativeFillColor rgb="FFFF0000"/>
              <x14:axisColor rgb="FF000000"/>
            </x14:dataBar>
          </x14:cfRule>
          <xm:sqref>AK233:AL233</xm:sqref>
        </x14:conditionalFormatting>
        <x14:conditionalFormatting xmlns:xm="http://schemas.microsoft.com/office/excel/2006/main">
          <x14:cfRule type="dataBar" id="{D4255AD1-DA8F-48A9-B21D-E28BDBE5CF7D}">
            <x14:dataBar minLength="0" maxLength="100" gradient="0" direction="leftToRight">
              <x14:cfvo type="autoMin"/>
              <x14:cfvo type="formula">
                <xm:f>$AQ$122</xm:f>
              </x14:cfvo>
              <x14:negativeFillColor rgb="FFFF0000"/>
              <x14:axisColor rgb="FF000000"/>
            </x14:dataBar>
          </x14:cfRule>
          <xm:sqref>AK234:AL234</xm:sqref>
        </x14:conditionalFormatting>
        <x14:conditionalFormatting xmlns:xm="http://schemas.microsoft.com/office/excel/2006/main">
          <x14:cfRule type="dataBar" id="{FE7773D4-69FE-4851-829B-170AB1C138AA}">
            <x14:dataBar minLength="0" maxLength="100" gradient="0" direction="leftToRight">
              <x14:cfvo type="autoMin"/>
              <x14:cfvo type="formula">
                <xm:f>$AQ$123</xm:f>
              </x14:cfvo>
              <x14:negativeFillColor rgb="FFFF0000"/>
              <x14:axisColor rgb="FF000000"/>
            </x14:dataBar>
          </x14:cfRule>
          <xm:sqref>AK235:AL235</xm:sqref>
        </x14:conditionalFormatting>
        <x14:conditionalFormatting xmlns:xm="http://schemas.microsoft.com/office/excel/2006/main">
          <x14:cfRule type="dataBar" id="{47F4A8F4-61EF-4B5C-9E68-2825553FB6D2}">
            <x14:dataBar minLength="0" maxLength="100" gradient="0" direction="leftToRight">
              <x14:cfvo type="autoMin"/>
              <x14:cfvo type="formula">
                <xm:f>$AQ$124</xm:f>
              </x14:cfvo>
              <x14:negativeFillColor rgb="FFFF0000"/>
              <x14:axisColor rgb="FF000000"/>
            </x14:dataBar>
          </x14:cfRule>
          <xm:sqref>AK236:AL236</xm:sqref>
        </x14:conditionalFormatting>
        <x14:conditionalFormatting xmlns:xm="http://schemas.microsoft.com/office/excel/2006/main">
          <x14:cfRule type="dataBar" id="{FF63A021-6815-4858-9046-8C6D61C361B6}">
            <x14:dataBar minLength="0" maxLength="100" gradient="0" direction="leftToRight">
              <x14:cfvo type="autoMin"/>
              <x14:cfvo type="formula">
                <xm:f>$AQ$125</xm:f>
              </x14:cfvo>
              <x14:negativeFillColor rgb="FFFF0000"/>
              <x14:axisColor rgb="FF000000"/>
            </x14:dataBar>
          </x14:cfRule>
          <xm:sqref>AK237:AL237</xm:sqref>
        </x14:conditionalFormatting>
        <x14:conditionalFormatting xmlns:xm="http://schemas.microsoft.com/office/excel/2006/main">
          <x14:cfRule type="dataBar" id="{4AC2CC3E-1525-4CF6-8306-E0D55CF103DB}">
            <x14:dataBar minLength="0" maxLength="100" gradient="0" direction="leftToRight">
              <x14:cfvo type="autoMin"/>
              <x14:cfvo type="formula">
                <xm:f>$AQ$126</xm:f>
              </x14:cfvo>
              <x14:negativeFillColor rgb="FFFF0000"/>
              <x14:axisColor rgb="FF000000"/>
            </x14:dataBar>
          </x14:cfRule>
          <xm:sqref>AK238:AL238</xm:sqref>
        </x14:conditionalFormatting>
        <x14:conditionalFormatting xmlns:xm="http://schemas.microsoft.com/office/excel/2006/main">
          <x14:cfRule type="dataBar" id="{EF0A1C53-5EFB-4189-B55C-1A0E31BBC82F}">
            <x14:dataBar minLength="0" maxLength="100" gradient="0" direction="leftToRight">
              <x14:cfvo type="autoMin"/>
              <x14:cfvo type="formula">
                <xm:f>$AQ$127</xm:f>
              </x14:cfvo>
              <x14:negativeFillColor rgb="FFFF0000"/>
              <x14:axisColor rgb="FF000000"/>
            </x14:dataBar>
          </x14:cfRule>
          <xm:sqref>AK239:AL239</xm:sqref>
        </x14:conditionalFormatting>
        <x14:conditionalFormatting xmlns:xm="http://schemas.microsoft.com/office/excel/2006/main">
          <x14:cfRule type="dataBar" id="{06E8E74D-E0C2-44C7-BB0E-0B83F1D8722E}">
            <x14:dataBar minLength="0" maxLength="100" gradient="0" direction="leftToRight">
              <x14:cfvo type="autoMin"/>
              <x14:cfvo type="formula">
                <xm:f>$AQ$128</xm:f>
              </x14:cfvo>
              <x14:negativeFillColor rgb="FFFF0000"/>
              <x14:axisColor rgb="FF000000"/>
            </x14:dataBar>
          </x14:cfRule>
          <xm:sqref>AK240:AL240</xm:sqref>
        </x14:conditionalFormatting>
        <x14:conditionalFormatting xmlns:xm="http://schemas.microsoft.com/office/excel/2006/main">
          <x14:cfRule type="dataBar" id="{56E0D3F0-2738-4C70-857B-37E751C28C3D}">
            <x14:dataBar minLength="0" maxLength="100" gradient="0" direction="leftToRight">
              <x14:cfvo type="autoMin"/>
              <x14:cfvo type="formula">
                <xm:f>$AQ$129</xm:f>
              </x14:cfvo>
              <x14:negativeFillColor rgb="FFFF0000"/>
              <x14:axisColor rgb="FF000000"/>
            </x14:dataBar>
          </x14:cfRule>
          <xm:sqref>AK241:AL241</xm:sqref>
        </x14:conditionalFormatting>
        <x14:conditionalFormatting xmlns:xm="http://schemas.microsoft.com/office/excel/2006/main">
          <x14:cfRule type="dataBar" id="{0F89B1B4-CFFA-4F8D-90BD-B590E743B895}">
            <x14:dataBar minLength="0" maxLength="100" gradient="0" direction="leftToRight">
              <x14:cfvo type="autoMin"/>
              <x14:cfvo type="formula">
                <xm:f>$AQ$130</xm:f>
              </x14:cfvo>
              <x14:negativeFillColor rgb="FFFF0000"/>
              <x14:axisColor rgb="FF000000"/>
            </x14:dataBar>
          </x14:cfRule>
          <xm:sqref>AK242:AL242</xm:sqref>
        </x14:conditionalFormatting>
        <x14:conditionalFormatting xmlns:xm="http://schemas.microsoft.com/office/excel/2006/main">
          <x14:cfRule type="dataBar" id="{02BB2C18-32D8-4955-ADA4-0D8E365576ED}">
            <x14:dataBar minLength="0" maxLength="100" gradient="0" direction="leftToRight">
              <x14:cfvo type="autoMin"/>
              <x14:cfvo type="formula">
                <xm:f>$AQ$131</xm:f>
              </x14:cfvo>
              <x14:negativeFillColor rgb="FFFF0000"/>
              <x14:axisColor rgb="FF000000"/>
            </x14:dataBar>
          </x14:cfRule>
          <xm:sqref>AK243:AL243</xm:sqref>
        </x14:conditionalFormatting>
        <x14:conditionalFormatting xmlns:xm="http://schemas.microsoft.com/office/excel/2006/main">
          <x14:cfRule type="dataBar" id="{CAE51E99-D3FF-47DA-B20D-5157D7D97730}">
            <x14:dataBar minLength="0" maxLength="100" gradient="0" direction="leftToRight">
              <x14:cfvo type="autoMin"/>
              <x14:cfvo type="formula">
                <xm:f>$AQ$132</xm:f>
              </x14:cfvo>
              <x14:negativeFillColor rgb="FFFF0000"/>
              <x14:axisColor rgb="FF000000"/>
            </x14:dataBar>
          </x14:cfRule>
          <xm:sqref>AK244:AL244</xm:sqref>
        </x14:conditionalFormatting>
        <x14:conditionalFormatting xmlns:xm="http://schemas.microsoft.com/office/excel/2006/main">
          <x14:cfRule type="dataBar" id="{36D630D3-EFEB-4221-8B24-6A7F1B837C20}">
            <x14:dataBar minLength="0" maxLength="100" gradient="0" direction="leftToRight">
              <x14:cfvo type="autoMin"/>
              <x14:cfvo type="formula">
                <xm:f>$AQ$133</xm:f>
              </x14:cfvo>
              <x14:negativeFillColor rgb="FFFF0000"/>
              <x14:axisColor rgb="FF000000"/>
            </x14:dataBar>
          </x14:cfRule>
          <xm:sqref>AK245:AL245</xm:sqref>
        </x14:conditionalFormatting>
        <x14:conditionalFormatting xmlns:xm="http://schemas.microsoft.com/office/excel/2006/main">
          <x14:cfRule type="dataBar" id="{3542CE9E-2D7A-4C13-9AE9-2AA3BC56C028}">
            <x14:dataBar minLength="0" maxLength="100" gradient="0" direction="leftToRight">
              <x14:cfvo type="autoMin"/>
              <x14:cfvo type="formula">
                <xm:f>$AQ$134</xm:f>
              </x14:cfvo>
              <x14:negativeFillColor rgb="FFFF0000"/>
              <x14:axisColor rgb="FF000000"/>
            </x14:dataBar>
          </x14:cfRule>
          <xm:sqref>AK246:AL246</xm:sqref>
        </x14:conditionalFormatting>
        <x14:conditionalFormatting xmlns:xm="http://schemas.microsoft.com/office/excel/2006/main">
          <x14:cfRule type="dataBar" id="{75682A79-E446-4285-88EC-FE381E338459}">
            <x14:dataBar minLength="0" maxLength="100" gradient="0" direction="leftToRight">
              <x14:cfvo type="autoMin"/>
              <x14:cfvo type="formula">
                <xm:f>$AQ$135</xm:f>
              </x14:cfvo>
              <x14:negativeFillColor rgb="FFFF0000"/>
              <x14:axisColor rgb="FF000000"/>
            </x14:dataBar>
          </x14:cfRule>
          <xm:sqref>AK247:AL247</xm:sqref>
        </x14:conditionalFormatting>
        <x14:conditionalFormatting xmlns:xm="http://schemas.microsoft.com/office/excel/2006/main">
          <x14:cfRule type="dataBar" id="{32ABF58E-8C99-4B28-B7FE-EF0E13DDE581}">
            <x14:dataBar minLength="0" maxLength="100" gradient="0" direction="leftToRight">
              <x14:cfvo type="autoMin"/>
              <x14:cfvo type="formula">
                <xm:f>$AQ$136</xm:f>
              </x14:cfvo>
              <x14:negativeFillColor rgb="FFFF0000"/>
              <x14:axisColor rgb="FF000000"/>
            </x14:dataBar>
          </x14:cfRule>
          <xm:sqref>AK248:AL248</xm:sqref>
        </x14:conditionalFormatting>
        <x14:conditionalFormatting xmlns:xm="http://schemas.microsoft.com/office/excel/2006/main">
          <x14:cfRule type="dataBar" id="{EEF549F6-37C2-4EDE-8FBB-ADEFD45EF23E}">
            <x14:dataBar minLength="0" maxLength="100" gradient="0" direction="leftToRight">
              <x14:cfvo type="autoMin"/>
              <x14:cfvo type="formula">
                <xm:f>$AQ$137</xm:f>
              </x14:cfvo>
              <x14:negativeFillColor rgb="FFFF0000"/>
              <x14:axisColor rgb="FF000000"/>
            </x14:dataBar>
          </x14:cfRule>
          <xm:sqref>AK249:AL249</xm:sqref>
        </x14:conditionalFormatting>
        <x14:conditionalFormatting xmlns:xm="http://schemas.microsoft.com/office/excel/2006/main">
          <x14:cfRule type="dataBar" id="{3FB22CF0-66EF-4C32-AB20-C58C63D4952D}">
            <x14:dataBar minLength="0" maxLength="100" gradient="0" direction="leftToRight">
              <x14:cfvo type="autoMin"/>
              <x14:cfvo type="formula">
                <xm:f>$AQ$138</xm:f>
              </x14:cfvo>
              <x14:negativeFillColor rgb="FFFF0000"/>
              <x14:axisColor rgb="FF000000"/>
            </x14:dataBar>
          </x14:cfRule>
          <xm:sqref>AK250:AL250</xm:sqref>
        </x14:conditionalFormatting>
        <x14:conditionalFormatting xmlns:xm="http://schemas.microsoft.com/office/excel/2006/main">
          <x14:cfRule type="dataBar" id="{499E00CE-6718-4534-89F4-B45DDD126048}">
            <x14:dataBar minLength="0" maxLength="100" gradient="0" direction="leftToRight">
              <x14:cfvo type="autoMin"/>
              <x14:cfvo type="formula">
                <xm:f>$AQ$139</xm:f>
              </x14:cfvo>
              <x14:negativeFillColor rgb="FFFF0000"/>
              <x14:axisColor rgb="FF000000"/>
            </x14:dataBar>
          </x14:cfRule>
          <xm:sqref>AK251:AL251</xm:sqref>
        </x14:conditionalFormatting>
        <x14:conditionalFormatting xmlns:xm="http://schemas.microsoft.com/office/excel/2006/main">
          <x14:cfRule type="dataBar" id="{7908B6EB-FDBF-454A-9903-037DB0093EA2}">
            <x14:dataBar minLength="0" maxLength="100" gradient="0" direction="leftToRight">
              <x14:cfvo type="autoMin"/>
              <x14:cfvo type="formula">
                <xm:f>$AQ$140</xm:f>
              </x14:cfvo>
              <x14:negativeFillColor rgb="FFFF0000"/>
              <x14:axisColor rgb="FF000000"/>
            </x14:dataBar>
          </x14:cfRule>
          <xm:sqref>AK252:AL252</xm:sqref>
        </x14:conditionalFormatting>
        <x14:conditionalFormatting xmlns:xm="http://schemas.microsoft.com/office/excel/2006/main">
          <x14:cfRule type="dataBar" id="{7A40A84C-4AC4-4E7E-B4E0-B739F6FB1D79}">
            <x14:dataBar minLength="0" maxLength="100" gradient="0" direction="leftToRight">
              <x14:cfvo type="autoMin"/>
              <x14:cfvo type="formula">
                <xm:f>$AQ$141</xm:f>
              </x14:cfvo>
              <x14:negativeFillColor rgb="FFFF0000"/>
              <x14:axisColor rgb="FF000000"/>
            </x14:dataBar>
          </x14:cfRule>
          <xm:sqref>AK253:AL253</xm:sqref>
        </x14:conditionalFormatting>
        <x14:conditionalFormatting xmlns:xm="http://schemas.microsoft.com/office/excel/2006/main">
          <x14:cfRule type="dataBar" id="{DBA92678-0477-4D04-8CE1-12F12C83FFB2}">
            <x14:dataBar minLength="0" maxLength="100" gradient="0" direction="leftToRight">
              <x14:cfvo type="autoMin"/>
              <x14:cfvo type="formula">
                <xm:f>$AQ$142</xm:f>
              </x14:cfvo>
              <x14:negativeFillColor rgb="FFFF0000"/>
              <x14:axisColor rgb="FF000000"/>
            </x14:dataBar>
          </x14:cfRule>
          <xm:sqref>AK254:AL254</xm:sqref>
        </x14:conditionalFormatting>
        <x14:conditionalFormatting xmlns:xm="http://schemas.microsoft.com/office/excel/2006/main">
          <x14:cfRule type="dataBar" id="{422A6701-E467-4C7B-8CE7-56470911EEA2}">
            <x14:dataBar minLength="0" maxLength="100" gradient="0" direction="leftToRight">
              <x14:cfvo type="autoMin"/>
              <x14:cfvo type="formula">
                <xm:f>$AQ$143</xm:f>
              </x14:cfvo>
              <x14:negativeFillColor rgb="FFFF0000"/>
              <x14:axisColor rgb="FF000000"/>
            </x14:dataBar>
          </x14:cfRule>
          <xm:sqref>AK255:AL255</xm:sqref>
        </x14:conditionalFormatting>
        <x14:conditionalFormatting xmlns:xm="http://schemas.microsoft.com/office/excel/2006/main">
          <x14:cfRule type="dataBar" id="{98741E27-4031-4A43-B8C0-0ED6C942EFE1}">
            <x14:dataBar minLength="0" maxLength="100" gradient="0" direction="leftToRight">
              <x14:cfvo type="autoMin"/>
              <x14:cfvo type="formula">
                <xm:f>$AQ$144</xm:f>
              </x14:cfvo>
              <x14:negativeFillColor rgb="FFFF0000"/>
              <x14:axisColor rgb="FF000000"/>
            </x14:dataBar>
          </x14:cfRule>
          <xm:sqref>AK256:AL256</xm:sqref>
        </x14:conditionalFormatting>
        <x14:conditionalFormatting xmlns:xm="http://schemas.microsoft.com/office/excel/2006/main">
          <x14:cfRule type="dataBar" id="{E1134B18-A0A8-4B86-B467-2EFA01A8A5EE}">
            <x14:dataBar minLength="0" maxLength="100" gradient="0" direction="leftToRight">
              <x14:cfvo type="autoMin"/>
              <x14:cfvo type="formula">
                <xm:f>$AQ$145</xm:f>
              </x14:cfvo>
              <x14:negativeFillColor rgb="FFFF0000"/>
              <x14:axisColor rgb="FF000000"/>
            </x14:dataBar>
          </x14:cfRule>
          <xm:sqref>AK257:AL257</xm:sqref>
        </x14:conditionalFormatting>
        <x14:conditionalFormatting xmlns:xm="http://schemas.microsoft.com/office/excel/2006/main">
          <x14:cfRule type="dataBar" id="{6D94ECA2-F26A-48FD-B6E8-A391D31ACB75}">
            <x14:dataBar minLength="0" maxLength="100" gradient="0" direction="leftToRight">
              <x14:cfvo type="autoMin"/>
              <x14:cfvo type="formula">
                <xm:f>$AQ$146</xm:f>
              </x14:cfvo>
              <x14:negativeFillColor rgb="FFFF0000"/>
              <x14:axisColor rgb="FF000000"/>
            </x14:dataBar>
          </x14:cfRule>
          <xm:sqref>AK258:AL258</xm:sqref>
        </x14:conditionalFormatting>
        <x14:conditionalFormatting xmlns:xm="http://schemas.microsoft.com/office/excel/2006/main">
          <x14:cfRule type="dataBar" id="{7632DC71-3F2C-48CA-884C-073281E1AC4D}">
            <x14:dataBar minLength="0" maxLength="100" gradient="0" direction="leftToRight">
              <x14:cfvo type="autoMin"/>
              <x14:cfvo type="formula">
                <xm:f>$AQ$147</xm:f>
              </x14:cfvo>
              <x14:negativeFillColor rgb="FFFF0000"/>
              <x14:axisColor rgb="FF000000"/>
            </x14:dataBar>
          </x14:cfRule>
          <xm:sqref>AK259:AL259</xm:sqref>
        </x14:conditionalFormatting>
        <x14:conditionalFormatting xmlns:xm="http://schemas.microsoft.com/office/excel/2006/main">
          <x14:cfRule type="dataBar" id="{7FEE83D6-0D79-4F31-9187-B7EAB42EB716}">
            <x14:dataBar minLength="0" maxLength="100" gradient="0" direction="leftToRight">
              <x14:cfvo type="autoMin"/>
              <x14:cfvo type="formula">
                <xm:f>$AQ$148</xm:f>
              </x14:cfvo>
              <x14:negativeFillColor rgb="FFFF0000"/>
              <x14:axisColor rgb="FF000000"/>
            </x14:dataBar>
          </x14:cfRule>
          <xm:sqref>AK260:AL260</xm:sqref>
        </x14:conditionalFormatting>
        <x14:conditionalFormatting xmlns:xm="http://schemas.microsoft.com/office/excel/2006/main">
          <x14:cfRule type="dataBar" id="{28582025-BD10-48E8-8933-09BC1311FE02}">
            <x14:dataBar minLength="0" maxLength="100" gradient="0" direction="leftToRight">
              <x14:cfvo type="autoMin"/>
              <x14:cfvo type="formula">
                <xm:f>$AQ$149</xm:f>
              </x14:cfvo>
              <x14:negativeFillColor rgb="FFFF0000"/>
              <x14:axisColor rgb="FF000000"/>
            </x14:dataBar>
          </x14:cfRule>
          <xm:sqref>AK261:AL261</xm:sqref>
        </x14:conditionalFormatting>
        <x14:conditionalFormatting xmlns:xm="http://schemas.microsoft.com/office/excel/2006/main">
          <x14:cfRule type="dataBar" id="{8AD8AF73-D0AB-4A8E-900D-ECA49D8F180B}">
            <x14:dataBar minLength="0" maxLength="100" gradient="0" direction="leftToRight">
              <x14:cfvo type="autoMin"/>
              <x14:cfvo type="formula">
                <xm:f>$AQ$150</xm:f>
              </x14:cfvo>
              <x14:negativeFillColor rgb="FFFF0000"/>
              <x14:axisColor rgb="FF000000"/>
            </x14:dataBar>
          </x14:cfRule>
          <xm:sqref>AK262:AL262</xm:sqref>
        </x14:conditionalFormatting>
        <x14:conditionalFormatting xmlns:xm="http://schemas.microsoft.com/office/excel/2006/main">
          <x14:cfRule type="dataBar" id="{DC146912-2277-4F1E-94AD-A3589D349BEA}">
            <x14:dataBar minLength="0" maxLength="100" gradient="0" direction="leftToRight">
              <x14:cfvo type="autoMin"/>
              <x14:cfvo type="formula">
                <xm:f>$AQ$151</xm:f>
              </x14:cfvo>
              <x14:negativeFillColor rgb="FFFF0000"/>
              <x14:axisColor rgb="FF000000"/>
            </x14:dataBar>
          </x14:cfRule>
          <xm:sqref>AK263:AL263</xm:sqref>
        </x14:conditionalFormatting>
        <x14:conditionalFormatting xmlns:xm="http://schemas.microsoft.com/office/excel/2006/main">
          <x14:cfRule type="dataBar" id="{224C6733-37B0-4724-B41F-BA5ED566A8E7}">
            <x14:dataBar minLength="0" maxLength="100" gradient="0" direction="leftToRight">
              <x14:cfvo type="autoMin"/>
              <x14:cfvo type="formula">
                <xm:f>$AQ$152</xm:f>
              </x14:cfvo>
              <x14:negativeFillColor rgb="FFFF0000"/>
              <x14:axisColor rgb="FF000000"/>
            </x14:dataBar>
          </x14:cfRule>
          <xm:sqref>AK264:AL264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BC02-B1B0-486A-A3CD-940445A282F8}">
  <dimension ref="A1:AR267"/>
  <sheetViews>
    <sheetView rightToLeft="1" topLeftCell="G19" zoomScale="70" zoomScaleNormal="70" workbookViewId="0">
      <selection activeCell="AA36" sqref="AA3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2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441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7.77734375" style="24" bestFit="1" customWidth="1"/>
    <col min="29" max="29" width="15.77734375" style="31" bestFit="1" customWidth="1"/>
    <col min="30" max="30" width="13.6640625" style="32" bestFit="1" customWidth="1"/>
    <col min="31" max="31" width="67.21875" style="24" bestFit="1" customWidth="1"/>
    <col min="32" max="32" width="28.33203125" style="24" bestFit="1" customWidth="1"/>
    <col min="33" max="33" width="13.5546875" style="24" bestFit="1" customWidth="1"/>
    <col min="34" max="34" width="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6">
        <v>1</v>
      </c>
      <c r="H2" s="67"/>
      <c r="I2" s="66" t="s">
        <v>1801</v>
      </c>
      <c r="J2" s="9" t="s">
        <v>75</v>
      </c>
      <c r="K2" s="11" t="str">
        <f t="shared" ref="K2:K65" ca="1" si="0">IF(C2, TODAY(), "" )</f>
        <v/>
      </c>
      <c r="L2" s="12"/>
      <c r="M2" s="12" t="s">
        <v>84</v>
      </c>
      <c r="N2" s="12" t="s">
        <v>709</v>
      </c>
      <c r="O2" s="9">
        <v>5501.3</v>
      </c>
      <c r="P2" s="9">
        <v>2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2</v>
      </c>
      <c r="X2" s="14">
        <f t="shared" ref="X2:X65" si="3">P2*T2</f>
        <v>102400000</v>
      </c>
      <c r="Y2" s="17"/>
      <c r="Z2" s="14">
        <f t="shared" ref="Z2:Z65" si="4">X2-Y2</f>
        <v>102400000</v>
      </c>
      <c r="AA2" s="18" t="s">
        <v>79</v>
      </c>
      <c r="AB2" s="13" t="s">
        <v>70</v>
      </c>
      <c r="AC2" s="19" t="s">
        <v>86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کروسان مژده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3">
        <v>2</v>
      </c>
      <c r="H3" s="156"/>
      <c r="I3" s="153" t="s">
        <v>1801</v>
      </c>
      <c r="J3" s="159" t="s">
        <v>75</v>
      </c>
      <c r="K3" s="11" t="str">
        <f t="shared" ca="1" si="0"/>
        <v/>
      </c>
      <c r="L3" s="138"/>
      <c r="M3" s="138" t="s">
        <v>84</v>
      </c>
      <c r="N3" s="138" t="s">
        <v>710</v>
      </c>
      <c r="O3" s="9">
        <v>5511.3</v>
      </c>
      <c r="P3" s="9">
        <v>1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1</v>
      </c>
      <c r="X3" s="14">
        <f t="shared" si="3"/>
        <v>69600000</v>
      </c>
      <c r="Y3" s="17"/>
      <c r="Z3" s="14">
        <f t="shared" si="4"/>
        <v>69600000</v>
      </c>
      <c r="AA3" s="150" t="s">
        <v>79</v>
      </c>
      <c r="AB3" s="147" t="s">
        <v>70</v>
      </c>
      <c r="AC3" s="144" t="s">
        <v>86</v>
      </c>
      <c r="AD3" s="141"/>
      <c r="AE3" s="19"/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تهران - کافه بیکری کروسان روشا -  حجتی 09373955769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55"/>
      <c r="H4" s="158"/>
      <c r="I4" s="155"/>
      <c r="J4" s="161"/>
      <c r="K4" s="11" t="str">
        <f t="shared" ca="1" si="0"/>
        <v/>
      </c>
      <c r="L4" s="140"/>
      <c r="M4" s="140"/>
      <c r="N4" s="140"/>
      <c r="O4" s="9">
        <v>5501.3</v>
      </c>
      <c r="P4" s="9">
        <v>4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4</v>
      </c>
      <c r="X4" s="14">
        <f t="shared" si="3"/>
        <v>204800000</v>
      </c>
      <c r="Y4" s="17"/>
      <c r="Z4" s="14">
        <f t="shared" si="4"/>
        <v>204800000</v>
      </c>
      <c r="AA4" s="152"/>
      <c r="AB4" s="149"/>
      <c r="AC4" s="146"/>
      <c r="AD4" s="143"/>
      <c r="AE4" s="19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59">
        <v>3</v>
      </c>
      <c r="H5" s="162">
        <v>282041293659</v>
      </c>
      <c r="I5" s="159" t="s">
        <v>1801</v>
      </c>
      <c r="J5" s="159"/>
      <c r="K5" s="11" t="str">
        <f t="shared" ca="1" si="0"/>
        <v/>
      </c>
      <c r="L5" s="138" t="s">
        <v>1321</v>
      </c>
      <c r="M5" s="138" t="s">
        <v>1846</v>
      </c>
      <c r="N5" s="138"/>
      <c r="O5" s="9">
        <v>5501.1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2100000</v>
      </c>
      <c r="U5" s="15"/>
      <c r="V5" s="16">
        <f t="shared" si="1"/>
        <v>0</v>
      </c>
      <c r="W5" s="12">
        <f t="shared" si="2"/>
        <v>1</v>
      </c>
      <c r="X5" s="14">
        <f t="shared" si="3"/>
        <v>2100000</v>
      </c>
      <c r="Y5" s="17"/>
      <c r="Z5" s="14">
        <f t="shared" si="4"/>
        <v>2100000</v>
      </c>
      <c r="AA5" s="150" t="s">
        <v>260</v>
      </c>
      <c r="AB5" s="147" t="s">
        <v>1847</v>
      </c>
      <c r="AC5" s="144" t="s">
        <v>1848</v>
      </c>
      <c r="AD5" s="141"/>
      <c r="AE5" s="19"/>
      <c r="AF5" s="21"/>
      <c r="AG5" s="22" t="str">
        <f t="shared" si="5"/>
        <v>TRUE</v>
      </c>
      <c r="AH5" s="23" t="str">
        <f t="shared" si="6"/>
        <v>کردستان سقز - بلوار انقلاب _ نبش کوچه اورژانس _ پلاک ۱۴۲ _ طبقه دوم _ زنگ شماره ۲  - سالار شافعی 09302222332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61"/>
      <c r="H6" s="163"/>
      <c r="I6" s="161"/>
      <c r="J6" s="161"/>
      <c r="K6" s="11" t="str">
        <f t="shared" ca="1" si="0"/>
        <v/>
      </c>
      <c r="L6" s="140"/>
      <c r="M6" s="140"/>
      <c r="N6" s="140"/>
      <c r="O6" s="9">
        <v>5511.1</v>
      </c>
      <c r="P6" s="9">
        <v>1</v>
      </c>
      <c r="Q6" s="13" t="str">
        <f>VLOOKUP(O6, '[1]لیست محصولات اردیبهشت ۱۴۰۳'!B:C,2,0)</f>
        <v>هامبلا | Hambella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2800000</v>
      </c>
      <c r="U6" s="15"/>
      <c r="V6" s="16">
        <f t="shared" si="1"/>
        <v>0</v>
      </c>
      <c r="W6" s="12">
        <f t="shared" si="2"/>
        <v>1</v>
      </c>
      <c r="X6" s="14">
        <f t="shared" si="3"/>
        <v>2800000</v>
      </c>
      <c r="Y6" s="17"/>
      <c r="Z6" s="14">
        <f t="shared" si="4"/>
        <v>2800000</v>
      </c>
      <c r="AA6" s="152"/>
      <c r="AB6" s="149"/>
      <c r="AC6" s="146"/>
      <c r="AD6" s="143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59">
        <v>4</v>
      </c>
      <c r="H7" s="162">
        <v>282044288688</v>
      </c>
      <c r="I7" s="159" t="s">
        <v>1801</v>
      </c>
      <c r="J7" s="159" t="s">
        <v>75</v>
      </c>
      <c r="K7" s="11" t="str">
        <f t="shared" ca="1" si="0"/>
        <v/>
      </c>
      <c r="L7" s="138" t="s">
        <v>946</v>
      </c>
      <c r="M7" s="138" t="s">
        <v>947</v>
      </c>
      <c r="N7" s="138" t="s">
        <v>948</v>
      </c>
      <c r="O7" s="9">
        <v>5511.2</v>
      </c>
      <c r="P7" s="9">
        <v>10</v>
      </c>
      <c r="Q7" s="13" t="str">
        <f>VLOOKUP(O7, '[1]لیست محصولات اردیبهشت ۱۴۰۳'!B:C,2,0)</f>
        <v>هامبلا | Hambella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13350000</v>
      </c>
      <c r="U7" s="26"/>
      <c r="V7" s="16">
        <f t="shared" si="1"/>
        <v>0</v>
      </c>
      <c r="W7" s="12">
        <f t="shared" si="2"/>
        <v>10</v>
      </c>
      <c r="X7" s="14">
        <f t="shared" si="3"/>
        <v>133500000</v>
      </c>
      <c r="Y7" s="17"/>
      <c r="Z7" s="14">
        <f t="shared" si="4"/>
        <v>133500000</v>
      </c>
      <c r="AA7" s="150" t="s">
        <v>79</v>
      </c>
      <c r="AB7" s="147" t="s">
        <v>949</v>
      </c>
      <c r="AC7" s="144" t="s">
        <v>950</v>
      </c>
      <c r="AD7" s="141"/>
      <c r="AE7" s="19"/>
      <c r="AF7" s="21"/>
      <c r="AG7" s="22" t="str">
        <f t="shared" si="5"/>
        <v>TRUE</v>
      </c>
      <c r="AH7" s="23" t="str">
        <f t="shared" si="6"/>
        <v>تهران مرزداران-خ ابوالفضل - پ ۸ کافه فلورانس - میثم الهی 09121381407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61"/>
      <c r="H8" s="163"/>
      <c r="I8" s="161"/>
      <c r="J8" s="161"/>
      <c r="K8" s="11" t="str">
        <f t="shared" ca="1" si="0"/>
        <v/>
      </c>
      <c r="L8" s="140"/>
      <c r="M8" s="140"/>
      <c r="N8" s="140"/>
      <c r="O8" s="9">
        <v>5523.2</v>
      </c>
      <c r="P8" s="9">
        <v>10</v>
      </c>
      <c r="Q8" s="13" t="str">
        <f>VLOOKUP(O8, '[1]لیست محصولات اردیبهشت ۱۴۰۳'!B:C,2,0)</f>
        <v>کوتوا دانکن | Kotowa Duncan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12150000</v>
      </c>
      <c r="U8" s="15"/>
      <c r="V8" s="16">
        <f t="shared" si="1"/>
        <v>0</v>
      </c>
      <c r="W8" s="12">
        <f t="shared" si="2"/>
        <v>10</v>
      </c>
      <c r="X8" s="14">
        <f t="shared" si="3"/>
        <v>121500000</v>
      </c>
      <c r="Y8" s="17"/>
      <c r="Z8" s="14">
        <f t="shared" si="4"/>
        <v>121500000</v>
      </c>
      <c r="AA8" s="152"/>
      <c r="AB8" s="149"/>
      <c r="AC8" s="146"/>
      <c r="AD8" s="143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59">
        <v>5</v>
      </c>
      <c r="H9" s="162">
        <v>282045981854</v>
      </c>
      <c r="I9" s="159" t="s">
        <v>1801</v>
      </c>
      <c r="J9" s="159"/>
      <c r="K9" s="11" t="str">
        <f t="shared" ca="1" si="0"/>
        <v/>
      </c>
      <c r="L9" s="138" t="s">
        <v>1849</v>
      </c>
      <c r="M9" s="138" t="s">
        <v>1850</v>
      </c>
      <c r="N9" s="138" t="s">
        <v>1851</v>
      </c>
      <c r="O9" s="9">
        <v>5501.2</v>
      </c>
      <c r="P9" s="9">
        <v>10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9900000</v>
      </c>
      <c r="U9" s="15"/>
      <c r="V9" s="16">
        <f t="shared" si="1"/>
        <v>0</v>
      </c>
      <c r="W9" s="12">
        <f t="shared" si="2"/>
        <v>10</v>
      </c>
      <c r="X9" s="14">
        <f t="shared" si="3"/>
        <v>99000000</v>
      </c>
      <c r="Y9" s="17"/>
      <c r="Z9" s="14">
        <f t="shared" si="4"/>
        <v>99000000</v>
      </c>
      <c r="AA9" s="150" t="s">
        <v>193</v>
      </c>
      <c r="AB9" s="147" t="s">
        <v>1421</v>
      </c>
      <c r="AC9" s="144" t="s">
        <v>1422</v>
      </c>
      <c r="AD9" s="141"/>
      <c r="AE9" s="19"/>
      <c r="AF9" s="21"/>
      <c r="AG9" s="22" t="str">
        <f t="shared" si="5"/>
        <v>TRUE</v>
      </c>
      <c r="AH9" s="23" t="str">
        <f t="shared" si="6"/>
        <v>لاهیجان خیابان حشمت رو به رو ورزشگاه شهدا ما بین حشمت ۶ و ۸ کافه کیوباکس - میرپوریا سیدحاتمی 09194153151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163"/>
      <c r="I10" s="161"/>
      <c r="J10" s="161"/>
      <c r="K10" s="11" t="str">
        <f t="shared" ca="1" si="0"/>
        <v/>
      </c>
      <c r="L10" s="140"/>
      <c r="M10" s="140"/>
      <c r="N10" s="140"/>
      <c r="O10" s="9">
        <v>5511.2</v>
      </c>
      <c r="P10" s="9">
        <v>2</v>
      </c>
      <c r="Q10" s="13" t="str">
        <f>VLOOKUP(O10, '[1]لیست محصولات اردیبهشت ۱۴۰۳'!B:C,2,0)</f>
        <v>هامبلا | Hambella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13350000</v>
      </c>
      <c r="U10" s="15"/>
      <c r="V10" s="16">
        <f t="shared" si="1"/>
        <v>0</v>
      </c>
      <c r="W10" s="12">
        <f t="shared" si="2"/>
        <v>2</v>
      </c>
      <c r="X10" s="14">
        <f t="shared" si="3"/>
        <v>26700000</v>
      </c>
      <c r="Y10" s="17"/>
      <c r="Z10" s="14">
        <f t="shared" si="4"/>
        <v>26700000</v>
      </c>
      <c r="AA10" s="152"/>
      <c r="AB10" s="149"/>
      <c r="AC10" s="146"/>
      <c r="AD10" s="14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59">
        <v>6</v>
      </c>
      <c r="H11" s="162">
        <v>282053905178</v>
      </c>
      <c r="I11" s="159" t="s">
        <v>1801</v>
      </c>
      <c r="J11" s="159"/>
      <c r="K11" s="11" t="str">
        <f t="shared" ca="1" si="0"/>
        <v/>
      </c>
      <c r="L11" s="138" t="s">
        <v>745</v>
      </c>
      <c r="M11" s="138" t="s">
        <v>746</v>
      </c>
      <c r="N11" s="138" t="s">
        <v>747</v>
      </c>
      <c r="O11" s="9">
        <v>3326.2</v>
      </c>
      <c r="P11" s="9">
        <v>1</v>
      </c>
      <c r="Q11" s="13" t="str">
        <f>VLOOKUP(O11, '[1]لیست محصولات اردیبهشت ۱۴۰۳'!B:C,2,0)</f>
        <v>میاگروس | Milagros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18150000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18150000</v>
      </c>
      <c r="Y11" s="17"/>
      <c r="Z11" s="14">
        <f t="shared" si="4"/>
        <v>18150000</v>
      </c>
      <c r="AA11" s="150" t="s">
        <v>79</v>
      </c>
      <c r="AB11" s="147" t="s">
        <v>748</v>
      </c>
      <c r="AC11" s="144" t="s">
        <v>749</v>
      </c>
      <c r="AD11" s="141" t="s">
        <v>759</v>
      </c>
      <c r="AE11" s="19"/>
      <c r="AF11" s="21"/>
      <c r="AG11" s="22" t="str">
        <f t="shared" si="5"/>
        <v>TRUE</v>
      </c>
      <c r="AH11" s="23" t="str">
        <f t="shared" si="6"/>
        <v>تهران میدان هفت تیر . خ مفتح جنوبی . خ ورکش . نبش کوچه سیاسی پ ۱۷.۷ کافه راب - اشکان رستمی 09384346362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1"/>
      <c r="H12" s="163"/>
      <c r="I12" s="161"/>
      <c r="J12" s="161"/>
      <c r="K12" s="11" t="str">
        <f t="shared" ca="1" si="0"/>
        <v/>
      </c>
      <c r="L12" s="140"/>
      <c r="M12" s="140"/>
      <c r="N12" s="140"/>
      <c r="O12" s="9">
        <v>3326.1</v>
      </c>
      <c r="P12" s="9">
        <v>1</v>
      </c>
      <c r="Q12" s="13" t="str">
        <f>VLOOKUP(O12, '[1]لیست محصولات اردیبهشت ۱۴۰۳'!B:C,2,0)</f>
        <v>میاگروس | Milagros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3750000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3750000</v>
      </c>
      <c r="Y12" s="17"/>
      <c r="Z12" s="14">
        <f t="shared" si="4"/>
        <v>3750000</v>
      </c>
      <c r="AA12" s="152"/>
      <c r="AB12" s="149"/>
      <c r="AC12" s="146"/>
      <c r="AD12" s="143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9">
        <v>7</v>
      </c>
      <c r="H13" s="162">
        <v>282065332882</v>
      </c>
      <c r="I13" s="159" t="s">
        <v>1801</v>
      </c>
      <c r="J13" s="159"/>
      <c r="K13" s="11" t="str">
        <f t="shared" ca="1" si="0"/>
        <v/>
      </c>
      <c r="L13" s="138" t="s">
        <v>87</v>
      </c>
      <c r="M13" s="138" t="s">
        <v>249</v>
      </c>
      <c r="N13" s="138" t="s">
        <v>250</v>
      </c>
      <c r="O13" s="9">
        <v>3326.2</v>
      </c>
      <c r="P13" s="9">
        <v>2</v>
      </c>
      <c r="Q13" s="13" t="str">
        <f>VLOOKUP(O13, '[1]لیست محصولات اردیبهشت ۱۴۰۳'!B:C,2,0)</f>
        <v>میاگروس | Milagros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18150000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36300000</v>
      </c>
      <c r="Y13" s="17"/>
      <c r="Z13" s="14">
        <f t="shared" si="4"/>
        <v>36300000</v>
      </c>
      <c r="AA13" s="150" t="s">
        <v>251</v>
      </c>
      <c r="AB13" s="147" t="s">
        <v>1854</v>
      </c>
      <c r="AC13" s="144" t="s">
        <v>253</v>
      </c>
      <c r="AD13" s="141"/>
      <c r="AE13" s="183" t="s">
        <v>1855</v>
      </c>
      <c r="AF13" s="21"/>
      <c r="AG13" s="22" t="str">
        <f t="shared" si="5"/>
        <v>TRUE</v>
      </c>
      <c r="AH13" s="23" t="str">
        <f t="shared" si="6"/>
        <v>آمل خیابان امام خمینی آفتاب 46  کافه 42 - علی آویژگان 09116271101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1"/>
      <c r="H14" s="163"/>
      <c r="I14" s="161"/>
      <c r="J14" s="161"/>
      <c r="K14" s="11" t="str">
        <f t="shared" ca="1" si="0"/>
        <v/>
      </c>
      <c r="L14" s="140"/>
      <c r="M14" s="140"/>
      <c r="N14" s="140"/>
      <c r="O14" s="9">
        <v>5501.2</v>
      </c>
      <c r="P14" s="9">
        <v>1</v>
      </c>
      <c r="Q14" s="13" t="str">
        <f>VLOOKUP(O14, '[1]لیست محصولات اردیبهشت ۱۴۰۳'!B:C,2,0)</f>
        <v>ورتکس | Vortex</v>
      </c>
      <c r="R14" s="9"/>
      <c r="S14" s="12">
        <f>VLOOKUP(O14, '[1]لیست محصولات اردیبهشت ۱۴۰۳'!B:F,5,0)</f>
        <v>750</v>
      </c>
      <c r="T14" s="14">
        <f>VLOOKUP(O14, '[1]لیست محصولات اردیبهشت ۱۴۰۳'!B:G,6,0)</f>
        <v>9900000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9900000</v>
      </c>
      <c r="Y14" s="17"/>
      <c r="Z14" s="14">
        <f t="shared" si="4"/>
        <v>9900000</v>
      </c>
      <c r="AA14" s="152"/>
      <c r="AB14" s="149"/>
      <c r="AC14" s="146"/>
      <c r="AD14" s="143"/>
      <c r="AE14" s="184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>
        <v>8</v>
      </c>
      <c r="H15" s="10">
        <v>282083423262</v>
      </c>
      <c r="I15" s="9" t="s">
        <v>1801</v>
      </c>
      <c r="J15" s="9"/>
      <c r="K15" s="11" t="str">
        <f t="shared" ca="1" si="0"/>
        <v/>
      </c>
      <c r="L15" s="12" t="s">
        <v>87</v>
      </c>
      <c r="M15" s="12" t="s">
        <v>1856</v>
      </c>
      <c r="N15" s="12"/>
      <c r="O15" s="9">
        <v>3326.1</v>
      </c>
      <c r="P15" s="9">
        <v>1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3750000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3750000</v>
      </c>
      <c r="Y15" s="17"/>
      <c r="Z15" s="14">
        <f t="shared" si="4"/>
        <v>3750000</v>
      </c>
      <c r="AA15" s="18" t="s">
        <v>209</v>
      </c>
      <c r="AB15" s="13" t="s">
        <v>1857</v>
      </c>
      <c r="AC15" s="19" t="s">
        <v>1858</v>
      </c>
      <c r="AD15" s="20"/>
      <c r="AE15" s="19"/>
      <c r="AF15" s="21"/>
      <c r="AG15" s="22" t="str">
        <f t="shared" si="5"/>
        <v>TRUE</v>
      </c>
      <c r="AH15" s="23" t="str">
        <f t="shared" si="6"/>
        <v>مشهد کیلومتر ۳ جاده شاندیز-مدرس ۱۳- خانه مدرن پاسارگاد  - علی علیزاده 09361690569</v>
      </c>
    </row>
    <row r="16" spans="1:34" ht="22.35" customHeight="1">
      <c r="A16" s="7"/>
      <c r="B16" s="7"/>
      <c r="C16" s="7"/>
      <c r="D16" s="7"/>
      <c r="E16" s="7"/>
      <c r="F16" s="8"/>
      <c r="G16" s="9">
        <v>9</v>
      </c>
      <c r="H16" s="10">
        <v>282085811917</v>
      </c>
      <c r="I16" s="9" t="s">
        <v>1801</v>
      </c>
      <c r="J16" s="9"/>
      <c r="K16" s="11" t="str">
        <f t="shared" ca="1" si="0"/>
        <v/>
      </c>
      <c r="L16" s="12" t="s">
        <v>137</v>
      </c>
      <c r="M16" s="12" t="s">
        <v>138</v>
      </c>
      <c r="N16" s="12"/>
      <c r="O16" s="9">
        <v>5511.2</v>
      </c>
      <c r="P16" s="9">
        <v>2</v>
      </c>
      <c r="Q16" s="13" t="str">
        <f>VLOOKUP(O16, '[1]لیست محصولات اردیبهشت ۱۴۰۳'!B:C,2,0)</f>
        <v>هامبلا | Hambella</v>
      </c>
      <c r="R16" s="9"/>
      <c r="S16" s="12">
        <f>VLOOKUP(O16, '[1]لیست محصولات اردیبهشت ۱۴۰۳'!B:F,5,0)</f>
        <v>750</v>
      </c>
      <c r="T16" s="14">
        <f>VLOOKUP(O16, '[1]لیست محصولات اردیبهشت ۱۴۰۳'!B:G,6,0)</f>
        <v>13350000</v>
      </c>
      <c r="U16" s="15"/>
      <c r="V16" s="16">
        <f t="shared" si="1"/>
        <v>0</v>
      </c>
      <c r="W16" s="12">
        <f t="shared" si="2"/>
        <v>2</v>
      </c>
      <c r="X16" s="14">
        <f t="shared" si="3"/>
        <v>26700000</v>
      </c>
      <c r="Y16" s="17"/>
      <c r="Z16" s="14">
        <f t="shared" si="4"/>
        <v>26700000</v>
      </c>
      <c r="AA16" s="18" t="s">
        <v>139</v>
      </c>
      <c r="AB16" s="13" t="s">
        <v>140</v>
      </c>
      <c r="AC16" s="19" t="s">
        <v>141</v>
      </c>
      <c r="AD16" s="20"/>
      <c r="AE16" s="19"/>
      <c r="AF16" s="21"/>
      <c r="AG16" s="22" t="str">
        <f t="shared" si="5"/>
        <v>TRUE</v>
      </c>
      <c r="AH16" s="23" t="str">
        <f t="shared" si="6"/>
        <v>بندرعباس چهاراه دامایی گوهران ۱۱،ساختمان گوهران،ط۲،واحد۱۵  - حسین ادریسی پور 09173617827</v>
      </c>
    </row>
    <row r="17" spans="1:34" ht="22.35" customHeight="1">
      <c r="A17" s="7"/>
      <c r="B17" s="7"/>
      <c r="C17" s="7"/>
      <c r="D17" s="7"/>
      <c r="E17" s="7"/>
      <c r="F17" s="8"/>
      <c r="G17" s="9">
        <v>10</v>
      </c>
      <c r="H17" s="10">
        <v>282086426049</v>
      </c>
      <c r="I17" s="9" t="s">
        <v>1801</v>
      </c>
      <c r="J17" s="9"/>
      <c r="K17" s="11" t="str">
        <f t="shared" ca="1" si="0"/>
        <v/>
      </c>
      <c r="L17" s="12" t="s">
        <v>391</v>
      </c>
      <c r="M17" s="12" t="s">
        <v>1221</v>
      </c>
      <c r="N17" s="12"/>
      <c r="O17" s="9">
        <v>3326.2</v>
      </c>
      <c r="P17" s="9">
        <v>1</v>
      </c>
      <c r="Q17" s="13" t="str">
        <f>VLOOKUP(O17, '[1]لیست محصولات اردیبهشت ۱۴۰۳'!B:C,2,0)</f>
        <v>میاگروس | Milagros</v>
      </c>
      <c r="R17" s="9"/>
      <c r="S17" s="12">
        <f>VLOOKUP(O17, '[1]لیست محصولات اردیبهشت ۱۴۰۳'!B:F,5,0)</f>
        <v>750</v>
      </c>
      <c r="T17" s="14">
        <f>VLOOKUP(O17, '[1]لیست محصولات اردیبهشت ۱۴۰۳'!B:G,6,0)</f>
        <v>18150000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18150000</v>
      </c>
      <c r="Y17" s="17"/>
      <c r="Z17" s="14">
        <f t="shared" si="4"/>
        <v>18150000</v>
      </c>
      <c r="AA17" s="18" t="s">
        <v>96</v>
      </c>
      <c r="AB17" s="13" t="s">
        <v>1222</v>
      </c>
      <c r="AC17" s="19" t="s">
        <v>1223</v>
      </c>
      <c r="AD17" s="20"/>
      <c r="AE17" s="19"/>
      <c r="AF17" s="21"/>
      <c r="AG17" s="22" t="str">
        <f t="shared" si="5"/>
        <v>TRUE</v>
      </c>
      <c r="AH17" s="23" t="str">
        <f t="shared" si="6"/>
        <v>اصفهان خ شیخ صدوق شمالی ، خ کاخ سعادت آباد شرقی ، نبش کوچه ترکان ، پلاک ۹۶  - پرهام طالبی 09335601918</v>
      </c>
    </row>
    <row r="18" spans="1:34" ht="22.35" customHeight="1">
      <c r="A18" s="7"/>
      <c r="B18" s="7"/>
      <c r="C18" s="7"/>
      <c r="D18" s="7"/>
      <c r="E18" s="7"/>
      <c r="F18" s="8"/>
      <c r="G18" s="9">
        <v>11</v>
      </c>
      <c r="H18" s="10">
        <v>282101630964</v>
      </c>
      <c r="I18" s="9" t="s">
        <v>1852</v>
      </c>
      <c r="J18" s="9"/>
      <c r="K18" s="11" t="str">
        <f t="shared" ca="1" si="0"/>
        <v/>
      </c>
      <c r="L18" s="12" t="s">
        <v>1250</v>
      </c>
      <c r="M18" s="12" t="s">
        <v>1251</v>
      </c>
      <c r="N18" s="12" t="s">
        <v>1252</v>
      </c>
      <c r="O18" s="9">
        <v>5501.3</v>
      </c>
      <c r="P18" s="9">
        <v>1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4000</v>
      </c>
      <c r="T18" s="14">
        <f>VLOOKUP(O18, '[1]لیست محصولات اردیبهشت ۱۴۰۳'!B:G,6,0)</f>
        <v>51200000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51200000</v>
      </c>
      <c r="Y18" s="17"/>
      <c r="Z18" s="14">
        <f t="shared" si="4"/>
        <v>51200000</v>
      </c>
      <c r="AA18" s="18" t="s">
        <v>224</v>
      </c>
      <c r="AB18" s="13" t="s">
        <v>1253</v>
      </c>
      <c r="AC18" s="19" t="s">
        <v>1254</v>
      </c>
      <c r="AD18" s="20"/>
      <c r="AE18" s="19"/>
      <c r="AF18" s="21"/>
      <c r="AG18" s="22" t="str">
        <f t="shared" si="5"/>
        <v>TRUE</v>
      </c>
      <c r="AH18" s="23" t="str">
        <f t="shared" si="6"/>
        <v>بابل خیابان جانبازان_بین توحید 50 و 48 کافه درخت - فربد سعیدی 09113151484</v>
      </c>
    </row>
    <row r="19" spans="1:34" ht="22.35" customHeight="1">
      <c r="A19" s="7"/>
      <c r="B19" s="7"/>
      <c r="C19" s="7"/>
      <c r="D19" s="7"/>
      <c r="E19" s="7"/>
      <c r="F19" s="8"/>
      <c r="G19" s="159">
        <v>12</v>
      </c>
      <c r="H19" s="162">
        <v>282106960714</v>
      </c>
      <c r="I19" s="159" t="s">
        <v>1852</v>
      </c>
      <c r="J19" s="159"/>
      <c r="K19" s="11" t="str">
        <f t="shared" ca="1" si="0"/>
        <v/>
      </c>
      <c r="L19" s="138" t="s">
        <v>191</v>
      </c>
      <c r="M19" s="138" t="s">
        <v>1859</v>
      </c>
      <c r="N19" s="138"/>
      <c r="O19" s="9">
        <v>5501.1</v>
      </c>
      <c r="P19" s="9">
        <v>1</v>
      </c>
      <c r="Q19" s="13" t="str">
        <f>VLOOKUP(O19, '[1]لیست محصولات اردیبهشت ۱۴۰۳'!B:C,2,0)</f>
        <v>ورتکس | Vortex</v>
      </c>
      <c r="R19" s="9" t="s">
        <v>144</v>
      </c>
      <c r="S19" s="12">
        <f>VLOOKUP(O19, '[1]لیست محصولات اردیبهشت ۱۴۰۳'!B:F,5,0)</f>
        <v>150</v>
      </c>
      <c r="T19" s="14">
        <f>VLOOKUP(O19, '[1]لیست محصولات اردیبهشت ۱۴۰۳'!B:G,6,0)</f>
        <v>2100000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2100000</v>
      </c>
      <c r="Y19" s="17"/>
      <c r="Z19" s="14">
        <f t="shared" si="4"/>
        <v>2100000</v>
      </c>
      <c r="AA19" s="150" t="s">
        <v>419</v>
      </c>
      <c r="AB19" s="147" t="s">
        <v>1860</v>
      </c>
      <c r="AC19" s="144" t="s">
        <v>1861</v>
      </c>
      <c r="AD19" s="141"/>
      <c r="AE19" s="19"/>
      <c r="AF19" s="21"/>
      <c r="AG19" s="22" t="str">
        <f t="shared" si="5"/>
        <v>TRUE</v>
      </c>
      <c r="AH19" s="23" t="str">
        <f t="shared" si="6"/>
        <v>تبریز ولیعصر - فلکه همافر - خیابان صادقیان - جنب گالری لوکس - پلاک ۴ طبقه ۵  - کیارش شیوا 09146669863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61"/>
      <c r="H20" s="163"/>
      <c r="I20" s="161"/>
      <c r="J20" s="161"/>
      <c r="K20" s="11" t="str">
        <f t="shared" ca="1" si="0"/>
        <v/>
      </c>
      <c r="L20" s="140"/>
      <c r="M20" s="140"/>
      <c r="N20" s="140"/>
      <c r="O20" s="9">
        <v>5511.1</v>
      </c>
      <c r="P20" s="9">
        <v>1</v>
      </c>
      <c r="Q20" s="13" t="str">
        <f>VLOOKUP(O20, '[1]لیست محصولات اردیبهشت ۱۴۰۳'!B:C,2,0)</f>
        <v>هامبلا | Hambella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2800000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2800000</v>
      </c>
      <c r="Y20" s="17"/>
      <c r="Z20" s="14">
        <f t="shared" si="4"/>
        <v>2800000</v>
      </c>
      <c r="AA20" s="152"/>
      <c r="AB20" s="149"/>
      <c r="AC20" s="146"/>
      <c r="AD20" s="143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59">
        <v>13</v>
      </c>
      <c r="H21" s="162">
        <v>308737</v>
      </c>
      <c r="I21" s="159" t="s">
        <v>1852</v>
      </c>
      <c r="J21" s="159"/>
      <c r="K21" s="11" t="str">
        <f t="shared" ca="1" si="0"/>
        <v/>
      </c>
      <c r="L21" s="138" t="s">
        <v>799</v>
      </c>
      <c r="M21" s="138" t="s">
        <v>1862</v>
      </c>
      <c r="N21" s="138"/>
      <c r="O21" s="9">
        <v>5511.2</v>
      </c>
      <c r="P21" s="9">
        <v>1</v>
      </c>
      <c r="Q21" s="13" t="str">
        <f>VLOOKUP(O21, '[1]لیست محصولات اردیبهشت ۱۴۰۳'!B:C,2,0)</f>
        <v>هامبلا | Hambella</v>
      </c>
      <c r="R21" s="9"/>
      <c r="S21" s="12">
        <f>VLOOKUP(O21, '[1]لیست محصولات اردیبهشت ۱۴۰۳'!B:F,5,0)</f>
        <v>750</v>
      </c>
      <c r="T21" s="14">
        <f>VLOOKUP(O21, '[1]لیست محصولات اردیبهشت ۱۴۰۳'!B:G,6,0)</f>
        <v>13350000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13350000</v>
      </c>
      <c r="Y21" s="17"/>
      <c r="Z21" s="14">
        <f t="shared" si="4"/>
        <v>13350000</v>
      </c>
      <c r="AA21" s="150" t="s">
        <v>79</v>
      </c>
      <c r="AB21" s="147" t="s">
        <v>1863</v>
      </c>
      <c r="AC21" s="144" t="s">
        <v>1864</v>
      </c>
      <c r="AD21" s="141" t="s">
        <v>759</v>
      </c>
      <c r="AE21" s="19"/>
      <c r="AF21" s="21"/>
      <c r="AG21" s="22" t="str">
        <f t="shared" si="5"/>
        <v>TRUE</v>
      </c>
      <c r="AH21" s="23" t="str">
        <f t="shared" si="6"/>
        <v>تهران جردن، ایرج، پ ۱۴ واحد ۵  - سپهر محمدبیگی 09203187202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1"/>
      <c r="H22" s="163"/>
      <c r="I22" s="161"/>
      <c r="J22" s="161"/>
      <c r="K22" s="11" t="str">
        <f t="shared" ca="1" si="0"/>
        <v/>
      </c>
      <c r="L22" s="140"/>
      <c r="M22" s="140"/>
      <c r="N22" s="140"/>
      <c r="O22" s="9">
        <v>3326.1</v>
      </c>
      <c r="P22" s="9">
        <v>1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3750000</v>
      </c>
      <c r="Y22" s="17"/>
      <c r="Z22" s="14">
        <f t="shared" si="4"/>
        <v>3750000</v>
      </c>
      <c r="AA22" s="152"/>
      <c r="AB22" s="149"/>
      <c r="AC22" s="146"/>
      <c r="AD22" s="143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14</v>
      </c>
      <c r="H23" s="10">
        <v>282119670395</v>
      </c>
      <c r="I23" s="9" t="s">
        <v>1852</v>
      </c>
      <c r="J23" s="9"/>
      <c r="K23" s="11" t="str">
        <f t="shared" ca="1" si="0"/>
        <v/>
      </c>
      <c r="L23" s="12" t="s">
        <v>633</v>
      </c>
      <c r="M23" s="12" t="s">
        <v>1595</v>
      </c>
      <c r="N23" s="12"/>
      <c r="O23" s="9">
        <v>5523.2</v>
      </c>
      <c r="P23" s="9">
        <v>2</v>
      </c>
      <c r="Q23" s="13" t="str">
        <f>VLOOKUP(O23, '[1]لیست محصولات اردیبهشت ۱۴۰۳'!B:C,2,0)</f>
        <v>کوتوا دانکن | Kotowa Duncan</v>
      </c>
      <c r="R23" s="9" t="s">
        <v>144</v>
      </c>
      <c r="S23" s="12">
        <f>VLOOKUP(O23, '[1]لیست محصولات اردیبهشت ۱۴۰۳'!B:F,5,0)</f>
        <v>750</v>
      </c>
      <c r="T23" s="14">
        <f>VLOOKUP(O23, '[1]لیست محصولات اردیبهشت ۱۴۰۳'!B:G,6,0)</f>
        <v>12150000</v>
      </c>
      <c r="U23" s="15"/>
      <c r="V23" s="16">
        <f t="shared" si="1"/>
        <v>0</v>
      </c>
      <c r="W23" s="12">
        <f t="shared" si="2"/>
        <v>2</v>
      </c>
      <c r="X23" s="14">
        <f t="shared" si="3"/>
        <v>24300000</v>
      </c>
      <c r="Y23" s="17"/>
      <c r="Z23" s="14">
        <f t="shared" si="4"/>
        <v>24300000</v>
      </c>
      <c r="AA23" s="18" t="s">
        <v>79</v>
      </c>
      <c r="AB23" s="13" t="s">
        <v>1867</v>
      </c>
      <c r="AC23" s="19" t="s">
        <v>1865</v>
      </c>
      <c r="AD23" s="20" t="s">
        <v>795</v>
      </c>
      <c r="AE23" s="77" t="s">
        <v>1866</v>
      </c>
      <c r="AF23" s="21"/>
      <c r="AG23" s="22" t="str">
        <f t="shared" si="5"/>
        <v>TRUE</v>
      </c>
      <c r="AH23" s="23" t="str">
        <f t="shared" si="6"/>
        <v>تهران انتهای کارگرشمالی- خیابان نوزدهم 19- پلاک 59- زنگ 4 *پلاک ۵۹ در خیابان نوزدهم. بین والفجر ۲ و جانبازان است.*  - شهاب حشمت 09905544965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3">
        <v>15</v>
      </c>
      <c r="H24" s="156"/>
      <c r="I24" s="153" t="s">
        <v>1852</v>
      </c>
      <c r="J24" s="159" t="s">
        <v>75</v>
      </c>
      <c r="K24" s="11" t="str">
        <f t="shared" ca="1" si="0"/>
        <v/>
      </c>
      <c r="L24" s="138" t="s">
        <v>417</v>
      </c>
      <c r="M24" s="138" t="s">
        <v>422</v>
      </c>
      <c r="N24" s="138" t="s">
        <v>423</v>
      </c>
      <c r="O24" s="9">
        <v>5511.2</v>
      </c>
      <c r="P24" s="9">
        <v>10</v>
      </c>
      <c r="Q24" s="13" t="str">
        <f>VLOOKUP(O24, '[1]لیست محصولات اردیبهشت ۱۴۰۳'!B:C,2,0)</f>
        <v>هامبلا | Hambella</v>
      </c>
      <c r="R24" s="9"/>
      <c r="S24" s="12">
        <f>VLOOKUP(O24, '[1]لیست محصولات اردیبهشت ۱۴۰۳'!B:F,5,0)</f>
        <v>750</v>
      </c>
      <c r="T24" s="14">
        <f>VLOOKUP(O24, '[1]لیست محصولات اردیبهشت ۱۴۰۳'!B:G,6,0)</f>
        <v>13350000</v>
      </c>
      <c r="U24" s="15"/>
      <c r="V24" s="16">
        <f t="shared" si="1"/>
        <v>0</v>
      </c>
      <c r="W24" s="12">
        <f t="shared" si="2"/>
        <v>10</v>
      </c>
      <c r="X24" s="14">
        <f t="shared" si="3"/>
        <v>133500000</v>
      </c>
      <c r="Y24" s="17"/>
      <c r="Z24" s="14">
        <f t="shared" si="4"/>
        <v>133500000</v>
      </c>
      <c r="AA24" s="150" t="s">
        <v>419</v>
      </c>
      <c r="AB24" s="147" t="s">
        <v>424</v>
      </c>
      <c r="AC24" s="144" t="s">
        <v>425</v>
      </c>
      <c r="AD24" s="141"/>
      <c r="AE24" s="19"/>
      <c r="AF24" s="21"/>
      <c r="AG24" s="22" t="str">
        <f t="shared" si="5"/>
        <v>TRUE</v>
      </c>
      <c r="AH24" s="23" t="str">
        <f t="shared" si="6"/>
        <v>تبریز بارون آواك روبه روي درب پشتي پاساژ ضرغامي دکان قهوه نوزده دو صفر - رضا ظریف 09142155595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54"/>
      <c r="H25" s="157"/>
      <c r="I25" s="154"/>
      <c r="J25" s="160"/>
      <c r="K25" s="11" t="str">
        <f t="shared" ca="1" si="0"/>
        <v/>
      </c>
      <c r="L25" s="139"/>
      <c r="M25" s="139"/>
      <c r="N25" s="139"/>
      <c r="O25" s="9">
        <v>5511.1</v>
      </c>
      <c r="P25" s="9">
        <v>10</v>
      </c>
      <c r="Q25" s="13" t="str">
        <f>VLOOKUP(O25, '[1]لیست محصولات اردیبهشت ۱۴۰۳'!B:C,2,0)</f>
        <v>هامبلا | Hambella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2800000</v>
      </c>
      <c r="U25" s="15"/>
      <c r="V25" s="16">
        <f t="shared" si="1"/>
        <v>0</v>
      </c>
      <c r="W25" s="12">
        <f t="shared" si="2"/>
        <v>10</v>
      </c>
      <c r="X25" s="14">
        <f t="shared" si="3"/>
        <v>28000000</v>
      </c>
      <c r="Y25" s="17"/>
      <c r="Z25" s="14">
        <f t="shared" si="4"/>
        <v>28000000</v>
      </c>
      <c r="AA25" s="151"/>
      <c r="AB25" s="148"/>
      <c r="AC25" s="145"/>
      <c r="AD25" s="142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55"/>
      <c r="H26" s="158"/>
      <c r="I26" s="155"/>
      <c r="J26" s="161"/>
      <c r="K26" s="11" t="str">
        <f t="shared" ca="1" si="0"/>
        <v/>
      </c>
      <c r="L26" s="140"/>
      <c r="M26" s="140"/>
      <c r="N26" s="140"/>
      <c r="O26" s="9">
        <v>3326.1</v>
      </c>
      <c r="P26" s="9">
        <v>20</v>
      </c>
      <c r="Q26" s="13" t="str">
        <f>VLOOKUP(O26, '[1]لیست محصولات اردیبهشت ۱۴۰۳'!B:C,2,0)</f>
        <v>میاگروس | Milagros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3750000</v>
      </c>
      <c r="U26" s="15"/>
      <c r="V26" s="16">
        <f t="shared" si="1"/>
        <v>0</v>
      </c>
      <c r="W26" s="12">
        <f t="shared" si="2"/>
        <v>20</v>
      </c>
      <c r="X26" s="14">
        <f t="shared" si="3"/>
        <v>75000000</v>
      </c>
      <c r="Y26" s="17"/>
      <c r="Z26" s="14">
        <f t="shared" si="4"/>
        <v>75000000</v>
      </c>
      <c r="AA26" s="152"/>
      <c r="AB26" s="149"/>
      <c r="AC26" s="146"/>
      <c r="AD26" s="143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66">
        <v>16</v>
      </c>
      <c r="H27" s="67"/>
      <c r="I27" s="66" t="s">
        <v>1852</v>
      </c>
      <c r="J27" s="9"/>
      <c r="K27" s="11" t="str">
        <f t="shared" ca="1" si="0"/>
        <v/>
      </c>
      <c r="L27" s="12" t="s">
        <v>281</v>
      </c>
      <c r="M27" s="12" t="s">
        <v>282</v>
      </c>
      <c r="N27" s="12" t="s">
        <v>283</v>
      </c>
      <c r="O27" s="9">
        <v>5501.3</v>
      </c>
      <c r="P27" s="9">
        <v>4</v>
      </c>
      <c r="Q27" s="13" t="str">
        <f>VLOOKUP(O27, '[1]لیست محصولات اردیبهشت ۱۴۰۳'!B:C,2,0)</f>
        <v>ورتکس | Vortex</v>
      </c>
      <c r="R27" s="9"/>
      <c r="S27" s="12">
        <f>VLOOKUP(O27, '[1]لیست محصولات اردیبهشت ۱۴۰۳'!B:F,5,0)</f>
        <v>4000</v>
      </c>
      <c r="T27" s="14">
        <f>VLOOKUP(O27, '[1]لیست محصولات اردیبهشت ۱۴۰۳'!B:G,6,0)</f>
        <v>51200000</v>
      </c>
      <c r="U27" s="15"/>
      <c r="V27" s="16">
        <f t="shared" si="1"/>
        <v>0</v>
      </c>
      <c r="W27" s="12">
        <f t="shared" si="2"/>
        <v>4</v>
      </c>
      <c r="X27" s="14">
        <f t="shared" si="3"/>
        <v>204800000</v>
      </c>
      <c r="Y27" s="17"/>
      <c r="Z27" s="14">
        <f t="shared" si="4"/>
        <v>204800000</v>
      </c>
      <c r="AA27" s="18" t="s">
        <v>79</v>
      </c>
      <c r="AB27" s="13" t="s">
        <v>70</v>
      </c>
      <c r="AC27" s="19" t="s">
        <v>284</v>
      </c>
      <c r="AD27" s="20"/>
      <c r="AE27" s="19"/>
      <c r="AF27" s="21"/>
      <c r="AG27" s="22" t="str">
        <f t="shared" si="5"/>
        <v>TRUE</v>
      </c>
      <c r="AH27" s="23" t="str">
        <f t="shared" si="6"/>
        <v>تهران - کافه نولان پونک - آرین بیکدلی 09125690775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66">
        <v>17</v>
      </c>
      <c r="H28" s="67"/>
      <c r="I28" s="66" t="s">
        <v>1852</v>
      </c>
      <c r="J28" s="9" t="s">
        <v>75</v>
      </c>
      <c r="K28" s="11" t="str">
        <f t="shared" ca="1" si="0"/>
        <v/>
      </c>
      <c r="L28" s="12" t="s">
        <v>656</v>
      </c>
      <c r="M28" s="12" t="s">
        <v>820</v>
      </c>
      <c r="N28" s="12" t="s">
        <v>1868</v>
      </c>
      <c r="O28" s="9">
        <v>5511.2</v>
      </c>
      <c r="P28" s="9">
        <v>5</v>
      </c>
      <c r="Q28" s="13" t="str">
        <f>VLOOKUP(O28, '[1]لیست محصولات اردیبهشت ۱۴۰۳'!B:C,2,0)</f>
        <v>هامبلا | Hambella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13350000</v>
      </c>
      <c r="U28" s="15"/>
      <c r="V28" s="16">
        <f t="shared" si="1"/>
        <v>0</v>
      </c>
      <c r="W28" s="12">
        <f t="shared" si="2"/>
        <v>5</v>
      </c>
      <c r="X28" s="14">
        <f t="shared" si="3"/>
        <v>66750000</v>
      </c>
      <c r="Y28" s="17"/>
      <c r="Z28" s="14">
        <f t="shared" si="4"/>
        <v>66750000</v>
      </c>
      <c r="AA28" s="18" t="s">
        <v>419</v>
      </c>
      <c r="AB28" s="13" t="s">
        <v>1882</v>
      </c>
      <c r="AC28" s="19" t="s">
        <v>1883</v>
      </c>
      <c r="AD28" s="20"/>
      <c r="AE28" s="19"/>
      <c r="AF28" s="21"/>
      <c r="AG28" s="22" t="str">
        <f t="shared" si="5"/>
        <v>TRUE</v>
      </c>
      <c r="AH28" s="23" t="str">
        <f t="shared" si="6"/>
        <v>تبریز تبريز - شريعتي، خيابان ارك جديد کافه نان دوناتیم - پیمان اسکندری 09143102847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>
        <v>18</v>
      </c>
      <c r="H29" s="10">
        <v>407967</v>
      </c>
      <c r="I29" s="9" t="s">
        <v>1852</v>
      </c>
      <c r="J29" s="9"/>
      <c r="K29" s="11" t="str">
        <f t="shared" ca="1" si="0"/>
        <v/>
      </c>
      <c r="L29" s="12" t="s">
        <v>1869</v>
      </c>
      <c r="M29" s="12" t="s">
        <v>1870</v>
      </c>
      <c r="N29" s="12" t="s">
        <v>1871</v>
      </c>
      <c r="O29" s="9">
        <v>5501.2</v>
      </c>
      <c r="P29" s="9">
        <v>2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9900000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19800000</v>
      </c>
      <c r="Y29" s="17"/>
      <c r="Z29" s="14">
        <f t="shared" si="4"/>
        <v>19800000</v>
      </c>
      <c r="AA29" s="18" t="s">
        <v>79</v>
      </c>
      <c r="AB29" s="13" t="s">
        <v>1872</v>
      </c>
      <c r="AC29" s="19" t="s">
        <v>1873</v>
      </c>
      <c r="AD29" s="20" t="s">
        <v>795</v>
      </c>
      <c r="AE29" s="19"/>
      <c r="AF29" s="21"/>
      <c r="AG29" s="22" t="str">
        <f t="shared" si="5"/>
        <v>TRUE</v>
      </c>
      <c r="AH29" s="23" t="str">
        <f t="shared" si="6"/>
        <v>تهران بلوار دریا . خیابان موج.مابین توحید سه و چهار پلاک ۸ کافه لین - محمدامین اتابکی 09198362066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19</v>
      </c>
      <c r="H30" s="10">
        <v>456598</v>
      </c>
      <c r="I30" s="9" t="s">
        <v>1852</v>
      </c>
      <c r="J30" s="9" t="s">
        <v>75</v>
      </c>
      <c r="K30" s="11" t="str">
        <f t="shared" ca="1" si="0"/>
        <v/>
      </c>
      <c r="L30" s="12" t="s">
        <v>179</v>
      </c>
      <c r="M30" s="12" t="s">
        <v>1874</v>
      </c>
      <c r="N30" s="12" t="s">
        <v>1875</v>
      </c>
      <c r="O30" s="9">
        <v>5501.2</v>
      </c>
      <c r="P30" s="9">
        <v>7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750</v>
      </c>
      <c r="T30" s="14">
        <f>VLOOKUP(O30, '[1]لیست محصولات اردیبهشت ۱۴۰۳'!B:G,6,0)</f>
        <v>9900000</v>
      </c>
      <c r="U30" s="15"/>
      <c r="V30" s="16">
        <f t="shared" si="1"/>
        <v>0</v>
      </c>
      <c r="W30" s="12">
        <f t="shared" si="2"/>
        <v>7</v>
      </c>
      <c r="X30" s="14">
        <f t="shared" si="3"/>
        <v>69300000</v>
      </c>
      <c r="Y30" s="17"/>
      <c r="Z30" s="14">
        <f t="shared" si="4"/>
        <v>69300000</v>
      </c>
      <c r="AA30" s="18" t="s">
        <v>79</v>
      </c>
      <c r="AB30" s="13" t="s">
        <v>1876</v>
      </c>
      <c r="AC30" s="19" t="s">
        <v>1877</v>
      </c>
      <c r="AD30" s="20"/>
      <c r="AE30" s="19"/>
      <c r="AF30" s="21"/>
      <c r="AG30" s="22" t="str">
        <f t="shared" si="5"/>
        <v>TRUE</v>
      </c>
      <c r="AH30" s="23" t="str">
        <f t="shared" si="6"/>
        <v>تهران خ شریعتی، خ بهشتی، بین خ اندیشه و خ داریوش پلاک ۹۸ کافه اِران - بردیا پورمند 09125787854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20</v>
      </c>
      <c r="H31" s="10">
        <v>571538</v>
      </c>
      <c r="I31" s="9" t="s">
        <v>1852</v>
      </c>
      <c r="J31" s="9"/>
      <c r="K31" s="11" t="str">
        <f t="shared" ca="1" si="0"/>
        <v/>
      </c>
      <c r="L31" s="12" t="s">
        <v>134</v>
      </c>
      <c r="M31" s="12" t="s">
        <v>1879</v>
      </c>
      <c r="N31" s="12"/>
      <c r="O31" s="9">
        <v>3326.1</v>
      </c>
      <c r="P31" s="9">
        <v>1</v>
      </c>
      <c r="Q31" s="13" t="str">
        <f>VLOOKUP(O31, '[1]لیست محصولات اردیبهشت ۱۴۰۳'!B:C,2,0)</f>
        <v>میاگروس | Milagros</v>
      </c>
      <c r="R31" s="9" t="s">
        <v>144</v>
      </c>
      <c r="S31" s="12">
        <f>VLOOKUP(O31, '[1]لیست محصولات اردیبهشت ۱۴۰۳'!B:F,5,0)</f>
        <v>150</v>
      </c>
      <c r="T31" s="14">
        <f>VLOOKUP(O31, '[1]لیست محصولات اردیبهشت ۱۴۰۳'!B:G,6,0)</f>
        <v>3750000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3750000</v>
      </c>
      <c r="Y31" s="17"/>
      <c r="Z31" s="14">
        <f t="shared" si="4"/>
        <v>3750000</v>
      </c>
      <c r="AA31" s="18" t="s">
        <v>79</v>
      </c>
      <c r="AB31" s="13" t="s">
        <v>1880</v>
      </c>
      <c r="AC31" s="19" t="s">
        <v>1881</v>
      </c>
      <c r="AD31" s="20" t="s">
        <v>795</v>
      </c>
      <c r="AE31" s="19"/>
      <c r="AF31" s="21"/>
      <c r="AG31" s="22" t="str">
        <f t="shared" si="5"/>
        <v>TRUE</v>
      </c>
      <c r="AH31" s="23" t="str">
        <f t="shared" si="6"/>
        <v>تهران مدرس شمال، وحید دستگردی(ظفر)،کوچه ناجی،فرزان شرقی،ولاک ۱۸،واحد ۱۰  - امین جوادی 09351991733</v>
      </c>
    </row>
    <row r="32" spans="1:34" ht="22.35" customHeight="1">
      <c r="A32" s="7"/>
      <c r="B32" s="7"/>
      <c r="C32" s="7"/>
      <c r="D32" s="7"/>
      <c r="E32" s="7"/>
      <c r="F32" s="8"/>
      <c r="G32" s="9">
        <v>21</v>
      </c>
      <c r="H32" s="10">
        <v>282131667685</v>
      </c>
      <c r="I32" s="9" t="s">
        <v>1852</v>
      </c>
      <c r="J32" s="9" t="s">
        <v>75</v>
      </c>
      <c r="K32" s="11" t="str">
        <f t="shared" ca="1" si="0"/>
        <v/>
      </c>
      <c r="L32" s="12" t="s">
        <v>661</v>
      </c>
      <c r="M32" s="12" t="s">
        <v>662</v>
      </c>
      <c r="N32" s="12" t="s">
        <v>663</v>
      </c>
      <c r="O32" s="9">
        <v>5501.3</v>
      </c>
      <c r="P32" s="9">
        <v>2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1"/>
        <v>0</v>
      </c>
      <c r="W32" s="12">
        <f t="shared" si="2"/>
        <v>2</v>
      </c>
      <c r="X32" s="14">
        <f t="shared" si="3"/>
        <v>102400000</v>
      </c>
      <c r="Y32" s="17"/>
      <c r="Z32" s="14">
        <f t="shared" si="4"/>
        <v>102400000</v>
      </c>
      <c r="AA32" s="18" t="s">
        <v>79</v>
      </c>
      <c r="AB32" s="13" t="s">
        <v>664</v>
      </c>
      <c r="AC32" s="19" t="s">
        <v>665</v>
      </c>
      <c r="AD32" s="20"/>
      <c r="AE32" s="19"/>
      <c r="AF32" s="21"/>
      <c r="AG32" s="22" t="str">
        <f t="shared" si="5"/>
        <v>TRUE</v>
      </c>
      <c r="AH32" s="23" t="str">
        <f t="shared" si="6"/>
        <v>تهران بزرگراه حقانى بلوار كتابخانه ملى ضلع جنوبى پرديس تئاتر موسيقى کافه کُر - فهیمه قدم یاری 09124431359</v>
      </c>
    </row>
    <row r="33" spans="1:34" ht="22.35" customHeight="1">
      <c r="A33" s="7"/>
      <c r="B33" s="7"/>
      <c r="C33" s="7"/>
      <c r="D33" s="7"/>
      <c r="E33" s="7"/>
      <c r="F33" s="8"/>
      <c r="G33" s="9">
        <v>22</v>
      </c>
      <c r="H33" s="10">
        <v>621557</v>
      </c>
      <c r="I33" s="9" t="s">
        <v>1852</v>
      </c>
      <c r="J33" s="9"/>
      <c r="K33" s="11" t="str">
        <f t="shared" ca="1" si="0"/>
        <v/>
      </c>
      <c r="L33" s="12" t="s">
        <v>434</v>
      </c>
      <c r="M33" s="12" t="s">
        <v>1884</v>
      </c>
      <c r="N33" s="12"/>
      <c r="O33" s="9">
        <v>3326.1</v>
      </c>
      <c r="P33" s="9">
        <v>2</v>
      </c>
      <c r="Q33" s="13" t="str">
        <f>VLOOKUP(O33, '[1]لیست محصولات اردیبهشت ۱۴۰۳'!B:C,2,0)</f>
        <v>میاگروس | Milagros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3750000</v>
      </c>
      <c r="U33" s="15"/>
      <c r="V33" s="16">
        <f t="shared" si="1"/>
        <v>0</v>
      </c>
      <c r="W33" s="12">
        <f t="shared" si="2"/>
        <v>2</v>
      </c>
      <c r="X33" s="14">
        <f t="shared" si="3"/>
        <v>7500000</v>
      </c>
      <c r="Y33" s="17"/>
      <c r="Z33" s="14">
        <f t="shared" si="4"/>
        <v>7500000</v>
      </c>
      <c r="AA33" s="18" t="s">
        <v>79</v>
      </c>
      <c r="AB33" s="13" t="s">
        <v>1885</v>
      </c>
      <c r="AC33" s="19" t="s">
        <v>1886</v>
      </c>
      <c r="AD33" s="20" t="s">
        <v>759</v>
      </c>
      <c r="AE33" s="19"/>
      <c r="AF33" s="21"/>
      <c r="AG33" s="22" t="str">
        <f t="shared" si="5"/>
        <v>TRUE</v>
      </c>
      <c r="AH33" s="23" t="str">
        <f t="shared" si="6"/>
        <v>تهران خواجه‌عبدالله انصاری خیابان هشتم کوچه زاوش پلاک ۷ طبقه دوم  - امیر مطیعا 09128935583</v>
      </c>
    </row>
    <row r="34" spans="1:34" ht="22.35" customHeight="1">
      <c r="A34" s="7"/>
      <c r="B34" s="7"/>
      <c r="C34" s="7"/>
      <c r="D34" s="7"/>
      <c r="E34" s="7"/>
      <c r="F34" s="8"/>
      <c r="G34" s="9">
        <v>23</v>
      </c>
      <c r="H34" s="10">
        <v>282152071529</v>
      </c>
      <c r="I34" s="9" t="s">
        <v>1852</v>
      </c>
      <c r="J34" s="9" t="s">
        <v>75</v>
      </c>
      <c r="K34" s="11" t="str">
        <f t="shared" ca="1" si="0"/>
        <v/>
      </c>
      <c r="L34" s="12" t="s">
        <v>683</v>
      </c>
      <c r="M34" s="12" t="s">
        <v>684</v>
      </c>
      <c r="N34" s="12" t="s">
        <v>1674</v>
      </c>
      <c r="O34" s="9">
        <v>5501.3</v>
      </c>
      <c r="P34" s="9">
        <v>2</v>
      </c>
      <c r="Q34" s="13" t="str">
        <f>VLOOKUP(O34, '[1]لیست محصولات اردیبهشت ۱۴۰۳'!B:C,2,0)</f>
        <v>ورتکس | Vortex</v>
      </c>
      <c r="R34" s="9"/>
      <c r="S34" s="12">
        <f>VLOOKUP(O34, '[1]لیست محصولات اردیبهشت ۱۴۰۳'!B:F,5,0)</f>
        <v>4000</v>
      </c>
      <c r="T34" s="14">
        <f>VLOOKUP(O34, '[1]لیست محصولات اردیبهشت ۱۴۰۳'!B:G,6,0)</f>
        <v>51200000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102400000</v>
      </c>
      <c r="Y34" s="17"/>
      <c r="Z34" s="14">
        <f t="shared" si="4"/>
        <v>102400000</v>
      </c>
      <c r="AA34" s="18" t="s">
        <v>79</v>
      </c>
      <c r="AB34" s="13" t="s">
        <v>685</v>
      </c>
      <c r="AC34" s="19" t="s">
        <v>686</v>
      </c>
      <c r="AD34" s="20"/>
      <c r="AE34" s="77" t="s">
        <v>1887</v>
      </c>
      <c r="AF34" s="21"/>
      <c r="AG34" s="22" t="str">
        <f t="shared" si="5"/>
        <v>TRUE</v>
      </c>
      <c r="AH34" s="23" t="str">
        <f t="shared" si="6"/>
        <v>تهران شهرک غرب فاز ۴ خیابان شجریان شمالی کوچه هشتم پلاک ۴ زنگ وسط کافه اریلا - ماندانا مشایخی 09129307311</v>
      </c>
    </row>
    <row r="35" spans="1:34" ht="22.35" customHeight="1">
      <c r="A35" s="7"/>
      <c r="B35" s="7"/>
      <c r="C35" s="7"/>
      <c r="D35" s="7"/>
      <c r="E35" s="7"/>
      <c r="F35" s="8"/>
      <c r="G35" s="66">
        <v>24</v>
      </c>
      <c r="H35" s="67"/>
      <c r="I35" s="66" t="s">
        <v>1888</v>
      </c>
      <c r="J35" s="9" t="s">
        <v>75</v>
      </c>
      <c r="K35" s="11" t="str">
        <f t="shared" ca="1" si="0"/>
        <v/>
      </c>
      <c r="L35" s="12" t="s">
        <v>152</v>
      </c>
      <c r="M35" s="12" t="s">
        <v>1889</v>
      </c>
      <c r="N35" s="12" t="s">
        <v>1890</v>
      </c>
      <c r="O35" s="9">
        <v>5501.3</v>
      </c>
      <c r="P35" s="9">
        <v>2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4000</v>
      </c>
      <c r="T35" s="14">
        <f>VLOOKUP(O35, '[1]لیست محصولات اردیبهشت ۱۴۰۳'!B:G,6,0)</f>
        <v>51200000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102400000</v>
      </c>
      <c r="Y35" s="17"/>
      <c r="Z35" s="14">
        <f t="shared" si="4"/>
        <v>102400000</v>
      </c>
      <c r="AA35" s="18" t="s">
        <v>79</v>
      </c>
      <c r="AB35" s="13" t="s">
        <v>70</v>
      </c>
      <c r="AC35" s="19" t="s">
        <v>1891</v>
      </c>
      <c r="AD35" s="20"/>
      <c r="AE35" s="77" t="s">
        <v>579</v>
      </c>
      <c r="AF35" s="21"/>
      <c r="AG35" s="22" t="str">
        <f t="shared" si="5"/>
        <v>TRUE</v>
      </c>
      <c r="AH35" s="23" t="str">
        <f t="shared" si="6"/>
        <v>تهران - کافه و رستوران هلو شف - مهدی زکایی 09125860219</v>
      </c>
    </row>
    <row r="36" spans="1:34" ht="22.35" customHeight="1">
      <c r="A36" s="7"/>
      <c r="B36" s="7"/>
      <c r="C36" s="7"/>
      <c r="D36" s="7"/>
      <c r="E36" s="7"/>
      <c r="F36" s="8"/>
      <c r="G36" s="9">
        <v>25</v>
      </c>
      <c r="H36" s="10" t="s">
        <v>70</v>
      </c>
      <c r="I36" s="9" t="s">
        <v>1888</v>
      </c>
      <c r="J36" s="9"/>
      <c r="K36" s="11" t="str">
        <f t="shared" ca="1" si="0"/>
        <v/>
      </c>
      <c r="L36" s="12" t="s">
        <v>330</v>
      </c>
      <c r="M36" s="12" t="s">
        <v>718</v>
      </c>
      <c r="N36" s="12" t="s">
        <v>332</v>
      </c>
      <c r="O36" s="9">
        <v>3326.1</v>
      </c>
      <c r="P36" s="9">
        <v>2</v>
      </c>
      <c r="Q36" s="13" t="str">
        <f>VLOOKUP(O36, '[1]لیست محصولات اردیبهشت ۱۴۰۳'!B:C,2,0)</f>
        <v>میاگروس | Milagros</v>
      </c>
      <c r="R36" s="9"/>
      <c r="S36" s="12">
        <f>VLOOKUP(O36, '[1]لیست محصولات اردیبهشت ۱۴۰۳'!B:F,5,0)</f>
        <v>150</v>
      </c>
      <c r="T36" s="14">
        <f>VLOOKUP(O36, '[1]لیست محصولات اردیبهشت ۱۴۰۳'!B:G,6,0)</f>
        <v>3750000</v>
      </c>
      <c r="U36" s="15"/>
      <c r="V36" s="16">
        <f t="shared" si="1"/>
        <v>0</v>
      </c>
      <c r="W36" s="12">
        <f t="shared" si="2"/>
        <v>2</v>
      </c>
      <c r="X36" s="14">
        <f t="shared" si="3"/>
        <v>7500000</v>
      </c>
      <c r="Y36" s="17"/>
      <c r="Z36" s="14">
        <f t="shared" si="4"/>
        <v>7500000</v>
      </c>
      <c r="AA36" s="18"/>
      <c r="AB36" s="13"/>
      <c r="AC36" s="19"/>
      <c r="AD36" s="20"/>
      <c r="AE36" s="77" t="s">
        <v>1916</v>
      </c>
      <c r="AF36" s="21"/>
      <c r="AG36" s="22" t="str">
        <f t="shared" si="5"/>
        <v>TRUE</v>
      </c>
      <c r="AH36" s="23" t="str">
        <f t="shared" si="6"/>
        <v xml:space="preserve">  (پرسنل) - سعید شهرپور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20</v>
      </c>
      <c r="AI241" s="56">
        <f t="shared" si="19"/>
        <v>0</v>
      </c>
      <c r="AJ241" s="57">
        <f t="shared" ref="AJ241:AJ264" si="27">AH241-AI241</f>
        <v>20</v>
      </c>
      <c r="AK241" s="58">
        <f>AH241*AG241/1000</f>
        <v>15</v>
      </c>
      <c r="AL241" s="59">
        <f>AO241+AQ241-[2]Sheet1!$AH242</f>
        <v>0</v>
      </c>
      <c r="AM241" s="59">
        <f t="shared" si="25"/>
        <v>-20</v>
      </c>
      <c r="AN241" s="58">
        <f t="shared" si="21"/>
        <v>0</v>
      </c>
      <c r="AO241" s="59"/>
      <c r="AP241" s="58">
        <f t="shared" si="22"/>
        <v>-15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17</v>
      </c>
      <c r="AI242" s="56">
        <f t="shared" si="19"/>
        <v>0</v>
      </c>
      <c r="AJ242" s="57">
        <f t="shared" si="27"/>
        <v>17</v>
      </c>
      <c r="AK242" s="58">
        <f t="shared" ref="AK242:AK267" si="28">AH242*AG242/1000</f>
        <v>68</v>
      </c>
      <c r="AL242" s="59">
        <f>AO242+AQ242-[2]Sheet1!$AH243</f>
        <v>0</v>
      </c>
      <c r="AM242" s="59">
        <f t="shared" si="25"/>
        <v>-17</v>
      </c>
      <c r="AN242" s="58">
        <f t="shared" si="21"/>
        <v>0</v>
      </c>
      <c r="AO242" s="59"/>
      <c r="AP242" s="58">
        <f t="shared" si="22"/>
        <v>-68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12</v>
      </c>
      <c r="AI251" s="56">
        <f t="shared" si="19"/>
        <v>0</v>
      </c>
      <c r="AJ251" s="57">
        <f t="shared" si="27"/>
        <v>12</v>
      </c>
      <c r="AK251" s="58">
        <f t="shared" si="28"/>
        <v>1.8</v>
      </c>
      <c r="AL251" s="59">
        <f>AO251+AQ251-[2]Sheet1!$AH252</f>
        <v>0</v>
      </c>
      <c r="AM251" s="59">
        <f t="shared" si="25"/>
        <v>-12</v>
      </c>
      <c r="AN251" s="58">
        <f t="shared" si="21"/>
        <v>0</v>
      </c>
      <c r="AO251" s="59"/>
      <c r="AP251" s="58">
        <f t="shared" si="22"/>
        <v>-1.8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30</v>
      </c>
      <c r="AI252" s="56">
        <f t="shared" si="19"/>
        <v>0</v>
      </c>
      <c r="AJ252" s="57">
        <f t="shared" si="27"/>
        <v>30</v>
      </c>
      <c r="AK252" s="58">
        <f t="shared" si="28"/>
        <v>22.5</v>
      </c>
      <c r="AL252" s="59">
        <f>AO252+AQ252-[2]Sheet1!$AH253</f>
        <v>0</v>
      </c>
      <c r="AM252" s="59">
        <f t="shared" si="25"/>
        <v>-30</v>
      </c>
      <c r="AN252" s="58">
        <f t="shared" si="21"/>
        <v>0</v>
      </c>
      <c r="AO252" s="59"/>
      <c r="AP252" s="58">
        <f t="shared" si="22"/>
        <v>-22.5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04">
    <mergeCell ref="M24:M26"/>
    <mergeCell ref="N24:N26"/>
    <mergeCell ref="AD24:AD26"/>
    <mergeCell ref="AC24:AC26"/>
    <mergeCell ref="AB24:AB26"/>
    <mergeCell ref="AA24:AA26"/>
    <mergeCell ref="G24:G26"/>
    <mergeCell ref="H24:H26"/>
    <mergeCell ref="I24:I26"/>
    <mergeCell ref="J24:J26"/>
    <mergeCell ref="L24:L26"/>
    <mergeCell ref="H21:H22"/>
    <mergeCell ref="G21:G22"/>
    <mergeCell ref="AD21:AD22"/>
    <mergeCell ref="AC21:AC22"/>
    <mergeCell ref="AB21:AB22"/>
    <mergeCell ref="AA21:AA22"/>
    <mergeCell ref="N21:N22"/>
    <mergeCell ref="M21:M22"/>
    <mergeCell ref="L21:L22"/>
    <mergeCell ref="J21:J22"/>
    <mergeCell ref="I21:I22"/>
    <mergeCell ref="H19:H20"/>
    <mergeCell ref="G19:G20"/>
    <mergeCell ref="AD19:AD20"/>
    <mergeCell ref="AC19:AC20"/>
    <mergeCell ref="AB19:AB20"/>
    <mergeCell ref="AA19:AA20"/>
    <mergeCell ref="N19:N20"/>
    <mergeCell ref="M19:M20"/>
    <mergeCell ref="L19:L20"/>
    <mergeCell ref="J19:J20"/>
    <mergeCell ref="I19:I20"/>
    <mergeCell ref="H13:H14"/>
    <mergeCell ref="G13:G14"/>
    <mergeCell ref="AE13:AE14"/>
    <mergeCell ref="AD13:AD14"/>
    <mergeCell ref="AC13:AC14"/>
    <mergeCell ref="AB13:AB14"/>
    <mergeCell ref="AA13:AA14"/>
    <mergeCell ref="N13:N14"/>
    <mergeCell ref="M13:M14"/>
    <mergeCell ref="L13:L14"/>
    <mergeCell ref="J13:J14"/>
    <mergeCell ref="I13:I14"/>
    <mergeCell ref="H11:H12"/>
    <mergeCell ref="G11:G12"/>
    <mergeCell ref="AD11:AD12"/>
    <mergeCell ref="AC11:AC12"/>
    <mergeCell ref="AB11:AB12"/>
    <mergeCell ref="AA11:AA12"/>
    <mergeCell ref="N11:N12"/>
    <mergeCell ref="M11:M12"/>
    <mergeCell ref="L11:L12"/>
    <mergeCell ref="J11:J12"/>
    <mergeCell ref="I11:I12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AD3:AD4"/>
    <mergeCell ref="AC3:AC4"/>
    <mergeCell ref="AB3:AB4"/>
    <mergeCell ref="AA3:AA4"/>
    <mergeCell ref="N5:N6"/>
    <mergeCell ref="G5:G6"/>
    <mergeCell ref="AD5:AD6"/>
    <mergeCell ref="AC5:AC6"/>
    <mergeCell ref="AB5:AB6"/>
    <mergeCell ref="AA5:AA6"/>
    <mergeCell ref="M5:M6"/>
    <mergeCell ref="L5:L6"/>
    <mergeCell ref="J5:J6"/>
    <mergeCell ref="I5:I6"/>
    <mergeCell ref="H5:H6"/>
    <mergeCell ref="H7:H8"/>
    <mergeCell ref="G7:G8"/>
    <mergeCell ref="AD7:AD8"/>
    <mergeCell ref="AC7:AC8"/>
    <mergeCell ref="AB7:AB8"/>
    <mergeCell ref="AA7:AA8"/>
    <mergeCell ref="N7:N8"/>
    <mergeCell ref="M7:M8"/>
    <mergeCell ref="L7:L8"/>
    <mergeCell ref="J7:J8"/>
    <mergeCell ref="I7:I8"/>
    <mergeCell ref="H9:H10"/>
    <mergeCell ref="G9:G10"/>
    <mergeCell ref="AD9:AD10"/>
    <mergeCell ref="AC9:AC10"/>
    <mergeCell ref="AB9:AB10"/>
    <mergeCell ref="AA9:AA10"/>
    <mergeCell ref="N9:N10"/>
    <mergeCell ref="M9:M10"/>
    <mergeCell ref="L9:L10"/>
    <mergeCell ref="J9:J10"/>
    <mergeCell ref="I9:I10"/>
  </mergeCells>
  <conditionalFormatting sqref="G2:J3 AD2:AD3 Z2:Z200 J5 AD5 J7 AD7 J9 AD9 G11:J11 AD11 G13:J13 AD13 G15:J19 AD15:AD19 G21:J21 AD21 G23:J24 AD23:AD24 G27:J200 AD27:AD200">
    <cfRule type="expression" dxfId="14" priority="63">
      <formula>$A2</formula>
    </cfRule>
    <cfRule type="expression" dxfId="13" priority="65">
      <formula>$E2</formula>
    </cfRule>
  </conditionalFormatting>
  <conditionalFormatting sqref="K2:Z2 G2:J3 AA2:AF3 Q3:Z200 J5 AA5:AF5 J7 AA7:AF7 J9 AA9:AF9 G11:P11 AA11:AF11 G13:P13 AA13:AF13 G15:P19 AA15:AF19 G21:P21 AA21:AF21 G23:P24 AA23:AF24 G27:P200 AA27:AF200 K3:P3 AE4:AF4 K4:K10 O4:P10 H5 AE6:AF6 H7 AE8:AF8 H9 AE10:AF10 K12 O12:P12 AE12:AF12 K14 O14:P14 AF14 K20 O20:P20 AE20:AF20 K22 O22:P22 AE22:AF22 K25:K26 O25:P26 AE25:AF26">
    <cfRule type="expression" dxfId="12" priority="64">
      <formula>$C2</formula>
    </cfRule>
  </conditionalFormatting>
  <conditionalFormatting sqref="W2:W200">
    <cfRule type="expression" dxfId="1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{8F7C0E74-23C6-4754-AA7D-58B8937F70E0}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{19137D42-3202-4CB4-A10B-60DBE0DB124B}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{3C2BCD37-5357-432B-9A52-0DCE1D8B3B5F}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{75B98918-AD53-4E72-A096-7DA3B0D22662}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{682B864E-D064-4EC1-A6BF-C79DEC0D7B3D}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{60D120C3-AD9A-47AC-A88D-0732A323A5D9}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{BE19A9F7-98AA-43D5-8DB9-2CCE2F32E53A}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{5F9DD9B0-46EC-4767-B58A-90A4EAA899A0}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{F06A2CE4-E665-4CCF-A6A6-5EB8383207B5}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{DD21B131-52BF-4267-8B8A-250370B11BA7}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{C91E7E12-36CA-4766-A745-D32817AAC49B}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{39F6753E-5230-43C4-BE3E-ABC34C9B3C45}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{597FD51A-7400-496B-896A-696933402B9A}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{32C22685-B8DF-4F64-A640-8A3AD3022A3D}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{08F0C554-D6F3-4ABB-AA6D-EDF92A3F6A0F}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{787F055A-214E-4FD2-BBC0-9D0B79CF24B5}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{2682A99D-D6DB-40B4-B83D-ACE2E42044AB}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{C239C3BE-EB46-4AB4-8A29-066F09813AEB}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{9BDE6BEE-E10A-4DB7-82E6-854F2E62CB92}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{16C0C052-BB5B-449A-A6C0-8D04227E9A8B}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{184FE647-957F-4D48-9B35-376C36A5D95F}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{67C3E1D9-6381-4D69-963A-3A65C88D972F}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{F89D674E-F31E-4F6D-8924-A90A9BA4671E}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{F481DC89-AFA0-4BBA-AB2E-1807022E9A71}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{7106FBC8-6019-4032-9F3C-DA02B79A2CC0}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{75F68836-C729-42EA-B934-7AA8DEB02192}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{79FD572A-A202-4066-885F-1CE86951905E}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{21295948-BF27-4D77-9ADC-D56DC7BC96E7}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{DDCC27DB-B952-4689-BBC2-A07EF800F618}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{2B80D44E-9683-4A54-B01C-7D2A23369AF5}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{6E6994F2-5F4B-4993-BA88-FB23CC8E2B5F}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{3252863C-3AEE-4989-902C-26FD7D548D28}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{C9414DFD-FEFC-41FF-B517-70BB694E7388}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{3DF9C918-73C1-4525-93A2-5BDFCDFA6435}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{A0C323D3-F050-474E-A012-EAD09EC4A6A1}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{AC641441-35BF-4A0D-B8CA-08B7312F34F0}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{8C142500-6FAC-4444-B3C1-94B0EAC5676A}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{9E6B45F6-B044-4C2E-9336-A0FB9D1CBCD4}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{0EC24336-7B15-4B4D-829B-A4F36713AA28}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{79232B2A-2A24-4600-A02B-075045C86257}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{450B13E7-A3BE-4558-8742-1440566D0502}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{B529E53F-B36B-4FD7-846A-C798D19E2C3C}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{F860CBD2-0808-47CF-9263-C65280CF0D56}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{21ABE62A-7DB8-436F-99FE-8ED921AE24C3}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{6E81F41F-A0EA-444A-B218-10C4B857B1CD}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{6F9ECF08-7A59-4D65-9A96-57AD25C745D6}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{C7DA2A4E-9B53-406F-BB1E-69C09FF8D27D}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{FA7C9CD9-9376-459A-AFD3-D8D000837E8E}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{CFCC0778-FFAC-4F37-9D9C-C755427F8C8D}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{617D1A0C-737C-41BF-BDE1-1FE990B9CF91}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{6C6B644F-ABED-4449-9103-2DDD99A1B437}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{B79B9B76-3EFF-4DF7-BC74-2DD1D70AAF10}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{2A01CF2F-A70E-4FBE-9669-8F9857CB19CD}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{F37C26F2-D1DD-42AC-9A32-B1CEAB0E826D}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{951BF96B-1E0A-4D4B-A232-C030C249FB84}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{308CB467-BE66-41CF-8AB0-98024EF93FF3}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{F6A9BC89-35FA-4D29-8BD5-4B8A9699D7C1}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{01967CF1-5E56-404F-85EB-3F9A382DE172}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{CAF2DF23-3E0C-4805-86B6-33C49EE947AB}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{9D84353B-1D8B-408E-A41A-21BB25E72093}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{33C60493-3C6F-49B7-9157-1B9876467CA9}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7C0E74-23C6-4754-AA7D-58B8937F70E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9137D42-3202-4CB4-A10B-60DBE0DB124B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C2BCD37-5357-432B-9A52-0DCE1D8B3B5F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75B98918-AD53-4E72-A096-7DA3B0D2266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682B864E-D064-4EC1-A6BF-C79DEC0D7B3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60D120C3-AD9A-47AC-A88D-0732A323A5D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BE19A9F7-98AA-43D5-8DB9-2CCE2F32E53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F9DD9B0-46EC-4767-B58A-90A4EAA899A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06A2CE4-E665-4CCF-A6A6-5EB8383207B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DD21B131-52BF-4267-8B8A-250370B11BA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C91E7E12-36CA-4766-A745-D32817AAC49B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9F6753E-5230-43C4-BE3E-ABC34C9B3C45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597FD51A-7400-496B-896A-696933402B9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2C22685-B8DF-4F64-A640-8A3AD3022A3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08F0C554-D6F3-4ABB-AA6D-EDF92A3F6A0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87F055A-214E-4FD2-BBC0-9D0B79CF24B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682A99D-D6DB-40B4-B83D-ACE2E42044A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239C3BE-EB46-4AB4-8A29-066F09813AE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BDE6BEE-E10A-4DB7-82E6-854F2E62CB92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6C0C052-BB5B-449A-A6C0-8D04227E9A8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184FE647-957F-4D48-9B35-376C36A5D95F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7C3E1D9-6381-4D69-963A-3A65C88D972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89D674E-F31E-4F6D-8924-A90A9BA4671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481DC89-AFA0-4BBA-AB2E-1807022E9A7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106FBC8-6019-4032-9F3C-DA02B79A2CC0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5F68836-C729-42EA-B934-7AA8DEB0219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79FD572A-A202-4066-885F-1CE86951905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21295948-BF27-4D77-9ADC-D56DC7BC96E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DCC27DB-B952-4689-BBC2-A07EF800F618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2B80D44E-9683-4A54-B01C-7D2A23369AF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6E6994F2-5F4B-4993-BA88-FB23CC8E2B5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252863C-3AEE-4989-902C-26FD7D548D28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9414DFD-FEFC-41FF-B517-70BB694E738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DF9C918-73C1-4525-93A2-5BDFCDFA643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0C323D3-F050-474E-A012-EAD09EC4A6A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C641441-35BF-4A0D-B8CA-08B7312F34F0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C142500-6FAC-4444-B3C1-94B0EAC5676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9E6B45F6-B044-4C2E-9336-A0FB9D1CBCD4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EC24336-7B15-4B4D-829B-A4F36713AA2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9232B2A-2A24-4600-A02B-075045C86257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50B13E7-A3BE-4558-8742-1440566D050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B529E53F-B36B-4FD7-846A-C798D19E2C3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860CBD2-0808-47CF-9263-C65280CF0D56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21ABE62A-7DB8-436F-99FE-8ED921AE24C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E81F41F-A0EA-444A-B218-10C4B857B1CD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6F9ECF08-7A59-4D65-9A96-57AD25C745D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7DA2A4E-9B53-406F-BB1E-69C09FF8D27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A7C9CD9-9376-459A-AFD3-D8D000837E8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FCC0778-FFAC-4F37-9D9C-C755427F8C8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17D1A0C-737C-41BF-BDE1-1FE990B9CF9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C6B644F-ABED-4449-9103-2DDD99A1B43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B79B9B76-3EFF-4DF7-BC74-2DD1D70AAF1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A01CF2F-A70E-4FBE-9669-8F9857CB19C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37C26F2-D1DD-42AC-9A32-B1CEAB0E826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951BF96B-1E0A-4D4B-A232-C030C249FB84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08CB467-BE66-41CF-8AB0-98024EF93FF3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F6A9BC89-35FA-4D29-8BD5-4B8A9699D7C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1967CF1-5E56-404F-85EB-3F9A382DE172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CAF2DF23-3E0C-4805-86B6-33C49EE947AB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9D84353B-1D8B-408E-A41A-21BB25E72093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33C60493-3C6F-49B7-9157-1B9876467CA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1828-7172-48D6-87EF-216B63DFEDDC}">
  <dimension ref="A1:AR267"/>
  <sheetViews>
    <sheetView rightToLeft="1" topLeftCell="G13" zoomScale="70" zoomScaleNormal="70" workbookViewId="0">
      <selection activeCell="H33" sqref="H3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.109375" style="24" bestFit="1" customWidth="1"/>
    <col min="10" max="10" width="16.33203125" style="24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2.664062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26.77734375" style="24" bestFit="1" customWidth="1"/>
    <col min="29" max="29" width="15.77734375" style="31" bestFit="1" customWidth="1"/>
    <col min="30" max="30" width="13.6640625" style="32" bestFit="1" customWidth="1"/>
    <col min="31" max="31" width="57.88671875" style="24" bestFit="1" customWidth="1"/>
    <col min="32" max="32" width="28.33203125" style="24" bestFit="1" customWidth="1"/>
    <col min="33" max="33" width="13.5546875" style="24" bestFit="1" customWidth="1"/>
    <col min="34" max="34" width="139.88671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282144559538</v>
      </c>
      <c r="I2" s="9" t="s">
        <v>1852</v>
      </c>
      <c r="J2" s="9"/>
      <c r="K2" s="11" t="str">
        <f t="shared" ref="K2:K65" ca="1" si="0">IF(C2, TODAY(), "" )</f>
        <v/>
      </c>
      <c r="L2" s="12" t="s">
        <v>137</v>
      </c>
      <c r="M2" s="12" t="s">
        <v>1419</v>
      </c>
      <c r="N2" s="12" t="s">
        <v>1892</v>
      </c>
      <c r="O2" s="9">
        <v>5501.2</v>
      </c>
      <c r="P2" s="9">
        <v>1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9900000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9900000</v>
      </c>
      <c r="Y2" s="17"/>
      <c r="Z2" s="14">
        <f t="shared" ref="Z2:Z65" si="4">X2-Y2</f>
        <v>9900000</v>
      </c>
      <c r="AA2" s="18" t="s">
        <v>79</v>
      </c>
      <c r="AB2" s="13" t="s">
        <v>1893</v>
      </c>
      <c r="AC2" s="19" t="s">
        <v>1894</v>
      </c>
      <c r="AD2" s="20" t="s">
        <v>759</v>
      </c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پونک خیابان بهار شرقی کوچه مرداد نبش تیر پلاک۱ کافه مود - حسین سید حاتمی 09336268848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162">
        <v>282161869662</v>
      </c>
      <c r="I3" s="159" t="s">
        <v>1852</v>
      </c>
      <c r="J3" s="159"/>
      <c r="K3" s="11" t="str">
        <f t="shared" ca="1" si="0"/>
        <v/>
      </c>
      <c r="L3" s="138" t="s">
        <v>308</v>
      </c>
      <c r="M3" s="138" t="s">
        <v>336</v>
      </c>
      <c r="N3" s="138" t="s">
        <v>337</v>
      </c>
      <c r="O3" s="9">
        <v>3326.1</v>
      </c>
      <c r="P3" s="9">
        <v>2</v>
      </c>
      <c r="Q3" s="13" t="str">
        <f>VLOOKUP(O3, '[1]لیست محصولات اردیبهشت ۱۴۰۳'!B:C,2,0)</f>
        <v>میاگروس | Milagros</v>
      </c>
      <c r="R3" s="9"/>
      <c r="S3" s="12">
        <f>VLOOKUP(O3, '[1]لیست محصولات اردیبهشت ۱۴۰۳'!B:F,5,0)</f>
        <v>150</v>
      </c>
      <c r="T3" s="14">
        <f>VLOOKUP(O3, '[1]لیست محصولات اردیبهشت ۱۴۰۳'!B:G,6,0)</f>
        <v>3750000</v>
      </c>
      <c r="U3" s="15"/>
      <c r="V3" s="16">
        <f t="shared" si="1"/>
        <v>0</v>
      </c>
      <c r="W3" s="12">
        <f t="shared" si="2"/>
        <v>2</v>
      </c>
      <c r="X3" s="14">
        <f t="shared" si="3"/>
        <v>7500000</v>
      </c>
      <c r="Y3" s="17"/>
      <c r="Z3" s="14">
        <f t="shared" si="4"/>
        <v>7500000</v>
      </c>
      <c r="AA3" s="150" t="s">
        <v>338</v>
      </c>
      <c r="AB3" s="147" t="s">
        <v>1895</v>
      </c>
      <c r="AC3" s="144" t="s">
        <v>340</v>
      </c>
      <c r="AD3" s="141"/>
      <c r="AE3" s="183" t="s">
        <v>838</v>
      </c>
      <c r="AF3" s="21"/>
      <c r="AG3" s="22" t="str">
        <f t="shared" si="5"/>
        <v>TRUE</v>
      </c>
      <c r="AH3" s="23" t="str">
        <f t="shared" ref="AH3:AH66" si="6">AA3&amp;" "&amp;AB3&amp;" "&amp;N3&amp;" - "&amp;L3&amp;" "&amp;M3&amp;" "&amp;AC3</f>
        <v>خراسان رضوی تایباد - بلوار امام حسین، بین امام حسین 4 و 6 کافه میم - محمد حکیمی 09158112993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0"/>
      <c r="H4" s="164"/>
      <c r="I4" s="160"/>
      <c r="J4" s="160"/>
      <c r="K4" s="11" t="str">
        <f t="shared" ca="1" si="0"/>
        <v/>
      </c>
      <c r="L4" s="139"/>
      <c r="M4" s="139"/>
      <c r="N4" s="139"/>
      <c r="O4" s="9">
        <v>5501.1</v>
      </c>
      <c r="P4" s="9">
        <v>1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2100000</v>
      </c>
      <c r="U4" s="15"/>
      <c r="V4" s="16">
        <f t="shared" si="1"/>
        <v>0</v>
      </c>
      <c r="W4" s="12">
        <f t="shared" si="2"/>
        <v>1</v>
      </c>
      <c r="X4" s="14">
        <f t="shared" si="3"/>
        <v>2100000</v>
      </c>
      <c r="Y4" s="17"/>
      <c r="Z4" s="14">
        <f t="shared" si="4"/>
        <v>2100000</v>
      </c>
      <c r="AA4" s="151"/>
      <c r="AB4" s="148"/>
      <c r="AC4" s="145"/>
      <c r="AD4" s="142"/>
      <c r="AE4" s="185"/>
      <c r="AF4" s="21"/>
      <c r="AG4" s="22" t="str">
        <f t="shared" si="5"/>
        <v>TRUE</v>
      </c>
      <c r="AH4" s="23" t="str">
        <f t="shared" si="6"/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163"/>
      <c r="I5" s="161"/>
      <c r="J5" s="161"/>
      <c r="K5" s="11" t="str">
        <f t="shared" ca="1" si="0"/>
        <v/>
      </c>
      <c r="L5" s="140"/>
      <c r="M5" s="140"/>
      <c r="N5" s="140"/>
      <c r="O5" s="9">
        <v>5511.1</v>
      </c>
      <c r="P5" s="9">
        <v>1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150</v>
      </c>
      <c r="T5" s="14">
        <f>VLOOKUP(O5, '[1]لیست محصولات اردیبهشت ۱۴۰۳'!B:G,6,0)</f>
        <v>2800000</v>
      </c>
      <c r="U5" s="15"/>
      <c r="V5" s="16">
        <f t="shared" si="1"/>
        <v>0</v>
      </c>
      <c r="W5" s="12">
        <f t="shared" si="2"/>
        <v>1</v>
      </c>
      <c r="X5" s="14">
        <f t="shared" si="3"/>
        <v>2800000</v>
      </c>
      <c r="Y5" s="17"/>
      <c r="Z5" s="14">
        <f t="shared" si="4"/>
        <v>2800000</v>
      </c>
      <c r="AA5" s="152"/>
      <c r="AB5" s="149"/>
      <c r="AC5" s="146"/>
      <c r="AD5" s="143"/>
      <c r="AE5" s="184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59">
        <v>3</v>
      </c>
      <c r="H6" s="162">
        <v>195960</v>
      </c>
      <c r="I6" s="159" t="s">
        <v>1852</v>
      </c>
      <c r="J6" s="159"/>
      <c r="K6" s="11" t="str">
        <f t="shared" ca="1" si="0"/>
        <v/>
      </c>
      <c r="L6" s="138" t="s">
        <v>447</v>
      </c>
      <c r="M6" s="138" t="s">
        <v>448</v>
      </c>
      <c r="N6" s="138" t="s">
        <v>1896</v>
      </c>
      <c r="O6" s="9">
        <v>3326.2</v>
      </c>
      <c r="P6" s="9">
        <v>1</v>
      </c>
      <c r="Q6" s="13" t="str">
        <f>VLOOKUP(O6, '[1]لیست محصولات اردیبهشت ۱۴۰۳'!B:C,2,0)</f>
        <v>میاگروس | Milagros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18150000</v>
      </c>
      <c r="U6" s="15"/>
      <c r="V6" s="16">
        <f t="shared" si="1"/>
        <v>0</v>
      </c>
      <c r="W6" s="12">
        <f t="shared" si="2"/>
        <v>1</v>
      </c>
      <c r="X6" s="14">
        <f t="shared" si="3"/>
        <v>18150000</v>
      </c>
      <c r="Y6" s="17"/>
      <c r="Z6" s="14">
        <f t="shared" si="4"/>
        <v>18150000</v>
      </c>
      <c r="AA6" s="150" t="s">
        <v>79</v>
      </c>
      <c r="AB6" s="147" t="s">
        <v>449</v>
      </c>
      <c r="AC6" s="144" t="s">
        <v>450</v>
      </c>
      <c r="AD6" s="141" t="s">
        <v>795</v>
      </c>
      <c r="AE6" s="19"/>
      <c r="AF6" s="21"/>
      <c r="AG6" s="22" t="str">
        <f t="shared" si="5"/>
        <v>TRUE</v>
      </c>
      <c r="AH6" s="23" t="str">
        <f t="shared" si="6"/>
        <v>تهران قیطریه - بلوار کاوه - پور حیدری شرقی(روشنایی) - بلوار صفا - نبش کوچه شقایق - پلاک 6 موچی‌کی (Mochiki) - کیانا بیانی 09124700718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61"/>
      <c r="H7" s="163"/>
      <c r="I7" s="161"/>
      <c r="J7" s="161"/>
      <c r="K7" s="11" t="str">
        <f t="shared" ca="1" si="0"/>
        <v/>
      </c>
      <c r="L7" s="140"/>
      <c r="M7" s="140"/>
      <c r="N7" s="140"/>
      <c r="O7" s="9">
        <v>5501.2</v>
      </c>
      <c r="P7" s="9">
        <v>1</v>
      </c>
      <c r="Q7" s="13" t="str">
        <f>VLOOKUP(O7, '[1]لیست محصولات اردیبهشت ۱۴۰۳'!B:C,2,0)</f>
        <v>ورتکس | Vortex</v>
      </c>
      <c r="R7" s="9"/>
      <c r="S7" s="12">
        <f>VLOOKUP(O7, '[1]لیست محصولات اردیبهشت ۱۴۰۳'!B:F,5,0)</f>
        <v>750</v>
      </c>
      <c r="T7" s="14">
        <f>VLOOKUP(O7, '[1]لیست محصولات اردیبهشت ۱۴۰۳'!B:G,6,0)</f>
        <v>9900000</v>
      </c>
      <c r="U7" s="26"/>
      <c r="V7" s="16">
        <f t="shared" si="1"/>
        <v>0</v>
      </c>
      <c r="W7" s="12">
        <f t="shared" si="2"/>
        <v>1</v>
      </c>
      <c r="X7" s="14">
        <f t="shared" si="3"/>
        <v>9900000</v>
      </c>
      <c r="Y7" s="17"/>
      <c r="Z7" s="14">
        <f t="shared" si="4"/>
        <v>9900000</v>
      </c>
      <c r="AA7" s="152"/>
      <c r="AB7" s="149"/>
      <c r="AC7" s="146"/>
      <c r="AD7" s="143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59">
        <v>4</v>
      </c>
      <c r="H8" s="162">
        <v>282173971362</v>
      </c>
      <c r="I8" s="159" t="s">
        <v>1852</v>
      </c>
      <c r="J8" s="159"/>
      <c r="K8" s="11" t="str">
        <f t="shared" ca="1" si="0"/>
        <v/>
      </c>
      <c r="L8" s="138" t="s">
        <v>163</v>
      </c>
      <c r="M8" s="138" t="s">
        <v>164</v>
      </c>
      <c r="N8" s="138"/>
      <c r="O8" s="9">
        <v>5501.1</v>
      </c>
      <c r="P8" s="9">
        <v>1</v>
      </c>
      <c r="Q8" s="13" t="str">
        <f>VLOOKUP(O8, '[1]لیست محصولات اردیبهشت ۱۴۰۳'!B:C,2,0)</f>
        <v>ورتکس | Vortex</v>
      </c>
      <c r="R8" s="9" t="s">
        <v>101</v>
      </c>
      <c r="S8" s="12">
        <f>VLOOKUP(O8, '[1]لیست محصولات اردیبهشت ۱۴۰۳'!B:F,5,0)</f>
        <v>150</v>
      </c>
      <c r="T8" s="14">
        <f>VLOOKUP(O8, '[1]لیست محصولات اردیبهشت ۱۴۰۳'!B:G,6,0)</f>
        <v>2100000</v>
      </c>
      <c r="U8" s="15"/>
      <c r="V8" s="16">
        <f t="shared" si="1"/>
        <v>0</v>
      </c>
      <c r="W8" s="12">
        <f t="shared" si="2"/>
        <v>1</v>
      </c>
      <c r="X8" s="14">
        <f t="shared" si="3"/>
        <v>2100000</v>
      </c>
      <c r="Y8" s="17"/>
      <c r="Z8" s="14">
        <f t="shared" si="4"/>
        <v>2100000</v>
      </c>
      <c r="AA8" s="150" t="s">
        <v>165</v>
      </c>
      <c r="AB8" s="147" t="s">
        <v>166</v>
      </c>
      <c r="AC8" s="144" t="s">
        <v>167</v>
      </c>
      <c r="AD8" s="141"/>
      <c r="AE8" s="19"/>
      <c r="AF8" s="21"/>
      <c r="AG8" s="22" t="str">
        <f t="shared" si="5"/>
        <v>TRUE</v>
      </c>
      <c r="AH8" s="23" t="str">
        <f t="shared" si="6"/>
        <v>نیشابور خیابان ۱۵ خرداد٬‌کوچه ۱۵ خرداد ۴۲ ٬‌پلاک ۷۳ ٬‌طبقه ۴  - احسان عطری 09103217304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0"/>
      <c r="H9" s="164"/>
      <c r="I9" s="160"/>
      <c r="J9" s="160"/>
      <c r="K9" s="11" t="str">
        <f t="shared" ca="1" si="0"/>
        <v/>
      </c>
      <c r="L9" s="139"/>
      <c r="M9" s="139"/>
      <c r="N9" s="139"/>
      <c r="O9" s="9">
        <v>5511.1</v>
      </c>
      <c r="P9" s="9">
        <v>1</v>
      </c>
      <c r="Q9" s="13" t="str">
        <f>VLOOKUP(O9, '[1]لیست محصولات اردیبهشت ۱۴۰۳'!B:C,2,0)</f>
        <v>هامبلا | Hambella</v>
      </c>
      <c r="R9" s="9" t="s">
        <v>101</v>
      </c>
      <c r="S9" s="12">
        <f>VLOOKUP(O9, '[1]لیست محصولات اردیبهشت ۱۴۰۳'!B:F,5,0)</f>
        <v>150</v>
      </c>
      <c r="T9" s="14">
        <f>VLOOKUP(O9, '[1]لیست محصولات اردیبهشت ۱۴۰۳'!B:G,6,0)</f>
        <v>2800000</v>
      </c>
      <c r="U9" s="15"/>
      <c r="V9" s="16">
        <f t="shared" si="1"/>
        <v>0</v>
      </c>
      <c r="W9" s="12">
        <f t="shared" si="2"/>
        <v>1</v>
      </c>
      <c r="X9" s="14">
        <f t="shared" si="3"/>
        <v>2800000</v>
      </c>
      <c r="Y9" s="17"/>
      <c r="Z9" s="14">
        <f t="shared" si="4"/>
        <v>2800000</v>
      </c>
      <c r="AA9" s="151"/>
      <c r="AB9" s="148"/>
      <c r="AC9" s="145"/>
      <c r="AD9" s="142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61"/>
      <c r="H10" s="163"/>
      <c r="I10" s="161"/>
      <c r="J10" s="161"/>
      <c r="K10" s="11" t="str">
        <f t="shared" ca="1" si="0"/>
        <v/>
      </c>
      <c r="L10" s="140"/>
      <c r="M10" s="140"/>
      <c r="N10" s="140"/>
      <c r="O10" s="9">
        <v>3326.1</v>
      </c>
      <c r="P10" s="9">
        <v>1</v>
      </c>
      <c r="Q10" s="13" t="str">
        <f>VLOOKUP(O10, '[1]لیست محصولات اردیبهشت ۱۴۰۳'!B:C,2,0)</f>
        <v>میاگروس | Milagros</v>
      </c>
      <c r="R10" s="9" t="s">
        <v>101</v>
      </c>
      <c r="S10" s="12">
        <f>VLOOKUP(O10, '[1]لیست محصولات اردیبهشت ۱۴۰۳'!B:F,5,0)</f>
        <v>150</v>
      </c>
      <c r="T10" s="14">
        <f>VLOOKUP(O10, '[1]لیست محصولات اردیبهشت ۱۴۰۳'!B:G,6,0)</f>
        <v>3750000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3750000</v>
      </c>
      <c r="Y10" s="17"/>
      <c r="Z10" s="14">
        <f t="shared" si="4"/>
        <v>3750000</v>
      </c>
      <c r="AA10" s="152"/>
      <c r="AB10" s="149"/>
      <c r="AC10" s="146"/>
      <c r="AD10" s="143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59">
        <v>5</v>
      </c>
      <c r="H11" s="162">
        <v>282192514624</v>
      </c>
      <c r="I11" s="159" t="s">
        <v>1888</v>
      </c>
      <c r="J11" s="159"/>
      <c r="K11" s="11" t="str">
        <f t="shared" ca="1" si="0"/>
        <v/>
      </c>
      <c r="L11" s="138" t="s">
        <v>1897</v>
      </c>
      <c r="M11" s="138" t="s">
        <v>1898</v>
      </c>
      <c r="N11" s="138" t="s">
        <v>1899</v>
      </c>
      <c r="O11" s="9">
        <v>5511.2</v>
      </c>
      <c r="P11" s="9">
        <v>2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13350000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26700000</v>
      </c>
      <c r="Y11" s="17"/>
      <c r="Z11" s="14">
        <f t="shared" si="4"/>
        <v>26700000</v>
      </c>
      <c r="AA11" s="150" t="s">
        <v>160</v>
      </c>
      <c r="AB11" s="147" t="s">
        <v>1900</v>
      </c>
      <c r="AC11" s="144" t="s">
        <v>1901</v>
      </c>
      <c r="AD11" s="141"/>
      <c r="AE11" s="19"/>
      <c r="AF11" s="21"/>
      <c r="AG11" s="22" t="str">
        <f t="shared" si="5"/>
        <v>TRUE</v>
      </c>
      <c r="AH11" s="23" t="str">
        <f t="shared" si="6"/>
        <v>زنجان قیدار - خیابان امام خیابان سرچشمه  کافه قهوه دان - علی اصغر شیری 09125410588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0"/>
      <c r="H12" s="164"/>
      <c r="I12" s="160"/>
      <c r="J12" s="160"/>
      <c r="K12" s="11" t="str">
        <f t="shared" ca="1" si="0"/>
        <v/>
      </c>
      <c r="L12" s="139"/>
      <c r="M12" s="139"/>
      <c r="N12" s="139"/>
      <c r="O12" s="9">
        <v>5501.2</v>
      </c>
      <c r="P12" s="9">
        <v>2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9900000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19800000</v>
      </c>
      <c r="Y12" s="17"/>
      <c r="Z12" s="14">
        <f t="shared" si="4"/>
        <v>19800000</v>
      </c>
      <c r="AA12" s="151"/>
      <c r="AB12" s="148"/>
      <c r="AC12" s="145"/>
      <c r="AD12" s="142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60"/>
      <c r="H13" s="164"/>
      <c r="I13" s="160"/>
      <c r="J13" s="160"/>
      <c r="K13" s="11" t="str">
        <f t="shared" ca="1" si="0"/>
        <v/>
      </c>
      <c r="L13" s="139"/>
      <c r="M13" s="139"/>
      <c r="N13" s="139"/>
      <c r="O13" s="9">
        <v>3326.2</v>
      </c>
      <c r="P13" s="9">
        <v>1</v>
      </c>
      <c r="Q13" s="13" t="str">
        <f>VLOOKUP(O13, '[1]لیست محصولات اردیبهشت ۱۴۰۳'!B:C,2,0)</f>
        <v>میاگروس | Milagros</v>
      </c>
      <c r="R13" s="9"/>
      <c r="S13" s="12">
        <f>VLOOKUP(O13, '[1]لیست محصولات اردیبهشت ۱۴۰۳'!B:F,5,0)</f>
        <v>750</v>
      </c>
      <c r="T13" s="14">
        <f>VLOOKUP(O13, '[1]لیست محصولات اردیبهشت ۱۴۰۳'!B:G,6,0)</f>
        <v>18150000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18150000</v>
      </c>
      <c r="Y13" s="17"/>
      <c r="Z13" s="14">
        <f t="shared" si="4"/>
        <v>18150000</v>
      </c>
      <c r="AA13" s="151"/>
      <c r="AB13" s="148"/>
      <c r="AC13" s="145"/>
      <c r="AD13" s="142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1"/>
      <c r="H14" s="163"/>
      <c r="I14" s="161"/>
      <c r="J14" s="161"/>
      <c r="K14" s="11" t="str">
        <f t="shared" ca="1" si="0"/>
        <v/>
      </c>
      <c r="L14" s="140"/>
      <c r="M14" s="140"/>
      <c r="N14" s="140"/>
      <c r="O14" s="9">
        <v>1130.0999999999999</v>
      </c>
      <c r="P14" s="9">
        <v>1</v>
      </c>
      <c r="Q14" s="13" t="str">
        <f>VLOOKUP(O14, '[1]لیست محصولات اردیبهشت ۱۴۰۳'!B:C,2,0)</f>
        <v>الیدا پلانو | Elida Plano</v>
      </c>
      <c r="R14" s="9"/>
      <c r="S14" s="12">
        <f>VLOOKUP(O14, '[1]لیست محصولات اردیبهشت ۱۴۰۳'!B:F,5,0)</f>
        <v>80</v>
      </c>
      <c r="T14" s="14">
        <f>VLOOKUP(O14, '[1]لیست محصولات اردیبهشت ۱۴۰۳'!B:G,6,0)</f>
        <v>13100000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13100000</v>
      </c>
      <c r="Y14" s="17"/>
      <c r="Z14" s="14">
        <f t="shared" si="4"/>
        <v>13100000</v>
      </c>
      <c r="AA14" s="152"/>
      <c r="AB14" s="149"/>
      <c r="AC14" s="146"/>
      <c r="AD14" s="143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59">
        <v>6</v>
      </c>
      <c r="H15" s="162">
        <v>952740</v>
      </c>
      <c r="I15" s="159" t="s">
        <v>1888</v>
      </c>
      <c r="J15" s="159"/>
      <c r="K15" s="11" t="str">
        <f t="shared" ca="1" si="0"/>
        <v/>
      </c>
      <c r="L15" s="138" t="s">
        <v>1073</v>
      </c>
      <c r="M15" s="138" t="s">
        <v>844</v>
      </c>
      <c r="N15" s="138"/>
      <c r="O15" s="9">
        <v>5511.1</v>
      </c>
      <c r="P15" s="9">
        <v>1</v>
      </c>
      <c r="Q15" s="13" t="str">
        <f>VLOOKUP(O15, '[1]لیست محصولات اردیبهشت ۱۴۰۳'!B:C,2,0)</f>
        <v>هامبلا | Hambella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2800000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2800000</v>
      </c>
      <c r="Y15" s="17"/>
      <c r="Z15" s="14">
        <f t="shared" si="4"/>
        <v>2800000</v>
      </c>
      <c r="AA15" s="150" t="s">
        <v>1902</v>
      </c>
      <c r="AB15" s="147" t="s">
        <v>1903</v>
      </c>
      <c r="AC15" s="144" t="s">
        <v>1904</v>
      </c>
      <c r="AD15" s="141"/>
      <c r="AE15" s="19"/>
      <c r="AF15" s="21"/>
      <c r="AG15" s="22" t="str">
        <f t="shared" si="5"/>
        <v>TRUE</v>
      </c>
      <c r="AH15" s="23" t="str">
        <f t="shared" si="6"/>
        <v>آذربایجان غربی تکاب - خیابان نماز روبروی پانزده خرداد خانه سازمانی جهاد کشاورزی  - میلاد دشتی 09910615190</v>
      </c>
    </row>
    <row r="16" spans="1:34" ht="22.35" customHeight="1">
      <c r="A16" s="7"/>
      <c r="B16" s="7"/>
      <c r="C16" s="7"/>
      <c r="D16" s="7"/>
      <c r="E16" s="7"/>
      <c r="F16" s="8"/>
      <c r="G16" s="161"/>
      <c r="H16" s="163"/>
      <c r="I16" s="161"/>
      <c r="J16" s="161"/>
      <c r="K16" s="11" t="str">
        <f t="shared" ca="1" si="0"/>
        <v/>
      </c>
      <c r="L16" s="140"/>
      <c r="M16" s="140"/>
      <c r="N16" s="140"/>
      <c r="O16" s="9">
        <v>3326.1</v>
      </c>
      <c r="P16" s="9">
        <v>1</v>
      </c>
      <c r="Q16" s="13" t="str">
        <f>VLOOKUP(O16, '[1]لیست محصولات اردیبهشت ۱۴۰۳'!B:C,2,0)</f>
        <v>میاگروس | Milagros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3750000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3750000</v>
      </c>
      <c r="Y16" s="17"/>
      <c r="Z16" s="14">
        <f t="shared" si="4"/>
        <v>3750000</v>
      </c>
      <c r="AA16" s="152"/>
      <c r="AB16" s="149"/>
      <c r="AC16" s="146"/>
      <c r="AD16" s="143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7</v>
      </c>
      <c r="H17" s="10">
        <v>282216408299</v>
      </c>
      <c r="I17" s="9" t="s">
        <v>1888</v>
      </c>
      <c r="J17" s="9"/>
      <c r="K17" s="11" t="str">
        <f t="shared" ca="1" si="0"/>
        <v/>
      </c>
      <c r="L17" s="12" t="s">
        <v>212</v>
      </c>
      <c r="M17" s="12" t="s">
        <v>1535</v>
      </c>
      <c r="N17" s="12"/>
      <c r="O17" s="9">
        <v>5501.2</v>
      </c>
      <c r="P17" s="9">
        <v>1</v>
      </c>
      <c r="Q17" s="13" t="str">
        <f>VLOOKUP(O17, '[1]لیست محصولات اردیبهشت ۱۴۰۳'!B:C,2,0)</f>
        <v>ورتکس | Vortex</v>
      </c>
      <c r="R17" s="9" t="s">
        <v>335</v>
      </c>
      <c r="S17" s="12">
        <f>VLOOKUP(O17, '[1]لیست محصولات اردیبهشت ۱۴۰۳'!B:F,5,0)</f>
        <v>750</v>
      </c>
      <c r="T17" s="14">
        <f>VLOOKUP(O17, '[1]لیست محصولات اردیبهشت ۱۴۰۳'!B:G,6,0)</f>
        <v>9900000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9900000</v>
      </c>
      <c r="Y17" s="17"/>
      <c r="Z17" s="14">
        <f t="shared" si="4"/>
        <v>9900000</v>
      </c>
      <c r="AA17" s="18" t="s">
        <v>79</v>
      </c>
      <c r="AB17" s="13" t="s">
        <v>1536</v>
      </c>
      <c r="AC17" s="19" t="s">
        <v>1537</v>
      </c>
      <c r="AD17" s="20" t="s">
        <v>759</v>
      </c>
      <c r="AE17" s="19"/>
      <c r="AF17" s="21"/>
      <c r="AG17" s="22" t="str">
        <f t="shared" si="5"/>
        <v>TRUE</v>
      </c>
      <c r="AH17" s="23" t="str">
        <f t="shared" si="6"/>
        <v>تهران قلهک، خ کلاهدوز، خ اخلاقی غربی،خ مطلبی نژاد،بن بست ندیمی، داخل بن بست دست راست، پ9، واحد ۱ و ۲  - محمد صادق اکرامی 09128889558</v>
      </c>
    </row>
    <row r="18" spans="1:34" ht="22.35" customHeight="1">
      <c r="A18" s="7"/>
      <c r="B18" s="7"/>
      <c r="C18" s="7"/>
      <c r="D18" s="7"/>
      <c r="E18" s="7"/>
      <c r="F18" s="8"/>
      <c r="G18" s="66">
        <v>8</v>
      </c>
      <c r="H18" s="67"/>
      <c r="I18" s="66" t="s">
        <v>1852</v>
      </c>
      <c r="J18" s="9" t="s">
        <v>75</v>
      </c>
      <c r="K18" s="11" t="str">
        <f t="shared" ca="1" si="0"/>
        <v/>
      </c>
      <c r="L18" s="12" t="s">
        <v>105</v>
      </c>
      <c r="M18" s="12" t="s">
        <v>899</v>
      </c>
      <c r="N18" s="12" t="s">
        <v>900</v>
      </c>
      <c r="O18" s="9">
        <v>5501.3</v>
      </c>
      <c r="P18" s="9">
        <v>3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4000</v>
      </c>
      <c r="T18" s="14">
        <f>VLOOKUP(O18, '[1]لیست محصولات اردیبهشت ۱۴۰۳'!B:G,6,0)</f>
        <v>51200000</v>
      </c>
      <c r="U18" s="15"/>
      <c r="V18" s="16">
        <f t="shared" si="1"/>
        <v>0</v>
      </c>
      <c r="W18" s="12">
        <f t="shared" si="2"/>
        <v>3</v>
      </c>
      <c r="X18" s="14">
        <f t="shared" si="3"/>
        <v>153600000</v>
      </c>
      <c r="Y18" s="17"/>
      <c r="Z18" s="14">
        <f t="shared" si="4"/>
        <v>153600000</v>
      </c>
      <c r="AA18" s="18" t="s">
        <v>79</v>
      </c>
      <c r="AB18" s="13" t="s">
        <v>70</v>
      </c>
      <c r="AC18" s="19" t="s">
        <v>901</v>
      </c>
      <c r="AD18" s="20"/>
      <c r="AE18" s="19"/>
      <c r="AF18" s="21"/>
      <c r="AG18" s="22" t="str">
        <f t="shared" si="5"/>
        <v>TRUE</v>
      </c>
      <c r="AH18" s="23" t="str">
        <f t="shared" si="6"/>
        <v>تهران - کافه مدام - امیرحسین صدیقی 09123401445</v>
      </c>
    </row>
    <row r="19" spans="1:34" ht="22.35" customHeight="1">
      <c r="A19" s="7"/>
      <c r="B19" s="7"/>
      <c r="C19" s="7"/>
      <c r="D19" s="7"/>
      <c r="E19" s="7"/>
      <c r="F19" s="8"/>
      <c r="G19" s="9">
        <v>9</v>
      </c>
      <c r="H19" s="10">
        <v>282221702132</v>
      </c>
      <c r="I19" s="9" t="s">
        <v>1888</v>
      </c>
      <c r="J19" s="9"/>
      <c r="K19" s="11" t="str">
        <f t="shared" ca="1" si="0"/>
        <v/>
      </c>
      <c r="L19" s="12" t="s">
        <v>1723</v>
      </c>
      <c r="M19" s="12" t="s">
        <v>1905</v>
      </c>
      <c r="N19" s="12"/>
      <c r="O19" s="9">
        <v>5511.1</v>
      </c>
      <c r="P19" s="9">
        <v>1</v>
      </c>
      <c r="Q19" s="13" t="str">
        <f>VLOOKUP(O19, '[1]لیست محصولات اردیبهشت ۱۴۰۳'!B:C,2,0)</f>
        <v>هامبلا | Hambella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2800000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2800000</v>
      </c>
      <c r="Y19" s="17"/>
      <c r="Z19" s="14">
        <f t="shared" si="4"/>
        <v>2800000</v>
      </c>
      <c r="AA19" s="18" t="s">
        <v>79</v>
      </c>
      <c r="AB19" s="13" t="s">
        <v>1907</v>
      </c>
      <c r="AC19" s="19" t="s">
        <v>1906</v>
      </c>
      <c r="AD19" s="20" t="s">
        <v>759</v>
      </c>
      <c r="AE19" s="19"/>
      <c r="AF19" s="21"/>
      <c r="AG19" s="22" t="str">
        <f t="shared" si="5"/>
        <v>TRUE</v>
      </c>
      <c r="AH19" s="23" t="str">
        <f t="shared" si="6"/>
        <v>تهران خیابان پیروزی خیابان نبرد جنوبی شهرک گلسرخ انتهای بهستان یکم غربی پلاک ۲۶ واحد ۴ *در صورت عدم پاسخگویی، زنگ واحد 2 را بزنید*  - یاسمن سالک 09109903508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66">
        <v>10</v>
      </c>
      <c r="H20" s="67"/>
      <c r="I20" s="66" t="s">
        <v>1852</v>
      </c>
      <c r="J20" s="9" t="s">
        <v>75</v>
      </c>
      <c r="K20" s="11" t="str">
        <f t="shared" ca="1" si="0"/>
        <v/>
      </c>
      <c r="L20" s="12" t="s">
        <v>1909</v>
      </c>
      <c r="M20" s="12" t="s">
        <v>1910</v>
      </c>
      <c r="N20" s="12" t="s">
        <v>1908</v>
      </c>
      <c r="O20" s="9">
        <v>5501.3</v>
      </c>
      <c r="P20" s="9">
        <v>3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4000</v>
      </c>
      <c r="T20" s="14">
        <f>VLOOKUP(O20, '[1]لیست محصولات اردیبهشت ۱۴۰۳'!B:G,6,0)</f>
        <v>51200000</v>
      </c>
      <c r="U20" s="15"/>
      <c r="V20" s="16">
        <f t="shared" si="1"/>
        <v>0</v>
      </c>
      <c r="W20" s="12">
        <f t="shared" si="2"/>
        <v>3</v>
      </c>
      <c r="X20" s="14">
        <f t="shared" si="3"/>
        <v>153600000</v>
      </c>
      <c r="Y20" s="17"/>
      <c r="Z20" s="14">
        <f t="shared" si="4"/>
        <v>153600000</v>
      </c>
      <c r="AA20" s="18" t="s">
        <v>209</v>
      </c>
      <c r="AB20" s="13" t="s">
        <v>1911</v>
      </c>
      <c r="AC20" s="19" t="s">
        <v>1912</v>
      </c>
      <c r="AD20" s="20"/>
      <c r="AE20" s="19"/>
      <c r="AF20" s="21"/>
      <c r="AG20" s="22" t="str">
        <f t="shared" si="5"/>
        <v>TRUE</v>
      </c>
      <c r="AH20" s="23" t="str">
        <f t="shared" si="6"/>
        <v>مشهد دانش آموز ۱۹ - نبش چهارراه اول کافه ایبو - ماهان جغتایی 09153036236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53">
        <v>11</v>
      </c>
      <c r="H21" s="156"/>
      <c r="I21" s="153" t="s">
        <v>1888</v>
      </c>
      <c r="J21" s="159" t="s">
        <v>75</v>
      </c>
      <c r="K21" s="11" t="str">
        <f t="shared" ca="1" si="0"/>
        <v/>
      </c>
      <c r="L21" s="138" t="s">
        <v>152</v>
      </c>
      <c r="M21" s="138" t="s">
        <v>183</v>
      </c>
      <c r="N21" s="138" t="s">
        <v>717</v>
      </c>
      <c r="O21" s="9">
        <v>5501.3</v>
      </c>
      <c r="P21" s="9">
        <v>1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4000</v>
      </c>
      <c r="T21" s="14">
        <f>VLOOKUP(O21, '[1]لیست محصولات اردیبهشت ۱۴۰۳'!B:G,6,0)</f>
        <v>51200000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51200000</v>
      </c>
      <c r="Y21" s="17"/>
      <c r="Z21" s="14">
        <f t="shared" si="4"/>
        <v>51200000</v>
      </c>
      <c r="AA21" s="150" t="s">
        <v>79</v>
      </c>
      <c r="AB21" s="147" t="s">
        <v>70</v>
      </c>
      <c r="AC21" s="144" t="s">
        <v>185</v>
      </c>
      <c r="AD21" s="141"/>
      <c r="AE21" s="19"/>
      <c r="AF21" s="21"/>
      <c r="AG21" s="22" t="str">
        <f t="shared" si="5"/>
        <v>TRUE</v>
      </c>
      <c r="AH21" s="23" t="str">
        <f t="shared" si="6"/>
        <v>تهران - ویوولانژ - مهدی مولایی 09197844409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55"/>
      <c r="H22" s="158"/>
      <c r="I22" s="155"/>
      <c r="J22" s="161"/>
      <c r="K22" s="11" t="str">
        <f t="shared" ca="1" si="0"/>
        <v/>
      </c>
      <c r="L22" s="140"/>
      <c r="M22" s="140"/>
      <c r="N22" s="140"/>
      <c r="O22" s="9">
        <v>5511.3</v>
      </c>
      <c r="P22" s="9">
        <v>1</v>
      </c>
      <c r="Q22" s="13" t="str">
        <f>VLOOKUP(O22, '[1]لیست محصولات اردیبهشت ۱۴۰۳'!B:C,2,0)</f>
        <v>هامبلا | Hambella</v>
      </c>
      <c r="R22" s="9"/>
      <c r="S22" s="12">
        <f>VLOOKUP(O22, '[1]لیست محصولات اردیبهشت ۱۴۰۳'!B:F,5,0)</f>
        <v>4000</v>
      </c>
      <c r="T22" s="14">
        <f>VLOOKUP(O22, '[1]لیست محصولات اردیبهشت ۱۴۰۳'!B:G,6,0)</f>
        <v>69600000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69600000</v>
      </c>
      <c r="Y22" s="17"/>
      <c r="Z22" s="14">
        <f t="shared" si="4"/>
        <v>69600000</v>
      </c>
      <c r="AA22" s="152"/>
      <c r="AB22" s="149"/>
      <c r="AC22" s="146"/>
      <c r="AD22" s="143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12</v>
      </c>
      <c r="H23" s="10">
        <v>282235824838</v>
      </c>
      <c r="I23" s="9" t="s">
        <v>1888</v>
      </c>
      <c r="J23" s="9"/>
      <c r="K23" s="11" t="str">
        <f t="shared" ca="1" si="0"/>
        <v/>
      </c>
      <c r="L23" s="12" t="s">
        <v>1429</v>
      </c>
      <c r="M23" s="12" t="s">
        <v>1913</v>
      </c>
      <c r="N23" s="12"/>
      <c r="O23" s="9">
        <v>5501.1</v>
      </c>
      <c r="P23" s="9">
        <v>1</v>
      </c>
      <c r="Q23" s="13" t="str">
        <f>VLOOKUP(O23, '[1]لیست محصولات اردیبهشت ۱۴۰۳'!B:C,2,0)</f>
        <v>ورتکس | Vortex</v>
      </c>
      <c r="R23" s="9" t="s">
        <v>101</v>
      </c>
      <c r="S23" s="12">
        <f>VLOOKUP(O23, '[1]لیست محصولات اردیبهشت ۱۴۰۳'!B:F,5,0)</f>
        <v>150</v>
      </c>
      <c r="T23" s="14">
        <f>VLOOKUP(O23, '[1]لیست محصولات اردیبهشت ۱۴۰۳'!B:G,6,0)</f>
        <v>2100000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2100000</v>
      </c>
      <c r="Y23" s="17"/>
      <c r="Z23" s="14">
        <f t="shared" si="4"/>
        <v>2100000</v>
      </c>
      <c r="AA23" s="18" t="s">
        <v>79</v>
      </c>
      <c r="AB23" s="13" t="s">
        <v>1914</v>
      </c>
      <c r="AC23" s="19" t="s">
        <v>1915</v>
      </c>
      <c r="AD23" s="20" t="s">
        <v>759</v>
      </c>
      <c r="AE23" s="19"/>
      <c r="AF23" s="21"/>
      <c r="AG23" s="22" t="str">
        <f t="shared" si="5"/>
        <v>TRUE</v>
      </c>
      <c r="AH23" s="23" t="str">
        <f t="shared" si="6"/>
        <v>تهران  اتوبان بعثت - کیانشهر - خیابان لهراسب - خیابان روان بخش - بن بست ۲ -پلاک ۸ واحد ۶  - دانیال جعفرزاده 09217149231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59">
        <v>13</v>
      </c>
      <c r="H24" s="162">
        <v>282249011943</v>
      </c>
      <c r="I24" s="159" t="s">
        <v>1888</v>
      </c>
      <c r="J24" s="159"/>
      <c r="K24" s="11"/>
      <c r="L24" s="138" t="s">
        <v>1026</v>
      </c>
      <c r="M24" s="138" t="s">
        <v>1146</v>
      </c>
      <c r="N24" s="138"/>
      <c r="O24" s="9">
        <v>5501.1</v>
      </c>
      <c r="P24" s="9">
        <v>1</v>
      </c>
      <c r="Q24" s="13" t="str">
        <f>VLOOKUP(O24, '[1]لیست محصولات اردیبهشت ۱۴۰۳'!B:C,2,0)</f>
        <v>ورتکس | Vortex</v>
      </c>
      <c r="R24" s="9" t="s">
        <v>144</v>
      </c>
      <c r="S24" s="12">
        <f>VLOOKUP(O24, '[1]لیست محصولات اردیبهشت ۱۴۰۳'!B:F,5,0)</f>
        <v>150</v>
      </c>
      <c r="T24" s="14">
        <f>VLOOKUP(O24, '[1]لیست محصولات اردیبهشت ۱۴۰۳'!B:G,6,0)</f>
        <v>2100000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2100000</v>
      </c>
      <c r="Y24" s="17"/>
      <c r="Z24" s="14">
        <f t="shared" si="4"/>
        <v>2100000</v>
      </c>
      <c r="AA24" s="150" t="s">
        <v>79</v>
      </c>
      <c r="AB24" s="147" t="s">
        <v>1147</v>
      </c>
      <c r="AC24" s="144" t="s">
        <v>1148</v>
      </c>
      <c r="AD24" s="141" t="s">
        <v>795</v>
      </c>
      <c r="AE24" s="183" t="s">
        <v>1917</v>
      </c>
      <c r="AF24" s="21"/>
      <c r="AG24" s="22" t="str">
        <f t="shared" si="5"/>
        <v>TRUE</v>
      </c>
      <c r="AH24" s="23" t="str">
        <f t="shared" si="6"/>
        <v>تهران بلوار فرحزادی؛ خیابان آسمان ها, آسمان سوم شرقی, پلاک ۴۳  - عرفان فرهمند 09912375278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60"/>
      <c r="H25" s="164"/>
      <c r="I25" s="160"/>
      <c r="J25" s="160"/>
      <c r="K25" s="11" t="str">
        <f t="shared" ca="1" si="0"/>
        <v/>
      </c>
      <c r="L25" s="139"/>
      <c r="M25" s="139"/>
      <c r="N25" s="139"/>
      <c r="O25" s="9">
        <v>5501.1</v>
      </c>
      <c r="P25" s="9">
        <v>1</v>
      </c>
      <c r="Q25" s="13" t="str">
        <f>VLOOKUP(O25, '[1]لیست محصولات اردیبهشت ۱۴۰۳'!B:C,2,0)</f>
        <v>ورتکس | Vortex</v>
      </c>
      <c r="R25" s="9" t="s">
        <v>601</v>
      </c>
      <c r="S25" s="12">
        <f>VLOOKUP(O25, '[1]لیست محصولات اردیبهشت ۱۴۰۳'!B:F,5,0)</f>
        <v>150</v>
      </c>
      <c r="T25" s="14">
        <f>VLOOKUP(O25, '[1]لیست محصولات اردیبهشت ۱۴۰۳'!B:G,6,0)</f>
        <v>2100000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2100000</v>
      </c>
      <c r="Y25" s="17"/>
      <c r="Z25" s="14">
        <f t="shared" si="4"/>
        <v>2100000</v>
      </c>
      <c r="AA25" s="151"/>
      <c r="AB25" s="148"/>
      <c r="AC25" s="145"/>
      <c r="AD25" s="142"/>
      <c r="AE25" s="185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61"/>
      <c r="H26" s="163"/>
      <c r="I26" s="161"/>
      <c r="J26" s="161"/>
      <c r="K26" s="11" t="str">
        <f t="shared" ca="1" si="0"/>
        <v/>
      </c>
      <c r="L26" s="140"/>
      <c r="M26" s="140"/>
      <c r="N26" s="140"/>
      <c r="O26" s="9">
        <v>3326.1</v>
      </c>
      <c r="P26" s="9">
        <v>1</v>
      </c>
      <c r="Q26" s="13" t="str">
        <f>VLOOKUP(O26, '[1]لیست محصولات اردیبهشت ۱۴۰۳'!B:C,2,0)</f>
        <v>میاگروس | Milagros</v>
      </c>
      <c r="R26" s="9" t="s">
        <v>144</v>
      </c>
      <c r="S26" s="12">
        <f>VLOOKUP(O26, '[1]لیست محصولات اردیبهشت ۱۴۰۳'!B:F,5,0)</f>
        <v>150</v>
      </c>
      <c r="T26" s="14">
        <f>VLOOKUP(O26, '[1]لیست محصولات اردیبهشت ۱۴۰۳'!B:G,6,0)</f>
        <v>3750000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3750000</v>
      </c>
      <c r="Y26" s="17"/>
      <c r="Z26" s="14">
        <f t="shared" si="4"/>
        <v>3750000</v>
      </c>
      <c r="AA26" s="152"/>
      <c r="AB26" s="149"/>
      <c r="AC26" s="146"/>
      <c r="AD26" s="143"/>
      <c r="AE26" s="184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59">
        <v>14</v>
      </c>
      <c r="H27" s="162">
        <v>282247926345</v>
      </c>
      <c r="I27" s="159" t="s">
        <v>1888</v>
      </c>
      <c r="J27" s="159" t="s">
        <v>75</v>
      </c>
      <c r="K27" s="11" t="str">
        <f t="shared" ca="1" si="0"/>
        <v/>
      </c>
      <c r="L27" s="138" t="s">
        <v>87</v>
      </c>
      <c r="M27" s="138" t="s">
        <v>88</v>
      </c>
      <c r="N27" s="138" t="s">
        <v>89</v>
      </c>
      <c r="O27" s="9">
        <v>5501.3</v>
      </c>
      <c r="P27" s="9">
        <v>6</v>
      </c>
      <c r="Q27" s="13" t="str">
        <f>VLOOKUP(O27, '[1]لیست محصولات اردیبهشت ۱۴۰۳'!B:C,2,0)</f>
        <v>ورتکس | Vortex</v>
      </c>
      <c r="R27" s="9"/>
      <c r="S27" s="12">
        <f>VLOOKUP(O27, '[1]لیست محصولات اردیبهشت ۱۴۰۳'!B:F,5,0)</f>
        <v>4000</v>
      </c>
      <c r="T27" s="14">
        <f>VLOOKUP(O27, '[1]لیست محصولات اردیبهشت ۱۴۰۳'!B:G,6,0)</f>
        <v>51200000</v>
      </c>
      <c r="U27" s="15"/>
      <c r="V27" s="16">
        <f t="shared" si="1"/>
        <v>0</v>
      </c>
      <c r="W27" s="12">
        <f t="shared" si="2"/>
        <v>6</v>
      </c>
      <c r="X27" s="14">
        <f t="shared" si="3"/>
        <v>307200000</v>
      </c>
      <c r="Y27" s="17"/>
      <c r="Z27" s="14">
        <f t="shared" si="4"/>
        <v>307200000</v>
      </c>
      <c r="AA27" s="150" t="s">
        <v>79</v>
      </c>
      <c r="AB27" s="147" t="s">
        <v>91</v>
      </c>
      <c r="AC27" s="144" t="s">
        <v>92</v>
      </c>
      <c r="AD27" s="141"/>
      <c r="AE27" s="19"/>
      <c r="AF27" s="21"/>
      <c r="AG27" s="22" t="str">
        <f t="shared" si="5"/>
        <v>TRUE</v>
      </c>
      <c r="AH27" s="23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60"/>
      <c r="H28" s="164"/>
      <c r="I28" s="160"/>
      <c r="J28" s="160"/>
      <c r="K28" s="11" t="str">
        <f t="shared" ca="1" si="0"/>
        <v/>
      </c>
      <c r="L28" s="139"/>
      <c r="M28" s="139"/>
      <c r="N28" s="139"/>
      <c r="O28" s="9">
        <v>5511.2</v>
      </c>
      <c r="P28" s="9">
        <v>1</v>
      </c>
      <c r="Q28" s="13" t="str">
        <f>VLOOKUP(O28, '[1]لیست محصولات اردیبهشت ۱۴۰۳'!B:C,2,0)</f>
        <v>هامبلا | Hambella</v>
      </c>
      <c r="R28" s="9" t="s">
        <v>1092</v>
      </c>
      <c r="S28" s="12">
        <f>VLOOKUP(O28, '[1]لیست محصولات اردیبهشت ۱۴۰۳'!B:F,5,0)</f>
        <v>750</v>
      </c>
      <c r="T28" s="14">
        <f>VLOOKUP(O28, '[1]لیست محصولات اردیبهشت ۱۴۰۳'!B:G,6,0)</f>
        <v>13350000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13350000</v>
      </c>
      <c r="Y28" s="17"/>
      <c r="Z28" s="14">
        <f t="shared" si="4"/>
        <v>13350000</v>
      </c>
      <c r="AA28" s="151"/>
      <c r="AB28" s="148"/>
      <c r="AC28" s="145"/>
      <c r="AD28" s="142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1"/>
      <c r="H29" s="163"/>
      <c r="I29" s="161"/>
      <c r="J29" s="161"/>
      <c r="K29" s="11" t="str">
        <f t="shared" ca="1" si="0"/>
        <v/>
      </c>
      <c r="L29" s="140"/>
      <c r="M29" s="140"/>
      <c r="N29" s="140"/>
      <c r="O29" s="9">
        <v>5501.1</v>
      </c>
      <c r="P29" s="9">
        <v>2</v>
      </c>
      <c r="Q29" s="13" t="str">
        <f>VLOOKUP(O29, '[1]لیست محصولات اردیبهشت ۱۴۰۳'!B:C,2,0)</f>
        <v>ورتکس | Vortex</v>
      </c>
      <c r="R29" s="9" t="s">
        <v>144</v>
      </c>
      <c r="S29" s="12">
        <f>VLOOKUP(O29, '[1]لیست محصولات اردیبهشت ۱۴۰۳'!B:F,5,0)</f>
        <v>150</v>
      </c>
      <c r="T29" s="14">
        <f>VLOOKUP(O29, '[1]لیست محصولات اردیبهشت ۱۴۰۳'!B:G,6,0)</f>
        <v>2100000</v>
      </c>
      <c r="U29" s="15"/>
      <c r="V29" s="16">
        <f t="shared" si="1"/>
        <v>0</v>
      </c>
      <c r="W29" s="12">
        <f t="shared" si="2"/>
        <v>2</v>
      </c>
      <c r="X29" s="14">
        <f t="shared" si="3"/>
        <v>4200000</v>
      </c>
      <c r="Y29" s="17"/>
      <c r="Z29" s="14">
        <f t="shared" si="4"/>
        <v>4200000</v>
      </c>
      <c r="AA29" s="152"/>
      <c r="AB29" s="149"/>
      <c r="AC29" s="146"/>
      <c r="AD29" s="143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>
        <v>15</v>
      </c>
      <c r="H30" s="10">
        <v>282313313279</v>
      </c>
      <c r="I30" s="9" t="s">
        <v>1923</v>
      </c>
      <c r="J30" s="9"/>
      <c r="K30" s="11" t="str">
        <f t="shared" ca="1" si="0"/>
        <v/>
      </c>
      <c r="L30" s="12" t="s">
        <v>87</v>
      </c>
      <c r="M30" s="12" t="s">
        <v>1027</v>
      </c>
      <c r="N30" s="12" t="s">
        <v>1924</v>
      </c>
      <c r="O30" s="9">
        <v>5511.1</v>
      </c>
      <c r="P30" s="9">
        <v>2</v>
      </c>
      <c r="Q30" s="13" t="str">
        <f>VLOOKUP(O30, '[1]لیست محصولات اردیبهشت ۱۴۰۳'!B:C,2,0)</f>
        <v>هامبلا | Hambella</v>
      </c>
      <c r="R30" s="9"/>
      <c r="S30" s="12">
        <f>VLOOKUP(O30, '[1]لیست محصولات اردیبهشت ۱۴۰۳'!B:F,5,0)</f>
        <v>150</v>
      </c>
      <c r="T30" s="14">
        <f>VLOOKUP(O30, '[1]لیست محصولات اردیبهشت ۱۴۰۳'!B:G,6,0)</f>
        <v>2800000</v>
      </c>
      <c r="U30" s="15"/>
      <c r="V30" s="16">
        <f t="shared" si="1"/>
        <v>0</v>
      </c>
      <c r="W30" s="12">
        <f t="shared" si="2"/>
        <v>2</v>
      </c>
      <c r="X30" s="14">
        <f t="shared" si="3"/>
        <v>5600000</v>
      </c>
      <c r="Y30" s="17"/>
      <c r="Z30" s="14">
        <f t="shared" si="4"/>
        <v>5600000</v>
      </c>
      <c r="AA30" s="18" t="s">
        <v>79</v>
      </c>
      <c r="AB30" s="13" t="s">
        <v>1925</v>
      </c>
      <c r="AC30" s="19" t="s">
        <v>1926</v>
      </c>
      <c r="AD30" s="20" t="s">
        <v>795</v>
      </c>
      <c r="AE30" s="77" t="s">
        <v>1927</v>
      </c>
      <c r="AF30" s="21"/>
      <c r="AG30" s="22" t="str">
        <f t="shared" si="5"/>
        <v>TRUE</v>
      </c>
      <c r="AH30" s="23" t="str">
        <f t="shared" si="6"/>
        <v>تهران میدان آرژانتین ابتدای خیابان‌ الوند نرسیده به بیمارستان کسری پلاک ۲۶ طبقه ۴ واحد ۱ آکادمی کافه نیرو - علی ابراهیمی 09190812575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/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ref="AH67:AH130" si="13">AA67&amp;" "&amp;AB67&amp;" "&amp;N67&amp;" - "&amp;L67&amp;" "&amp;M67&amp;" "&amp;AC67</f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si="13"/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ref="AH131:AH194" si="15">AA131&amp;" "&amp;AB131&amp;" "&amp;N131&amp;" - "&amp;L131&amp;" "&amp;M131&amp;" "&amp;AC131</f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si="15"/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ref="AH195:AH200" si="17">AA195&amp;" "&amp;AB195&amp;" "&amp;N195&amp;" - "&amp;L195&amp;" "&amp;M195&amp;" "&amp;AC195</f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si="17"/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7</v>
      </c>
      <c r="AI240" s="56">
        <f t="shared" si="19"/>
        <v>0</v>
      </c>
      <c r="AJ240" s="57">
        <f>AH240-AI240</f>
        <v>7</v>
      </c>
      <c r="AK240" s="58">
        <f t="shared" si="23"/>
        <v>1.05</v>
      </c>
      <c r="AL240" s="59">
        <f>AO240+AQ240-[2]Sheet1!$AH241</f>
        <v>0</v>
      </c>
      <c r="AM240" s="59">
        <f t="shared" si="25"/>
        <v>-7</v>
      </c>
      <c r="AN240" s="58">
        <f t="shared" si="21"/>
        <v>0</v>
      </c>
      <c r="AO240" s="59"/>
      <c r="AP240" s="58">
        <f t="shared" si="22"/>
        <v>-1.05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5</v>
      </c>
      <c r="AI241" s="56">
        <f t="shared" si="19"/>
        <v>0</v>
      </c>
      <c r="AJ241" s="57">
        <f t="shared" ref="AJ241:AJ264" si="27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25"/>
        <v>-5</v>
      </c>
      <c r="AN241" s="58">
        <f t="shared" si="21"/>
        <v>0</v>
      </c>
      <c r="AO241" s="59"/>
      <c r="AP241" s="58">
        <f t="shared" si="22"/>
        <v>-3.75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13</v>
      </c>
      <c r="AI242" s="56">
        <f t="shared" si="19"/>
        <v>0</v>
      </c>
      <c r="AJ242" s="57">
        <f t="shared" si="27"/>
        <v>13</v>
      </c>
      <c r="AK242" s="58">
        <f t="shared" ref="AK242:AK267" si="28">AH242*AG242/1000</f>
        <v>52</v>
      </c>
      <c r="AL242" s="59">
        <f>AO242+AQ242-[2]Sheet1!$AH243</f>
        <v>0</v>
      </c>
      <c r="AM242" s="59">
        <f t="shared" si="25"/>
        <v>-13</v>
      </c>
      <c r="AN242" s="58">
        <f t="shared" si="21"/>
        <v>0</v>
      </c>
      <c r="AO242" s="59"/>
      <c r="AP242" s="58">
        <f t="shared" si="22"/>
        <v>-52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6</v>
      </c>
      <c r="AI251" s="56">
        <f t="shared" si="19"/>
        <v>0</v>
      </c>
      <c r="AJ251" s="57">
        <f t="shared" si="27"/>
        <v>6</v>
      </c>
      <c r="AK251" s="58">
        <f t="shared" si="28"/>
        <v>0.9</v>
      </c>
      <c r="AL251" s="59">
        <f>AO251+AQ251-[2]Sheet1!$AH252</f>
        <v>0</v>
      </c>
      <c r="AM251" s="59">
        <f t="shared" si="25"/>
        <v>-6</v>
      </c>
      <c r="AN251" s="58">
        <f t="shared" si="21"/>
        <v>0</v>
      </c>
      <c r="AO251" s="59"/>
      <c r="AP251" s="58">
        <f t="shared" si="22"/>
        <v>-0.9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3</v>
      </c>
      <c r="AI252" s="56">
        <f t="shared" si="19"/>
        <v>0</v>
      </c>
      <c r="AJ252" s="57">
        <f t="shared" si="27"/>
        <v>3</v>
      </c>
      <c r="AK252" s="58">
        <f t="shared" si="28"/>
        <v>2.25</v>
      </c>
      <c r="AL252" s="59">
        <f>AO252+AQ252-[2]Sheet1!$AH253</f>
        <v>0</v>
      </c>
      <c r="AM252" s="59">
        <f t="shared" si="25"/>
        <v>-3</v>
      </c>
      <c r="AN252" s="58">
        <f t="shared" si="21"/>
        <v>0</v>
      </c>
      <c r="AO252" s="59"/>
      <c r="AP252" s="58">
        <f t="shared" si="22"/>
        <v>-2.25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94">
    <mergeCell ref="A1:B1"/>
    <mergeCell ref="C1:D1"/>
    <mergeCell ref="E1:F1"/>
    <mergeCell ref="U1:V1"/>
    <mergeCell ref="G3:G5"/>
    <mergeCell ref="H3:H5"/>
    <mergeCell ref="I3:I5"/>
    <mergeCell ref="J3:J5"/>
    <mergeCell ref="L3:L5"/>
    <mergeCell ref="M3:M5"/>
    <mergeCell ref="N3:N5"/>
    <mergeCell ref="AD3:AD5"/>
    <mergeCell ref="AC3:AC5"/>
    <mergeCell ref="AB3:AB5"/>
    <mergeCell ref="AA3:AA5"/>
    <mergeCell ref="AE3:AE5"/>
    <mergeCell ref="H6:H7"/>
    <mergeCell ref="G6:G7"/>
    <mergeCell ref="AD6:AD7"/>
    <mergeCell ref="AC6:AC7"/>
    <mergeCell ref="AB6:AB7"/>
    <mergeCell ref="AA6:AA7"/>
    <mergeCell ref="N6:N7"/>
    <mergeCell ref="M6:M7"/>
    <mergeCell ref="L6:L7"/>
    <mergeCell ref="J6:J7"/>
    <mergeCell ref="I6:I7"/>
    <mergeCell ref="AD8:AD10"/>
    <mergeCell ref="AC8:AC10"/>
    <mergeCell ref="AB8:AB10"/>
    <mergeCell ref="AA8:AA10"/>
    <mergeCell ref="G8:G10"/>
    <mergeCell ref="H8:H10"/>
    <mergeCell ref="I8:I10"/>
    <mergeCell ref="J8:J10"/>
    <mergeCell ref="L8:L10"/>
    <mergeCell ref="M8:M10"/>
    <mergeCell ref="N8:N10"/>
    <mergeCell ref="AD11:AD14"/>
    <mergeCell ref="AC11:AC14"/>
    <mergeCell ref="AB11:AB14"/>
    <mergeCell ref="AA11:AA14"/>
    <mergeCell ref="G11:G14"/>
    <mergeCell ref="H11:H14"/>
    <mergeCell ref="I11:I14"/>
    <mergeCell ref="J11:J14"/>
    <mergeCell ref="L11:L14"/>
    <mergeCell ref="M11:M14"/>
    <mergeCell ref="N11:N14"/>
    <mergeCell ref="H15:H16"/>
    <mergeCell ref="G15:G16"/>
    <mergeCell ref="AD15:AD16"/>
    <mergeCell ref="AC15:AC16"/>
    <mergeCell ref="AB15:AB16"/>
    <mergeCell ref="AA15:AA16"/>
    <mergeCell ref="N15:N16"/>
    <mergeCell ref="M15:M16"/>
    <mergeCell ref="L15:L16"/>
    <mergeCell ref="J15:J16"/>
    <mergeCell ref="I15:I16"/>
    <mergeCell ref="H21:H22"/>
    <mergeCell ref="G21:G22"/>
    <mergeCell ref="AD21:AD22"/>
    <mergeCell ref="AC21:AC22"/>
    <mergeCell ref="AB21:AB22"/>
    <mergeCell ref="AA21:AA22"/>
    <mergeCell ref="N21:N22"/>
    <mergeCell ref="M21:M22"/>
    <mergeCell ref="L21:L22"/>
    <mergeCell ref="J21:J22"/>
    <mergeCell ref="I21:I22"/>
    <mergeCell ref="G24:G26"/>
    <mergeCell ref="H24:H26"/>
    <mergeCell ref="I24:I26"/>
    <mergeCell ref="J24:J26"/>
    <mergeCell ref="L24:L26"/>
    <mergeCell ref="M24:M26"/>
    <mergeCell ref="N24:N26"/>
    <mergeCell ref="AD24:AD26"/>
    <mergeCell ref="AC24:AC26"/>
    <mergeCell ref="AB24:AB26"/>
    <mergeCell ref="AA24:AA26"/>
    <mergeCell ref="AE24:AE26"/>
    <mergeCell ref="AD27:AD29"/>
    <mergeCell ref="AC27:AC29"/>
    <mergeCell ref="AB27:AB29"/>
    <mergeCell ref="AA27:AA29"/>
    <mergeCell ref="M27:M29"/>
    <mergeCell ref="N27:N29"/>
    <mergeCell ref="G27:G29"/>
    <mergeCell ref="H27:H29"/>
    <mergeCell ref="I27:I29"/>
    <mergeCell ref="J27:J29"/>
    <mergeCell ref="L27:L29"/>
  </mergeCells>
  <conditionalFormatting sqref="G2:J3 AD2:AD3 Z2:Z200 J6 AD6 J8 AD8 G11:J11 AD11 G15:J15 AD15 G17:J21 AD17:AD21 G23:J24 AD23:AD24 G27:J27 AD27 G30:J200 AD30:AD200">
    <cfRule type="expression" dxfId="10" priority="63">
      <formula>$A2</formula>
    </cfRule>
    <cfRule type="expression" dxfId="9" priority="65">
      <formula>$E2</formula>
    </cfRule>
  </conditionalFormatting>
  <conditionalFormatting sqref="K2:Z2 G2:J3 AA2:AF3 Q3:Z200 J6 AA6:AF6 J8 AA8:AF8 G11:P11 AA11:AF11 G15:P15 AA15:AF15 G17:P21 AA17:AF21 G23:P24 AA23:AF24 G27:P27 AA27:AF27 G30:P200 AA30:AF200 K3:P3 AF4:AF5 K4:K10 O4:P10 H6 AE7:AF7 H8 AE9:AF10 K12:K14 O12:P14 AE12:AF14 K16 O16:P16 AE16:AF16 K22 O22:P22 AE22:AF22 K25:K26 O25:P26 AF25:AF26 K28:K29 O28:P29 AE28:AF29">
    <cfRule type="expression" dxfId="8" priority="64">
      <formula>$C2</formula>
    </cfRule>
  </conditionalFormatting>
  <conditionalFormatting sqref="W2:W200">
    <cfRule type="expression" dxfId="7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{803CF4F8-8A20-41B8-96BA-8A21D0F1B371}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{9BF3A556-62FD-4382-8577-6C777DF17FFF}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{1F01CE00-B097-44A7-B0EB-5815AFAACAF6}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{28BA94AD-C1E0-4DAB-B8A7-60CC97138C59}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{CF6133FB-D0B8-4ACD-A290-10A350FEB117}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{9F7C96BF-9B1A-4CD6-B3C0-925E47E35328}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{ED7C2397-980D-4F5B-849A-58E0EE53300B}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{9AFD6334-C948-4817-9923-EE9113DFF882}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{89CD2DE4-678B-4B7A-97E7-30AB1DEBEE29}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{0555F1E2-E88E-4370-A1BD-6A8B8EAC67A2}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{A07EEE2B-C139-43AC-974B-634EDF75A161}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{6CB56B2C-C2C8-485D-BC69-E840A74F17ED}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{8CD183BF-96D1-4309-AB41-4E63A9E2D748}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{FEACA070-610C-4A7A-838D-FF824F09D8B6}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{4A203C3A-37D4-45D6-B134-AC9FED008B27}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{D2A978D3-C09F-4096-92F7-A18A5A07CF6D}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{BC572048-282D-4D12-842C-7B3BC3BD3D27}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{3B422355-9977-4A2D-A627-760FF8665DEE}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{9260E8E2-7E20-492C-857C-D23DA19E8376}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{E9AE810D-3E95-4CE8-817A-95B4FB741B19}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{357F8B61-D72D-4ADF-9B8C-0A59B68869AA}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{DFCCBB7F-8B40-47A7-98E0-886A568E2E6E}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{550F00A2-3939-4C6A-BD50-0C96FD395D61}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{0BF74B49-7790-4F6B-A4B8-268879008B3C}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{FE2A5B8D-B2D5-4D3E-8DA5-73651206D168}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{11E94F5E-61F8-44A1-953F-BD2C301CB6CA}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{2E3A56BC-AD7B-43BA-8603-207F58779E8A}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{8C408527-1DDB-4989-AA38-CFB9E008C2C0}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{A84FDB76-F917-4A06-84C9-5E8792C17F06}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{65CAB113-0CFE-4F15-9628-22C9D0FE8467}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{5027E652-1B1E-48FF-AD59-380DCA8C2DC8}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{15FE5A6C-CE3D-4F3D-9374-51CEB0CEA6B2}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{6001CBCD-0B2D-4641-B57E-1CC6E2CF958F}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{30ED6C4E-69B6-4BC7-875B-58EC920D724E}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{83CB18FE-B645-4339-AE33-96982568E5B3}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{D17D05F6-59E4-4162-8AC5-C27969E6DCB5}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{47418AB8-2AF6-41C5-ABE2-2B44EAD96552}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{B0A38FE5-A74D-4201-ABC7-61B49D5ADF16}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{8346BF82-6539-478A-9457-DD9C4A831AB5}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{0F4075FA-4067-497A-A49A-FC6A4DE6691C}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{989492DD-C3A5-41A8-9A0C-66EE82749345}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{013FBDA8-6A23-4AB2-A20B-6346B4D11043}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{9B2AAC2A-8382-4CDF-8A9D-21D7B1268896}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{8327BFE1-8450-428C-9DAC-B3E7AF550FBE}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{927D36E0-BC1C-4BF5-98A3-74E89C955438}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{35D0D7E5-C44E-4CC1-A02C-5C3C382CAC66}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{A9D43A5A-F0FA-42DE-8F85-B3A22E6AFFAC}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{E5943445-EE6E-41BA-8B24-5D9CEE035573}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{1C4942CD-8511-4397-94E4-2B1FD28E1F6A}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{242F759B-C17C-4EF7-A5D3-BFDE2C84B73D}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{7D21EFF4-99A0-45E7-B5A0-767D9983A08F}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{571DB4F0-F9BF-4648-BD47-5BA4564BDD2B}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{4BDE1A6F-B081-4DF0-B8CE-3D940F1E2B93}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{7B2A85F9-F4E1-4B0C-8482-B653CF58DEB8}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{5E9C2C8E-4D88-40C0-8B8B-56DCC6BD02D5}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{1C0DA71F-C489-4A8A-8D96-08C2DC648656}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{770E2384-D3C9-4D85-BF92-28199687E67A}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{A47082CE-D884-4189-BD6C-BB5F7C04BDE7}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{9E119AF7-0C9A-4CD0-A443-FAE661F6C18D}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{B17F11C3-2ADD-449A-AA00-AB79359DFF07}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{1D29E334-CAE0-4705-AF79-C9D6211B2B3D}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CF4F8-8A20-41B8-96BA-8A21D0F1B37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BF3A556-62FD-4382-8577-6C777DF17FFF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F01CE00-B097-44A7-B0EB-5815AFAACAF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8BA94AD-C1E0-4DAB-B8A7-60CC97138C59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F6133FB-D0B8-4ACD-A290-10A350FEB117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F7C96BF-9B1A-4CD6-B3C0-925E47E35328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ED7C2397-980D-4F5B-849A-58E0EE53300B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9AFD6334-C948-4817-9923-EE9113DFF88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89CD2DE4-678B-4B7A-97E7-30AB1DEBEE2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0555F1E2-E88E-4370-A1BD-6A8B8EAC67A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A07EEE2B-C139-43AC-974B-634EDF75A16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CB56B2C-C2C8-485D-BC69-E840A74F17E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CD183BF-96D1-4309-AB41-4E63A9E2D74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EACA070-610C-4A7A-838D-FF824F09D8B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A203C3A-37D4-45D6-B134-AC9FED008B2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D2A978D3-C09F-4096-92F7-A18A5A07CF6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BC572048-282D-4D12-842C-7B3BC3BD3D27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B422355-9977-4A2D-A627-760FF8665DEE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260E8E2-7E20-492C-857C-D23DA19E837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9AE810D-3E95-4CE8-817A-95B4FB741B19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57F8B61-D72D-4ADF-9B8C-0A59B68869AA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FCCBB7F-8B40-47A7-98E0-886A568E2E6E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50F00A2-3939-4C6A-BD50-0C96FD395D6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BF74B49-7790-4F6B-A4B8-268879008B3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E2A5B8D-B2D5-4D3E-8DA5-73651206D16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1E94F5E-61F8-44A1-953F-BD2C301CB6C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E3A56BC-AD7B-43BA-8603-207F58779E8A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C408527-1DDB-4989-AA38-CFB9E008C2C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84FDB76-F917-4A06-84C9-5E8792C17F0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65CAB113-0CFE-4F15-9628-22C9D0FE846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5027E652-1B1E-48FF-AD59-380DCA8C2DC8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5FE5A6C-CE3D-4F3D-9374-51CEB0CEA6B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001CBCD-0B2D-4641-B57E-1CC6E2CF958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0ED6C4E-69B6-4BC7-875B-58EC920D724E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3CB18FE-B645-4339-AE33-96982568E5B3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D17D05F6-59E4-4162-8AC5-C27969E6DCB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47418AB8-2AF6-41C5-ABE2-2B44EAD96552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0A38FE5-A74D-4201-ABC7-61B49D5ADF1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8346BF82-6539-478A-9457-DD9C4A831AB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0F4075FA-4067-497A-A49A-FC6A4DE6691C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89492DD-C3A5-41A8-9A0C-66EE82749345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13FBDA8-6A23-4AB2-A20B-6346B4D11043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9B2AAC2A-8382-4CDF-8A9D-21D7B1268896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327BFE1-8450-428C-9DAC-B3E7AF550FB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927D36E0-BC1C-4BF5-98A3-74E89C95543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5D0D7E5-C44E-4CC1-A02C-5C3C382CAC6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9D43A5A-F0FA-42DE-8F85-B3A22E6AFFAC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5943445-EE6E-41BA-8B24-5D9CEE035573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C4942CD-8511-4397-94E4-2B1FD28E1F6A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42F759B-C17C-4EF7-A5D3-BFDE2C84B73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7D21EFF4-99A0-45E7-B5A0-767D9983A08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571DB4F0-F9BF-4648-BD47-5BA4564BDD2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BDE1A6F-B081-4DF0-B8CE-3D940F1E2B93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B2A85F9-F4E1-4B0C-8482-B653CF58DEB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5E9C2C8E-4D88-40C0-8B8B-56DCC6BD02D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1C0DA71F-C489-4A8A-8D96-08C2DC64865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70E2384-D3C9-4D85-BF92-28199687E67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A47082CE-D884-4189-BD6C-BB5F7C04BDE7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E119AF7-0C9A-4CD0-A443-FAE661F6C18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17F11C3-2ADD-449A-AA00-AB79359DFF0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D29E334-CAE0-4705-AF79-C9D6211B2B3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9E59-187A-422C-A326-0064F8C1C9F4}">
  <dimension ref="A1:AR267"/>
  <sheetViews>
    <sheetView rightToLeft="1" tabSelected="1" topLeftCell="G34" zoomScale="70" zoomScaleNormal="70" workbookViewId="0">
      <selection activeCell="J51" sqref="J51:J52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4.109375" style="24" bestFit="1" customWidth="1"/>
    <col min="10" max="10" width="16.33203125" style="24" customWidth="1"/>
    <col min="11" max="11" width="14.109375" style="24" hidden="1" customWidth="1"/>
    <col min="12" max="13" width="20.77734375" style="24" customWidth="1"/>
    <col min="14" max="14" width="23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4.109375" style="24" bestFit="1" customWidth="1"/>
    <col min="29" max="29" width="15.77734375" style="31" bestFit="1" customWidth="1"/>
    <col min="30" max="30" width="13.6640625" style="32" bestFit="1" customWidth="1"/>
    <col min="31" max="31" width="62.21875" style="24" bestFit="1" customWidth="1"/>
    <col min="32" max="32" width="28.33203125" style="24" bestFit="1" customWidth="1"/>
    <col min="33" max="33" width="13.5546875" style="24" bestFit="1" customWidth="1"/>
    <col min="34" max="34" width="121.1093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77" t="s">
        <v>0</v>
      </c>
      <c r="B1" s="178"/>
      <c r="C1" s="177" t="s">
        <v>1</v>
      </c>
      <c r="D1" s="178"/>
      <c r="E1" s="177" t="s">
        <v>2</v>
      </c>
      <c r="F1" s="17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79" t="s">
        <v>17</v>
      </c>
      <c r="V1" s="18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760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282244389896</v>
      </c>
      <c r="I2" s="9" t="s">
        <v>1888</v>
      </c>
      <c r="J2" s="9"/>
      <c r="K2" s="11" t="str">
        <f t="shared" ref="K2:K65" ca="1" si="0">IF(C2, TODAY(), "" )</f>
        <v/>
      </c>
      <c r="L2" s="12" t="s">
        <v>134</v>
      </c>
      <c r="M2" s="12" t="s">
        <v>967</v>
      </c>
      <c r="N2" s="12" t="s">
        <v>968</v>
      </c>
      <c r="O2" s="9">
        <v>5501.2</v>
      </c>
      <c r="P2" s="9">
        <v>7</v>
      </c>
      <c r="Q2" s="13" t="str">
        <f>VLOOKUP(O2, '[3]لیست محصولات شهریور ۱۴۰۳'!B:C,2,0)</f>
        <v>ورتکس | Vortex</v>
      </c>
      <c r="R2" s="9"/>
      <c r="S2" s="12">
        <f>VLOOKUP(O2, '[3]لیست محصولات شهریور ۱۴۰۳'!B:F,5,0)</f>
        <v>750</v>
      </c>
      <c r="T2" s="14">
        <v>9900000</v>
      </c>
      <c r="U2" s="15"/>
      <c r="V2" s="16">
        <f t="shared" ref="V2:V65" si="1">IF(C2, P2, U2 )</f>
        <v>0</v>
      </c>
      <c r="W2" s="12">
        <f t="shared" ref="W2:W65" si="2">P2-V2</f>
        <v>7</v>
      </c>
      <c r="X2" s="14">
        <f t="shared" ref="X2:X65" si="3">P2*T2</f>
        <v>69300000</v>
      </c>
      <c r="Y2" s="17"/>
      <c r="Z2" s="14">
        <f t="shared" ref="Z2:Z65" si="4">X2-Y2</f>
        <v>69300000</v>
      </c>
      <c r="AA2" s="18" t="s">
        <v>419</v>
      </c>
      <c r="AB2" s="13" t="s">
        <v>969</v>
      </c>
      <c r="AC2" s="19" t="s">
        <v>970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تبریز ولیعصر خیابان رودکی انتهای خیابان خوارزمی بعد از دونر درنا پلاک ۱ کافه پی - امین کیانی 09144146711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59">
        <v>2</v>
      </c>
      <c r="H3" s="162">
        <v>583048</v>
      </c>
      <c r="I3" s="159" t="s">
        <v>1888</v>
      </c>
      <c r="J3" s="159"/>
      <c r="K3" s="11" t="str">
        <f t="shared" ca="1" si="0"/>
        <v/>
      </c>
      <c r="L3" s="138" t="s">
        <v>787</v>
      </c>
      <c r="M3" s="138" t="s">
        <v>1918</v>
      </c>
      <c r="N3" s="138"/>
      <c r="O3" s="9">
        <v>3327.1</v>
      </c>
      <c r="P3" s="9">
        <v>1</v>
      </c>
      <c r="Q3" s="13" t="str">
        <f>VLOOKUP(O3, '[3]لیست محصولات شهریور ۱۴۰۳'!B:C,2,0)</f>
        <v>پامپوجیلا | pampojila</v>
      </c>
      <c r="R3" s="9"/>
      <c r="S3" s="12">
        <f>VLOOKUP(O3, '[3]لیست محصولات شهریور ۱۴۰۳'!B:F,5,0)</f>
        <v>150</v>
      </c>
      <c r="T3" s="14">
        <f>VLOOKUP(O3, '[3]لیست محصولات شهریور ۱۴۰۳'!B:G,6,0)</f>
        <v>5950000</v>
      </c>
      <c r="U3" s="15"/>
      <c r="V3" s="16">
        <f t="shared" si="1"/>
        <v>0</v>
      </c>
      <c r="W3" s="12">
        <f t="shared" si="2"/>
        <v>1</v>
      </c>
      <c r="X3" s="14">
        <f t="shared" si="3"/>
        <v>5950000</v>
      </c>
      <c r="Y3" s="17"/>
      <c r="Z3" s="14">
        <f t="shared" si="4"/>
        <v>5950000</v>
      </c>
      <c r="AA3" s="150" t="s">
        <v>79</v>
      </c>
      <c r="AB3" s="147" t="s">
        <v>1919</v>
      </c>
      <c r="AC3" s="144" t="s">
        <v>1920</v>
      </c>
      <c r="AD3" s="141" t="s">
        <v>795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ستارخان، شادمان، کوچه جنابی، پلاک ۳۲، واحد ۳  - وحید یکتا 09109793881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60"/>
      <c r="H4" s="164"/>
      <c r="I4" s="160"/>
      <c r="J4" s="160"/>
      <c r="K4" s="11" t="str">
        <f t="shared" ca="1" si="0"/>
        <v/>
      </c>
      <c r="L4" s="139"/>
      <c r="M4" s="139"/>
      <c r="N4" s="139"/>
      <c r="O4" s="9">
        <v>3328.1</v>
      </c>
      <c r="P4" s="9">
        <v>1</v>
      </c>
      <c r="Q4" s="13" t="str">
        <f>VLOOKUP(O4, '[3]لیست محصولات شهریور ۱۴۰۳'!B:C,2,0)</f>
        <v>ایماکولادا مزارع فلو | Inmaculada Fellows Farms</v>
      </c>
      <c r="R4" s="9"/>
      <c r="S4" s="12">
        <f>VLOOKUP(O4, '[3]لیست محصولات شهریور ۱۴۰۳'!B:F,5,0)</f>
        <v>150</v>
      </c>
      <c r="T4" s="14">
        <f>VLOOKUP(O4, '[3]لیست محصولات شهریور ۱۴۰۳'!B:G,6,0)</f>
        <v>7900000</v>
      </c>
      <c r="U4" s="15"/>
      <c r="V4" s="16">
        <f t="shared" si="1"/>
        <v>0</v>
      </c>
      <c r="W4" s="12">
        <f t="shared" si="2"/>
        <v>1</v>
      </c>
      <c r="X4" s="14">
        <f t="shared" si="3"/>
        <v>7900000</v>
      </c>
      <c r="Y4" s="17"/>
      <c r="Z4" s="14">
        <f t="shared" si="4"/>
        <v>7900000</v>
      </c>
      <c r="AA4" s="151"/>
      <c r="AB4" s="148"/>
      <c r="AC4" s="145"/>
      <c r="AD4" s="142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61"/>
      <c r="H5" s="163"/>
      <c r="I5" s="161"/>
      <c r="J5" s="161"/>
      <c r="K5" s="11" t="str">
        <f t="shared" ca="1" si="0"/>
        <v/>
      </c>
      <c r="L5" s="140"/>
      <c r="M5" s="140"/>
      <c r="N5" s="140"/>
      <c r="O5" s="9">
        <v>3329.1</v>
      </c>
      <c r="P5" s="9">
        <v>1</v>
      </c>
      <c r="Q5" s="13" t="str">
        <f>VLOOKUP(O5, '[3]لیست محصولات شهریور ۱۴۰۳'!B:C,2,0)</f>
        <v>بنتی ننکا | Benti Nenka</v>
      </c>
      <c r="R5" s="9"/>
      <c r="S5" s="12">
        <f>VLOOKUP(O5, '[3]لیست محصولات شهریور ۱۴۰۳'!B:F,5,0)</f>
        <v>150</v>
      </c>
      <c r="T5" s="14">
        <f>VLOOKUP(O5, '[3]لیست محصولات شهریور ۱۴۰۳'!B:G,6,0)</f>
        <v>9850000</v>
      </c>
      <c r="U5" s="15"/>
      <c r="V5" s="16">
        <f t="shared" si="1"/>
        <v>0</v>
      </c>
      <c r="W5" s="12">
        <f t="shared" si="2"/>
        <v>1</v>
      </c>
      <c r="X5" s="14">
        <f t="shared" si="3"/>
        <v>9850000</v>
      </c>
      <c r="Y5" s="17"/>
      <c r="Z5" s="14">
        <f t="shared" si="4"/>
        <v>9850000</v>
      </c>
      <c r="AA5" s="152"/>
      <c r="AB5" s="149"/>
      <c r="AC5" s="146"/>
      <c r="AD5" s="143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3</v>
      </c>
      <c r="H6" s="10">
        <v>611442</v>
      </c>
      <c r="I6" s="25" t="s">
        <v>1888</v>
      </c>
      <c r="J6" s="9"/>
      <c r="K6" s="11" t="str">
        <f t="shared" ca="1" si="0"/>
        <v/>
      </c>
      <c r="L6" s="12" t="s">
        <v>411</v>
      </c>
      <c r="M6" s="12" t="s">
        <v>1763</v>
      </c>
      <c r="N6" s="12"/>
      <c r="O6" s="9">
        <v>3326.1</v>
      </c>
      <c r="P6" s="9">
        <v>3</v>
      </c>
      <c r="Q6" s="13" t="str">
        <f>VLOOKUP(O6, '[3]لیست محصولات شهریور ۱۴۰۳'!B:C,2,0)</f>
        <v>میاگروس | Milagros</v>
      </c>
      <c r="R6" s="9"/>
      <c r="S6" s="12">
        <f>VLOOKUP(O6, '[3]لیست محصولات شهریور ۱۴۰۳'!B:F,5,0)</f>
        <v>150</v>
      </c>
      <c r="T6" s="14">
        <f>VLOOKUP(O6, '[3]لیست محصولات شهریور ۱۴۰۳'!B:G,6,0)</f>
        <v>3750000</v>
      </c>
      <c r="U6" s="15"/>
      <c r="V6" s="16">
        <f t="shared" si="1"/>
        <v>0</v>
      </c>
      <c r="W6" s="12">
        <f t="shared" si="2"/>
        <v>3</v>
      </c>
      <c r="X6" s="14">
        <f t="shared" si="3"/>
        <v>11250000</v>
      </c>
      <c r="Y6" s="17"/>
      <c r="Z6" s="14">
        <f t="shared" si="4"/>
        <v>11250000</v>
      </c>
      <c r="AA6" s="18" t="s">
        <v>203</v>
      </c>
      <c r="AB6" s="13" t="s">
        <v>1921</v>
      </c>
      <c r="AC6" s="19" t="s">
        <v>1922</v>
      </c>
      <c r="AD6" s="20"/>
      <c r="AE6" s="19"/>
      <c r="AF6" s="21"/>
      <c r="AG6" s="22" t="str">
        <f t="shared" si="5"/>
        <v>TRUE</v>
      </c>
      <c r="AH6" s="23" t="str">
        <f t="shared" si="6"/>
        <v>رشت شهرداری سنگ فرش امام خمینی ک مهربان روبروی حمام حاج آقا بزرگ پ۴۳  - مهرداد ربیعی 09115774477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4</v>
      </c>
      <c r="H7" s="10">
        <v>282250624009</v>
      </c>
      <c r="I7" s="9" t="s">
        <v>1888</v>
      </c>
      <c r="J7" s="9"/>
      <c r="K7" s="11" t="str">
        <f t="shared" ca="1" si="0"/>
        <v/>
      </c>
      <c r="L7" s="12" t="s">
        <v>87</v>
      </c>
      <c r="M7" s="12" t="s">
        <v>885</v>
      </c>
      <c r="N7" s="12" t="s">
        <v>886</v>
      </c>
      <c r="O7" s="9">
        <v>5525.3</v>
      </c>
      <c r="P7" s="9">
        <v>1</v>
      </c>
      <c r="Q7" s="13" t="str">
        <f>VLOOKUP(O7, '[3]لیست محصولات شهریور ۱۴۰۳'!B:C,2,0)</f>
        <v>اتیوپی آناسورا | Ethiopia Anasora</v>
      </c>
      <c r="R7" s="9"/>
      <c r="S7" s="12">
        <f>VLOOKUP(O7, '[3]لیست محصولات شهریور ۱۴۰۳'!B:F,5,0)</f>
        <v>4000</v>
      </c>
      <c r="T7" s="14">
        <f>VLOOKUP(O7, '[3]لیست محصولات شهریور ۱۴۰۳'!B:G,6,0)</f>
        <v>63200000</v>
      </c>
      <c r="U7" s="26"/>
      <c r="V7" s="16">
        <f t="shared" si="1"/>
        <v>0</v>
      </c>
      <c r="W7" s="12">
        <f t="shared" si="2"/>
        <v>1</v>
      </c>
      <c r="X7" s="14">
        <f t="shared" si="3"/>
        <v>63200000</v>
      </c>
      <c r="Y7" s="17"/>
      <c r="Z7" s="14">
        <f t="shared" si="4"/>
        <v>63200000</v>
      </c>
      <c r="AA7" s="18" t="s">
        <v>296</v>
      </c>
      <c r="AB7" s="13" t="s">
        <v>1698</v>
      </c>
      <c r="AC7" s="19" t="s">
        <v>888</v>
      </c>
      <c r="AD7" s="20"/>
      <c r="AE7" s="19"/>
      <c r="AF7" s="21"/>
      <c r="AG7" s="22" t="str">
        <f t="shared" si="5"/>
        <v>TRUE</v>
      </c>
      <c r="AH7" s="23" t="str">
        <f t="shared" si="6"/>
        <v>قم باجک ۳ میدان گلها  کافه بلانکا - علی شهناززاده 09192525110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59">
        <v>5</v>
      </c>
      <c r="H8" s="162">
        <v>282259469940</v>
      </c>
      <c r="I8" s="159" t="s">
        <v>1888</v>
      </c>
      <c r="J8" s="159"/>
      <c r="K8" s="11" t="str">
        <f t="shared" ca="1" si="0"/>
        <v/>
      </c>
      <c r="L8" s="138" t="s">
        <v>721</v>
      </c>
      <c r="M8" s="138" t="s">
        <v>1928</v>
      </c>
      <c r="N8" s="138"/>
      <c r="O8" s="9">
        <v>5501.1</v>
      </c>
      <c r="P8" s="9">
        <v>1</v>
      </c>
      <c r="Q8" s="13" t="str">
        <f>VLOOKUP(O8, '[3]لیست محصولات شهریور ۱۴۰۳'!B:C,2,0)</f>
        <v>ورتکس | Vortex</v>
      </c>
      <c r="R8" s="9" t="s">
        <v>335</v>
      </c>
      <c r="S8" s="12">
        <f>VLOOKUP(O8, '[3]لیست محصولات شهریور ۱۴۰۳'!B:F,5,0)</f>
        <v>150</v>
      </c>
      <c r="T8" s="14">
        <v>2100000</v>
      </c>
      <c r="U8" s="15"/>
      <c r="V8" s="16">
        <f t="shared" si="1"/>
        <v>0</v>
      </c>
      <c r="W8" s="12">
        <f t="shared" si="2"/>
        <v>1</v>
      </c>
      <c r="X8" s="14">
        <f t="shared" si="3"/>
        <v>2100000</v>
      </c>
      <c r="Y8" s="17"/>
      <c r="Z8" s="14">
        <f t="shared" si="4"/>
        <v>2100000</v>
      </c>
      <c r="AA8" s="150" t="s">
        <v>114</v>
      </c>
      <c r="AB8" s="147" t="s">
        <v>1929</v>
      </c>
      <c r="AC8" s="144" t="s">
        <v>1930</v>
      </c>
      <c r="AD8" s="141"/>
      <c r="AE8" s="19"/>
      <c r="AF8" s="21"/>
      <c r="AG8" s="22" t="str">
        <f t="shared" si="5"/>
        <v>TRUE</v>
      </c>
      <c r="AH8" s="23" t="str">
        <f t="shared" si="6"/>
        <v>اهواز کیانپارس، خیابان ۱۱ شرقی، پلاک ۲۶، مجتمع سعید، واحد ۲  - سینا مختارباف 09167823278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61"/>
      <c r="H9" s="163"/>
      <c r="I9" s="161"/>
      <c r="J9" s="161"/>
      <c r="K9" s="11" t="str">
        <f t="shared" ca="1" si="0"/>
        <v/>
      </c>
      <c r="L9" s="140"/>
      <c r="M9" s="140"/>
      <c r="N9" s="140"/>
      <c r="O9" s="9">
        <v>5501.1</v>
      </c>
      <c r="P9" s="9">
        <v>1</v>
      </c>
      <c r="Q9" s="13" t="str">
        <f>VLOOKUP(O9, '[3]لیست محصولات شهریور ۱۴۰۳'!B:C,2,0)</f>
        <v>ورتکس | Vortex</v>
      </c>
      <c r="R9" s="9" t="s">
        <v>144</v>
      </c>
      <c r="S9" s="12">
        <f>VLOOKUP(O9, '[3]لیست محصولات شهریور ۱۴۰۳'!B:F,5,0)</f>
        <v>150</v>
      </c>
      <c r="T9" s="14">
        <v>2100000</v>
      </c>
      <c r="U9" s="15"/>
      <c r="V9" s="16">
        <f t="shared" si="1"/>
        <v>0</v>
      </c>
      <c r="W9" s="12">
        <f t="shared" si="2"/>
        <v>1</v>
      </c>
      <c r="X9" s="14">
        <f t="shared" si="3"/>
        <v>2100000</v>
      </c>
      <c r="Y9" s="17"/>
      <c r="Z9" s="14">
        <f t="shared" si="4"/>
        <v>2100000</v>
      </c>
      <c r="AA9" s="152"/>
      <c r="AB9" s="149"/>
      <c r="AC9" s="146"/>
      <c r="AD9" s="143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59">
        <v>6</v>
      </c>
      <c r="H10" s="162">
        <v>789684</v>
      </c>
      <c r="I10" s="159" t="s">
        <v>1888</v>
      </c>
      <c r="J10" s="159"/>
      <c r="K10" s="11" t="str">
        <f t="shared" ca="1" si="0"/>
        <v/>
      </c>
      <c r="L10" s="138" t="s">
        <v>308</v>
      </c>
      <c r="M10" s="138" t="s">
        <v>588</v>
      </c>
      <c r="N10" s="138"/>
      <c r="O10" s="9">
        <v>3327.1</v>
      </c>
      <c r="P10" s="9">
        <v>1</v>
      </c>
      <c r="Q10" s="13" t="str">
        <f>VLOOKUP(O10, '[3]لیست محصولات شهریور ۱۴۰۳'!B:C,2,0)</f>
        <v>پامپوجیلا | pampojila</v>
      </c>
      <c r="R10" s="9"/>
      <c r="S10" s="12">
        <f>VLOOKUP(O10, '[3]لیست محصولات شهریور ۱۴۰۳'!B:F,5,0)</f>
        <v>150</v>
      </c>
      <c r="T10" s="14">
        <f>VLOOKUP(O10, '[3]لیست محصولات شهریور ۱۴۰۳'!B:G,6,0)</f>
        <v>5950000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5950000</v>
      </c>
      <c r="Y10" s="17"/>
      <c r="Z10" s="14">
        <f t="shared" si="4"/>
        <v>5950000</v>
      </c>
      <c r="AA10" s="150" t="s">
        <v>79</v>
      </c>
      <c r="AB10" s="147" t="s">
        <v>589</v>
      </c>
      <c r="AC10" s="144" t="s">
        <v>590</v>
      </c>
      <c r="AD10" s="141" t="s">
        <v>759</v>
      </c>
      <c r="AE10" s="19"/>
      <c r="AF10" s="21"/>
      <c r="AG10" s="22" t="str">
        <f t="shared" si="5"/>
        <v>TRUE</v>
      </c>
      <c r="AH10" s="23" t="str">
        <f t="shared" si="6"/>
        <v>تهران خیابان دماوند، خیابان داوودی، انتهای خیابان زرین، کوچه اینویا، پلاک ۲۸ واحد ۱۱  - محمد شیرین 09188282180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60"/>
      <c r="H11" s="164"/>
      <c r="I11" s="160"/>
      <c r="J11" s="160"/>
      <c r="K11" s="11" t="str">
        <f t="shared" ca="1" si="0"/>
        <v/>
      </c>
      <c r="L11" s="139"/>
      <c r="M11" s="139"/>
      <c r="N11" s="139"/>
      <c r="O11" s="9">
        <v>5525.1</v>
      </c>
      <c r="P11" s="9">
        <v>1</v>
      </c>
      <c r="Q11" s="13" t="str">
        <f>VLOOKUP(O11, '[3]لیست محصولات شهریور ۱۴۰۳'!B:C,2,0)</f>
        <v>اتیوپی آناسورا | Ethiopia Anasora</v>
      </c>
      <c r="R11" s="9"/>
      <c r="S11" s="12">
        <f>VLOOKUP(O11, '[3]لیست محصولات شهریور ۱۴۰۳'!B:F,5,0)</f>
        <v>150</v>
      </c>
      <c r="T11" s="14">
        <f>VLOOKUP(O11, '[3]لیست محصولات شهریور ۱۴۰۳'!B:G,6,0)</f>
        <v>2750000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2750000</v>
      </c>
      <c r="Y11" s="17"/>
      <c r="Z11" s="14">
        <f t="shared" si="4"/>
        <v>2750000</v>
      </c>
      <c r="AA11" s="151"/>
      <c r="AB11" s="148"/>
      <c r="AC11" s="145"/>
      <c r="AD11" s="142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61"/>
      <c r="H12" s="163"/>
      <c r="I12" s="161"/>
      <c r="J12" s="161"/>
      <c r="K12" s="11" t="str">
        <f t="shared" ca="1" si="0"/>
        <v/>
      </c>
      <c r="L12" s="140"/>
      <c r="M12" s="140"/>
      <c r="N12" s="140"/>
      <c r="O12" s="9">
        <v>5524.1</v>
      </c>
      <c r="P12" s="9">
        <v>1</v>
      </c>
      <c r="Q12" s="13" t="str">
        <f>VLOOKUP(O12, '[3]لیست محصولات شهریور ۱۴۰۳'!B:C,2,0)</f>
        <v>برزیل کوکاپیل کاناریو | Brazil Cocapil Canario</v>
      </c>
      <c r="R12" s="9"/>
      <c r="S12" s="12">
        <f>VLOOKUP(O12, '[3]لیست محصولات شهریور ۱۴۰۳'!B:F,5,0)</f>
        <v>150</v>
      </c>
      <c r="T12" s="14">
        <f>VLOOKUP(O12, '[3]لیست محصولات شهریور ۱۴۰۳'!B:G,6,0)</f>
        <v>2550000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2550000</v>
      </c>
      <c r="Y12" s="17"/>
      <c r="Z12" s="14">
        <f t="shared" si="4"/>
        <v>2550000</v>
      </c>
      <c r="AA12" s="152"/>
      <c r="AB12" s="149"/>
      <c r="AC12" s="146"/>
      <c r="AD12" s="143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59">
        <v>7</v>
      </c>
      <c r="H13" s="162">
        <v>282262648653</v>
      </c>
      <c r="I13" s="159" t="s">
        <v>1888</v>
      </c>
      <c r="J13" s="159"/>
      <c r="K13" s="11" t="str">
        <f t="shared" ca="1" si="0"/>
        <v/>
      </c>
      <c r="L13" s="138" t="s">
        <v>537</v>
      </c>
      <c r="M13" s="138" t="s">
        <v>1931</v>
      </c>
      <c r="N13" s="138"/>
      <c r="O13" s="9">
        <v>3326.1</v>
      </c>
      <c r="P13" s="9">
        <v>1</v>
      </c>
      <c r="Q13" s="13" t="str">
        <f>VLOOKUP(O13, '[3]لیست محصولات شهریور ۱۴۰۳'!B:C,2,0)</f>
        <v>میاگروس | Milagros</v>
      </c>
      <c r="R13" s="9"/>
      <c r="S13" s="12">
        <f>VLOOKUP(O13, '[3]لیست محصولات شهریور ۱۴۰۳'!B:F,5,0)</f>
        <v>150</v>
      </c>
      <c r="T13" s="14">
        <f>VLOOKUP(O13, '[3]لیست محصولات شهریور ۱۴۰۳'!B:G,6,0)</f>
        <v>3750000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3750000</v>
      </c>
      <c r="Y13" s="17"/>
      <c r="Z13" s="14">
        <f t="shared" si="4"/>
        <v>3750000</v>
      </c>
      <c r="AA13" s="150" t="s">
        <v>296</v>
      </c>
      <c r="AB13" s="147" t="s">
        <v>1932</v>
      </c>
      <c r="AC13" s="144" t="s">
        <v>1933</v>
      </c>
      <c r="AD13" s="141"/>
      <c r="AE13" s="19"/>
      <c r="AF13" s="21"/>
      <c r="AG13" s="22" t="str">
        <f t="shared" si="5"/>
        <v>TRUE</v>
      </c>
      <c r="AH13" s="23" t="str">
        <f t="shared" si="6"/>
        <v>قم بلوار عطاران،بلوار مفتح غربی،بین کوچه۱۱و۱۳،ساختمان حکمی(پلاک۱۹۵)،واحد۴  - علیرضا راستی 09056667277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60"/>
      <c r="H14" s="164"/>
      <c r="I14" s="160"/>
      <c r="J14" s="160"/>
      <c r="K14" s="11" t="str">
        <f t="shared" ca="1" si="0"/>
        <v/>
      </c>
      <c r="L14" s="139"/>
      <c r="M14" s="139"/>
      <c r="N14" s="139"/>
      <c r="O14" s="9">
        <v>5525.1</v>
      </c>
      <c r="P14" s="9">
        <v>1</v>
      </c>
      <c r="Q14" s="13" t="str">
        <f>VLOOKUP(O14, '[3]لیست محصولات شهریور ۱۴۰۳'!B:C,2,0)</f>
        <v>اتیوپی آناسورا | Ethiopia Anasora</v>
      </c>
      <c r="R14" s="9"/>
      <c r="S14" s="12">
        <f>VLOOKUP(O14, '[3]لیست محصولات شهریور ۱۴۰۳'!B:F,5,0)</f>
        <v>150</v>
      </c>
      <c r="T14" s="14">
        <f>VLOOKUP(O14, '[3]لیست محصولات شهریور ۱۴۰۳'!B:G,6,0)</f>
        <v>2750000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2750000</v>
      </c>
      <c r="Y14" s="17"/>
      <c r="Z14" s="14">
        <f t="shared" si="4"/>
        <v>2750000</v>
      </c>
      <c r="AA14" s="151"/>
      <c r="AB14" s="148"/>
      <c r="AC14" s="145"/>
      <c r="AD14" s="142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61"/>
      <c r="H15" s="163"/>
      <c r="I15" s="161"/>
      <c r="J15" s="161"/>
      <c r="K15" s="11" t="str">
        <f t="shared" ca="1" si="0"/>
        <v/>
      </c>
      <c r="L15" s="140"/>
      <c r="M15" s="140"/>
      <c r="N15" s="140"/>
      <c r="O15" s="9">
        <v>3329.1</v>
      </c>
      <c r="P15" s="9">
        <v>1</v>
      </c>
      <c r="Q15" s="13" t="str">
        <f>VLOOKUP(O15, '[3]لیست محصولات شهریور ۱۴۰۳'!B:C,2,0)</f>
        <v>بنتی ننکا | Benti Nenka</v>
      </c>
      <c r="R15" s="9"/>
      <c r="S15" s="12">
        <f>VLOOKUP(O15, '[3]لیست محصولات شهریور ۱۴۰۳'!B:F,5,0)</f>
        <v>150</v>
      </c>
      <c r="T15" s="14">
        <f>VLOOKUP(O15, '[3]لیست محصولات شهریور ۱۴۰۳'!B:G,6,0)</f>
        <v>9850000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9850000</v>
      </c>
      <c r="Y15" s="17"/>
      <c r="Z15" s="14">
        <f t="shared" si="4"/>
        <v>9850000</v>
      </c>
      <c r="AA15" s="152"/>
      <c r="AB15" s="149"/>
      <c r="AC15" s="146"/>
      <c r="AD15" s="143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59">
        <v>8</v>
      </c>
      <c r="H16" s="162">
        <v>282275863496</v>
      </c>
      <c r="I16" s="159" t="s">
        <v>1888</v>
      </c>
      <c r="J16" s="159"/>
      <c r="K16" s="11" t="str">
        <f t="shared" ca="1" si="0"/>
        <v/>
      </c>
      <c r="L16" s="138" t="s">
        <v>308</v>
      </c>
      <c r="M16" s="138" t="s">
        <v>1574</v>
      </c>
      <c r="N16" s="138"/>
      <c r="O16" s="9">
        <v>5501.2</v>
      </c>
      <c r="P16" s="9">
        <v>1</v>
      </c>
      <c r="Q16" s="13" t="str">
        <f>VLOOKUP(O16, '[3]لیست محصولات شهریور ۱۴۰۳'!B:C,2,0)</f>
        <v>ورتکس | Vortex</v>
      </c>
      <c r="R16" s="9"/>
      <c r="S16" s="12">
        <f>VLOOKUP(O16, '[3]لیست محصولات شهریور ۱۴۰۳'!B:F,5,0)</f>
        <v>750</v>
      </c>
      <c r="T16" s="14">
        <v>9900000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9900000</v>
      </c>
      <c r="Y16" s="17"/>
      <c r="Z16" s="14">
        <f t="shared" si="4"/>
        <v>9900000</v>
      </c>
      <c r="AA16" s="150" t="s">
        <v>79</v>
      </c>
      <c r="AB16" s="147" t="s">
        <v>1934</v>
      </c>
      <c r="AC16" s="144" t="s">
        <v>1935</v>
      </c>
      <c r="AD16" s="141" t="s">
        <v>759</v>
      </c>
      <c r="AE16" s="19"/>
      <c r="AF16" s="21"/>
      <c r="AG16" s="22" t="str">
        <f t="shared" si="5"/>
        <v>TRUE</v>
      </c>
      <c r="AH16" s="23" t="str">
        <f t="shared" si="6"/>
        <v>تهران تجریش - انتهای دزاشیب - ابتدای عمار - نبش روشا - پ۱ واحد۱ - سالن زیبایی شفق  - محمد رحمانی 09371848844</v>
      </c>
    </row>
    <row r="17" spans="1:34" ht="22.35" customHeight="1">
      <c r="A17" s="7"/>
      <c r="B17" s="7"/>
      <c r="C17" s="7"/>
      <c r="D17" s="7"/>
      <c r="E17" s="7"/>
      <c r="F17" s="8"/>
      <c r="G17" s="160"/>
      <c r="H17" s="164"/>
      <c r="I17" s="160"/>
      <c r="J17" s="160"/>
      <c r="K17" s="11" t="str">
        <f t="shared" ca="1" si="0"/>
        <v/>
      </c>
      <c r="L17" s="139"/>
      <c r="M17" s="139"/>
      <c r="N17" s="139"/>
      <c r="O17" s="9">
        <v>5501.1</v>
      </c>
      <c r="P17" s="9">
        <v>1</v>
      </c>
      <c r="Q17" s="13" t="str">
        <f>VLOOKUP(O17, '[3]لیست محصولات شهریور ۱۴۰۳'!B:C,2,0)</f>
        <v>ورتکس | Vortex</v>
      </c>
      <c r="R17" s="9"/>
      <c r="S17" s="12">
        <f>VLOOKUP(O17, '[3]لیست محصولات شهریور ۱۴۰۳'!B:F,5,0)</f>
        <v>150</v>
      </c>
      <c r="T17" s="14">
        <v>2100000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2100000</v>
      </c>
      <c r="Y17" s="17"/>
      <c r="Z17" s="14">
        <f t="shared" si="4"/>
        <v>2100000</v>
      </c>
      <c r="AA17" s="151"/>
      <c r="AB17" s="148"/>
      <c r="AC17" s="145"/>
      <c r="AD17" s="142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61"/>
      <c r="H18" s="163"/>
      <c r="I18" s="161"/>
      <c r="J18" s="161"/>
      <c r="K18" s="11" t="str">
        <f t="shared" ca="1" si="0"/>
        <v/>
      </c>
      <c r="L18" s="140"/>
      <c r="M18" s="140"/>
      <c r="N18" s="140"/>
      <c r="O18" s="9">
        <v>5501.1</v>
      </c>
      <c r="P18" s="9">
        <v>1</v>
      </c>
      <c r="Q18" s="13" t="str">
        <f>VLOOKUP(O18, '[3]لیست محصولات شهریور ۱۴۰۳'!B:C,2,0)</f>
        <v>ورتکس | Vortex</v>
      </c>
      <c r="R18" s="9"/>
      <c r="S18" s="12">
        <f>VLOOKUP(O18, '[3]لیست محصولات شهریور ۱۴۰۳'!B:F,5,0)</f>
        <v>150</v>
      </c>
      <c r="T18" s="14">
        <v>2100000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2100000</v>
      </c>
      <c r="Y18" s="17"/>
      <c r="Z18" s="14">
        <f t="shared" si="4"/>
        <v>2100000</v>
      </c>
      <c r="AA18" s="152"/>
      <c r="AB18" s="149"/>
      <c r="AC18" s="146"/>
      <c r="AD18" s="143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>
        <v>9</v>
      </c>
      <c r="H19" s="10">
        <v>282285183910</v>
      </c>
      <c r="I19" s="9" t="s">
        <v>1888</v>
      </c>
      <c r="J19" s="9"/>
      <c r="K19" s="11" t="str">
        <f t="shared" ca="1" si="0"/>
        <v/>
      </c>
      <c r="L19" s="12" t="s">
        <v>745</v>
      </c>
      <c r="M19" s="12" t="s">
        <v>967</v>
      </c>
      <c r="N19" s="12"/>
      <c r="O19" s="9">
        <v>5501.1</v>
      </c>
      <c r="P19" s="9">
        <v>1</v>
      </c>
      <c r="Q19" s="13" t="str">
        <f>VLOOKUP(O19, '[3]لیست محصولات شهریور ۱۴۰۳'!B:C,2,0)</f>
        <v>ورتکس | Vortex</v>
      </c>
      <c r="R19" s="9" t="s">
        <v>144</v>
      </c>
      <c r="S19" s="12">
        <f>VLOOKUP(O19, '[3]لیست محصولات شهریور ۱۴۰۳'!B:F,5,0)</f>
        <v>150</v>
      </c>
      <c r="T19" s="14">
        <v>2100000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2100000</v>
      </c>
      <c r="Y19" s="17"/>
      <c r="Z19" s="14">
        <f t="shared" si="4"/>
        <v>2100000</v>
      </c>
      <c r="AA19" s="18" t="s">
        <v>79</v>
      </c>
      <c r="AB19" s="13" t="s">
        <v>1936</v>
      </c>
      <c r="AC19" s="19" t="s">
        <v>1937</v>
      </c>
      <c r="AD19" s="20" t="s">
        <v>759</v>
      </c>
      <c r="AE19" s="19"/>
      <c r="AF19" s="21"/>
      <c r="AG19" s="22" t="str">
        <f t="shared" si="5"/>
        <v>TRUE</v>
      </c>
      <c r="AH19" s="23" t="str">
        <f t="shared" si="6"/>
        <v>تهران میدان آرژانتین - خیابان الوند - خ راشل کوری (27 ام) - پلاک 20  - اشکان کیانی 09356468717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59">
        <v>10</v>
      </c>
      <c r="H20" s="162">
        <v>332135</v>
      </c>
      <c r="I20" s="159" t="s">
        <v>1923</v>
      </c>
      <c r="J20" s="159"/>
      <c r="K20" s="11" t="str">
        <f t="shared" ca="1" si="0"/>
        <v/>
      </c>
      <c r="L20" s="138" t="s">
        <v>1938</v>
      </c>
      <c r="M20" s="138" t="s">
        <v>1939</v>
      </c>
      <c r="N20" s="138" t="s">
        <v>1940</v>
      </c>
      <c r="O20" s="9">
        <v>3326.1</v>
      </c>
      <c r="P20" s="9">
        <v>1</v>
      </c>
      <c r="Q20" s="13" t="str">
        <f>VLOOKUP(O20, '[3]لیست محصولات شهریور ۱۴۰۳'!B:C,2,0)</f>
        <v>میاگروس | Milagros</v>
      </c>
      <c r="R20" s="9"/>
      <c r="S20" s="12">
        <f>VLOOKUP(O20, '[3]لیست محصولات شهریور ۱۴۰۳'!B:F,5,0)</f>
        <v>150</v>
      </c>
      <c r="T20" s="14">
        <f>VLOOKUP(O20, '[3]لیست محصولات شهریور ۱۴۰۳'!B:G,6,0)</f>
        <v>3750000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3750000</v>
      </c>
      <c r="Y20" s="17"/>
      <c r="Z20" s="14">
        <f t="shared" si="4"/>
        <v>3750000</v>
      </c>
      <c r="AA20" s="150" t="s">
        <v>1941</v>
      </c>
      <c r="AB20" s="147" t="s">
        <v>1942</v>
      </c>
      <c r="AC20" s="144" t="s">
        <v>1943</v>
      </c>
      <c r="AD20" s="141"/>
      <c r="AE20" s="19"/>
      <c r="AF20" s="21"/>
      <c r="AG20" s="22" t="str">
        <f t="shared" si="5"/>
        <v>TRUE</v>
      </c>
      <c r="AH20" s="23" t="str">
        <f t="shared" si="6"/>
        <v>فومن خیابان انتظام نبش انتظام دوم پلاک ۲۵ *سفارش به هیچ عنوان به همسایگان تحویل داده نشود* کافه واحه - غفار تشکری شاد 09112407017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60"/>
      <c r="H21" s="164"/>
      <c r="I21" s="160"/>
      <c r="J21" s="160"/>
      <c r="K21" s="11" t="str">
        <f t="shared" ca="1" si="0"/>
        <v/>
      </c>
      <c r="L21" s="139"/>
      <c r="M21" s="139"/>
      <c r="N21" s="139"/>
      <c r="O21" s="9">
        <v>3328.1</v>
      </c>
      <c r="P21" s="9">
        <v>1</v>
      </c>
      <c r="Q21" s="13" t="str">
        <f>VLOOKUP(O21, '[3]لیست محصولات شهریور ۱۴۰۳'!B:C,2,0)</f>
        <v>ایماکولادا مزارع فلو | Inmaculada Fellows Farms</v>
      </c>
      <c r="R21" s="9"/>
      <c r="S21" s="12">
        <f>VLOOKUP(O21, '[3]لیست محصولات شهریور ۱۴۰۳'!B:F,5,0)</f>
        <v>150</v>
      </c>
      <c r="T21" s="14">
        <f>VLOOKUP(O21, '[3]لیست محصولات شهریور ۱۴۰۳'!B:G,6,0)</f>
        <v>7900000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7900000</v>
      </c>
      <c r="Y21" s="17"/>
      <c r="Z21" s="14">
        <f t="shared" si="4"/>
        <v>7900000</v>
      </c>
      <c r="AA21" s="151"/>
      <c r="AB21" s="148"/>
      <c r="AC21" s="145"/>
      <c r="AD21" s="142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61"/>
      <c r="H22" s="163"/>
      <c r="I22" s="161"/>
      <c r="J22" s="161"/>
      <c r="K22" s="11" t="str">
        <f t="shared" ca="1" si="0"/>
        <v/>
      </c>
      <c r="L22" s="140"/>
      <c r="M22" s="140"/>
      <c r="N22" s="140"/>
      <c r="O22" s="9">
        <v>5525.1</v>
      </c>
      <c r="P22" s="9">
        <v>1</v>
      </c>
      <c r="Q22" s="13" t="str">
        <f>VLOOKUP(O22, '[3]لیست محصولات شهریور ۱۴۰۳'!B:C,2,0)</f>
        <v>اتیوپی آناسورا | Ethiopia Anasora</v>
      </c>
      <c r="R22" s="9"/>
      <c r="S22" s="12">
        <f>VLOOKUP(O22, '[3]لیست محصولات شهریور ۱۴۰۳'!B:F,5,0)</f>
        <v>150</v>
      </c>
      <c r="T22" s="14">
        <f>VLOOKUP(O22, '[3]لیست محصولات شهریور ۱۴۰۳'!B:G,6,0)</f>
        <v>2750000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2750000</v>
      </c>
      <c r="Y22" s="17"/>
      <c r="Z22" s="14">
        <f t="shared" si="4"/>
        <v>2750000</v>
      </c>
      <c r="AA22" s="152"/>
      <c r="AB22" s="149"/>
      <c r="AC22" s="146"/>
      <c r="AD22" s="143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59">
        <v>11</v>
      </c>
      <c r="H23" s="162">
        <v>369900</v>
      </c>
      <c r="I23" s="159" t="s">
        <v>1923</v>
      </c>
      <c r="J23" s="159"/>
      <c r="K23" s="11" t="str">
        <f t="shared" ca="1" si="0"/>
        <v/>
      </c>
      <c r="L23" s="138" t="s">
        <v>1944</v>
      </c>
      <c r="M23" s="138" t="s">
        <v>1945</v>
      </c>
      <c r="N23" s="138"/>
      <c r="O23" s="9">
        <v>3326.1</v>
      </c>
      <c r="P23" s="9">
        <v>1</v>
      </c>
      <c r="Q23" s="13" t="str">
        <f>VLOOKUP(O23, '[3]لیست محصولات شهریور ۱۴۰۳'!B:C,2,0)</f>
        <v>میاگروس | Milagros</v>
      </c>
      <c r="R23" s="9"/>
      <c r="S23" s="12">
        <f>VLOOKUP(O23, '[3]لیست محصولات شهریور ۱۴۰۳'!B:F,5,0)</f>
        <v>150</v>
      </c>
      <c r="T23" s="14">
        <f>VLOOKUP(O23, '[3]لیست محصولات شهریور ۱۴۰۳'!B:G,6,0)</f>
        <v>3750000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3750000</v>
      </c>
      <c r="Y23" s="17"/>
      <c r="Z23" s="14">
        <f t="shared" si="4"/>
        <v>3750000</v>
      </c>
      <c r="AA23" s="150" t="s">
        <v>209</v>
      </c>
      <c r="AB23" s="147" t="s">
        <v>1946</v>
      </c>
      <c r="AC23" s="144" t="s">
        <v>1947</v>
      </c>
      <c r="AD23" s="141"/>
      <c r="AE23" s="19"/>
      <c r="AF23" s="21"/>
      <c r="AG23" s="22" t="str">
        <f t="shared" si="5"/>
        <v>TRUE</v>
      </c>
      <c r="AH23" s="23" t="str">
        <f t="shared" si="6"/>
        <v>مشهد مصلی ۸ - مصلی ۸.۷ - بن بست شهید جمعه زاده - پلاک ۱۰۷  - مرصاد اصالتی 09379338591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61"/>
      <c r="H24" s="163"/>
      <c r="I24" s="161"/>
      <c r="J24" s="161"/>
      <c r="K24" s="11" t="str">
        <f t="shared" ca="1" si="0"/>
        <v/>
      </c>
      <c r="L24" s="140"/>
      <c r="M24" s="140"/>
      <c r="N24" s="140"/>
      <c r="O24" s="9">
        <v>5511.1</v>
      </c>
      <c r="P24" s="9">
        <v>1</v>
      </c>
      <c r="Q24" s="13" t="str">
        <f>VLOOKUP(O24, '[3]لیست محصولات شهریور ۱۴۰۳'!B:C,2,0)</f>
        <v>هامبلا | Hambella</v>
      </c>
      <c r="R24" s="9"/>
      <c r="S24" s="12">
        <f>VLOOKUP(O24, '[3]لیست محصولات شهریور ۱۴۰۳'!B:F,5,0)</f>
        <v>150</v>
      </c>
      <c r="T24" s="14">
        <v>2800000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2800000</v>
      </c>
      <c r="Y24" s="17"/>
      <c r="Z24" s="14">
        <f t="shared" si="4"/>
        <v>2800000</v>
      </c>
      <c r="AA24" s="152"/>
      <c r="AB24" s="149"/>
      <c r="AC24" s="146"/>
      <c r="AD24" s="143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>
        <v>12</v>
      </c>
      <c r="H25" s="10">
        <v>282298490827</v>
      </c>
      <c r="I25" s="9" t="s">
        <v>1923</v>
      </c>
      <c r="J25" s="9"/>
      <c r="K25" s="11" t="str">
        <f t="shared" ca="1" si="0"/>
        <v/>
      </c>
      <c r="L25" s="12" t="s">
        <v>1031</v>
      </c>
      <c r="M25" s="12" t="s">
        <v>1948</v>
      </c>
      <c r="N25" s="12"/>
      <c r="O25" s="9">
        <v>5524.1</v>
      </c>
      <c r="P25" s="9">
        <v>1</v>
      </c>
      <c r="Q25" s="13" t="str">
        <f>VLOOKUP(O25, '[3]لیست محصولات شهریور ۱۴۰۳'!B:C,2,0)</f>
        <v>برزیل کوکاپیل کاناریو | Brazil Cocapil Canario</v>
      </c>
      <c r="R25" s="9"/>
      <c r="S25" s="12">
        <f>VLOOKUP(O25, '[3]لیست محصولات شهریور ۱۴۰۳'!B:F,5,0)</f>
        <v>150</v>
      </c>
      <c r="T25" s="14">
        <f>VLOOKUP(O25, '[3]لیست محصولات شهریور ۱۴۰۳'!B:G,6,0)</f>
        <v>2550000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2550000</v>
      </c>
      <c r="Y25" s="17"/>
      <c r="Z25" s="14">
        <f t="shared" si="4"/>
        <v>2550000</v>
      </c>
      <c r="AA25" s="18" t="s">
        <v>79</v>
      </c>
      <c r="AB25" s="13" t="s">
        <v>1949</v>
      </c>
      <c r="AC25" s="19" t="s">
        <v>1950</v>
      </c>
      <c r="AD25" s="20" t="s">
        <v>795</v>
      </c>
      <c r="AE25" s="19"/>
      <c r="AF25" s="21"/>
      <c r="AG25" s="22" t="str">
        <f t="shared" si="5"/>
        <v>TRUE</v>
      </c>
      <c r="AH25" s="23" t="str">
        <f t="shared" si="6"/>
        <v>تهران ستاری شمال خیابان مخبری کوچه سوسن آبادی خیابان ایوبی نبش بنفشه سوم پلاک یک واحد 2  - سارا رحیمی 09169751539</v>
      </c>
    </row>
    <row r="26" spans="1:34" ht="22.35" customHeight="1">
      <c r="A26" s="7"/>
      <c r="B26" s="7"/>
      <c r="C26" s="7"/>
      <c r="D26" s="7"/>
      <c r="E26" s="7"/>
      <c r="F26" s="8"/>
      <c r="G26" s="9">
        <v>13</v>
      </c>
      <c r="H26" s="10">
        <v>282299344680</v>
      </c>
      <c r="I26" s="9" t="s">
        <v>1923</v>
      </c>
      <c r="J26" s="9" t="s">
        <v>75</v>
      </c>
      <c r="K26" s="11" t="str">
        <f t="shared" ca="1" si="0"/>
        <v/>
      </c>
      <c r="L26" s="12"/>
      <c r="M26" s="12"/>
      <c r="N26" s="12" t="s">
        <v>1951</v>
      </c>
      <c r="O26" s="9">
        <v>5511.2</v>
      </c>
      <c r="P26" s="9">
        <v>20</v>
      </c>
      <c r="Q26" s="13" t="str">
        <f>VLOOKUP(O26, '[3]لیست محصولات شهریور ۱۴۰۳'!B:C,2,0)</f>
        <v>هامبلا | Hambella</v>
      </c>
      <c r="R26" s="9"/>
      <c r="S26" s="12">
        <f>VLOOKUP(O26, '[3]لیست محصولات شهریور ۱۴۰۳'!B:F,5,0)</f>
        <v>750</v>
      </c>
      <c r="T26" s="14">
        <v>13350000</v>
      </c>
      <c r="U26" s="15"/>
      <c r="V26" s="16">
        <f t="shared" si="1"/>
        <v>0</v>
      </c>
      <c r="W26" s="12">
        <f t="shared" si="2"/>
        <v>20</v>
      </c>
      <c r="X26" s="14">
        <f t="shared" si="3"/>
        <v>267000000</v>
      </c>
      <c r="Y26" s="17"/>
      <c r="Z26" s="14">
        <f t="shared" si="4"/>
        <v>267000000</v>
      </c>
      <c r="AA26" s="18" t="s">
        <v>79</v>
      </c>
      <c r="AB26" s="13" t="s">
        <v>1952</v>
      </c>
      <c r="AC26" s="19" t="s">
        <v>1953</v>
      </c>
      <c r="AD26" s="20"/>
      <c r="AE26" s="19"/>
      <c r="AF26" s="21"/>
      <c r="AG26" s="22" t="str">
        <f t="shared" si="5"/>
        <v>TRUE</v>
      </c>
      <c r="AH26" s="23" t="str">
        <f t="shared" si="6"/>
        <v>تهران خیابان انقلاب روبروی تئاترشهر پلاک 855 کافه رستوران ایستگاه -   09121504903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>
        <v>14</v>
      </c>
      <c r="H27" s="10">
        <v>282303037226</v>
      </c>
      <c r="I27" s="9" t="s">
        <v>1923</v>
      </c>
      <c r="J27" s="9"/>
      <c r="K27" s="11" t="str">
        <f t="shared" ca="1" si="0"/>
        <v/>
      </c>
      <c r="L27" s="12" t="s">
        <v>330</v>
      </c>
      <c r="M27" s="12" t="s">
        <v>388</v>
      </c>
      <c r="N27" s="12"/>
      <c r="O27" s="9">
        <v>5501.2</v>
      </c>
      <c r="P27" s="9">
        <v>1</v>
      </c>
      <c r="Q27" s="13" t="str">
        <f>VLOOKUP(O27, '[3]لیست محصولات شهریور ۱۴۰۳'!B:C,2,0)</f>
        <v>ورتکس | Vortex</v>
      </c>
      <c r="R27" s="9"/>
      <c r="S27" s="12">
        <f>VLOOKUP(O27, '[3]لیست محصولات شهریور ۱۴۰۳'!B:F,5,0)</f>
        <v>750</v>
      </c>
      <c r="T27" s="14">
        <v>9900000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9900000</v>
      </c>
      <c r="Y27" s="17"/>
      <c r="Z27" s="14">
        <f t="shared" si="4"/>
        <v>9900000</v>
      </c>
      <c r="AA27" s="18" t="s">
        <v>79</v>
      </c>
      <c r="AB27" s="13" t="s">
        <v>1954</v>
      </c>
      <c r="AC27" s="19" t="s">
        <v>1955</v>
      </c>
      <c r="AD27" s="20" t="s">
        <v>759</v>
      </c>
      <c r="AE27" s="77" t="s">
        <v>1956</v>
      </c>
      <c r="AF27" s="21"/>
      <c r="AG27" s="22" t="str">
        <f t="shared" si="5"/>
        <v>TRUE</v>
      </c>
      <c r="AH27" s="23" t="str">
        <f t="shared" si="6"/>
        <v>تهران خیابان شیراز جنوبی، پایین تر از اتوبان همت، کوچه رضوان، پلاک 6 (شرکت فناوری و اطلاعات ملل)  - سعید رحمتی 09122854303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59">
        <v>15</v>
      </c>
      <c r="H28" s="162">
        <v>509672</v>
      </c>
      <c r="I28" s="159" t="s">
        <v>1923</v>
      </c>
      <c r="J28" s="159"/>
      <c r="K28" s="11" t="str">
        <f t="shared" ca="1" si="0"/>
        <v/>
      </c>
      <c r="L28" s="138" t="s">
        <v>563</v>
      </c>
      <c r="M28" s="138" t="s">
        <v>1957</v>
      </c>
      <c r="N28" s="138"/>
      <c r="O28" s="9">
        <v>5525.1</v>
      </c>
      <c r="P28" s="9">
        <v>2</v>
      </c>
      <c r="Q28" s="13" t="str">
        <f>VLOOKUP(O28, '[3]لیست محصولات شهریور ۱۴۰۳'!B:C,2,0)</f>
        <v>اتیوپی آناسورا | Ethiopia Anasora</v>
      </c>
      <c r="R28" s="9"/>
      <c r="S28" s="12">
        <f>VLOOKUP(O28, '[3]لیست محصولات شهریور ۱۴۰۳'!B:F,5,0)</f>
        <v>150</v>
      </c>
      <c r="T28" s="14">
        <f>VLOOKUP(O28, '[3]لیست محصولات شهریور ۱۴۰۳'!B:G,6,0)</f>
        <v>2750000</v>
      </c>
      <c r="U28" s="15"/>
      <c r="V28" s="16">
        <f t="shared" si="1"/>
        <v>0</v>
      </c>
      <c r="W28" s="12">
        <f t="shared" si="2"/>
        <v>2</v>
      </c>
      <c r="X28" s="14">
        <f t="shared" si="3"/>
        <v>5500000</v>
      </c>
      <c r="Y28" s="17"/>
      <c r="Z28" s="14">
        <f t="shared" si="4"/>
        <v>5500000</v>
      </c>
      <c r="AA28" s="150" t="s">
        <v>79</v>
      </c>
      <c r="AB28" s="147" t="s">
        <v>1958</v>
      </c>
      <c r="AC28" s="144" t="s">
        <v>1959</v>
      </c>
      <c r="AD28" s="141" t="s">
        <v>795</v>
      </c>
      <c r="AE28" s="19"/>
      <c r="AF28" s="21"/>
      <c r="AG28" s="22" t="str">
        <f t="shared" si="5"/>
        <v>TRUE</v>
      </c>
      <c r="AH28" s="23" t="str">
        <f t="shared" si="6"/>
        <v>تهران شهر جدید اندیشه، فاز یک، بلوار دنیامالی، خیابان شقایق ۱۲ شرقی، بن بست صبحی، پلاک ۲۳/۳، طبقه ۲، واحد ۴  - سجاد عابدینی 09126826241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61"/>
      <c r="H29" s="163"/>
      <c r="I29" s="161"/>
      <c r="J29" s="161"/>
      <c r="K29" s="11" t="str">
        <f t="shared" ca="1" si="0"/>
        <v/>
      </c>
      <c r="L29" s="140"/>
      <c r="M29" s="140"/>
      <c r="N29" s="140"/>
      <c r="O29" s="9">
        <v>5524.1</v>
      </c>
      <c r="P29" s="9">
        <v>1</v>
      </c>
      <c r="Q29" s="13" t="str">
        <f>VLOOKUP(O29, '[3]لیست محصولات شهریور ۱۴۰۳'!B:C,2,0)</f>
        <v>برزیل کوکاپیل کاناریو | Brazil Cocapil Canario</v>
      </c>
      <c r="R29" s="9"/>
      <c r="S29" s="12">
        <f>VLOOKUP(O29, '[3]لیست محصولات شهریور ۱۴۰۳'!B:F,5,0)</f>
        <v>150</v>
      </c>
      <c r="T29" s="14">
        <f>VLOOKUP(O29, '[3]لیست محصولات شهریور ۱۴۰۳'!B:G,6,0)</f>
        <v>2550000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2550000</v>
      </c>
      <c r="Y29" s="17"/>
      <c r="Z29" s="14">
        <f t="shared" si="4"/>
        <v>2550000</v>
      </c>
      <c r="AA29" s="152"/>
      <c r="AB29" s="149"/>
      <c r="AC29" s="146"/>
      <c r="AD29" s="143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219">
        <v>16</v>
      </c>
      <c r="H30" s="220">
        <v>513784</v>
      </c>
      <c r="I30" s="219" t="s">
        <v>1923</v>
      </c>
      <c r="J30" s="219"/>
      <c r="K30" s="11" t="str">
        <f t="shared" ca="1" si="0"/>
        <v/>
      </c>
      <c r="L30" s="218" t="s">
        <v>87</v>
      </c>
      <c r="M30" s="218" t="s">
        <v>1960</v>
      </c>
      <c r="N30" s="218"/>
      <c r="O30" s="9">
        <v>5501.2</v>
      </c>
      <c r="P30" s="9">
        <v>2</v>
      </c>
      <c r="Q30" s="13" t="str">
        <f>VLOOKUP(O30, '[3]لیست محصولات شهریور ۱۴۰۳'!B:C,2,0)</f>
        <v>ورتکس | Vortex</v>
      </c>
      <c r="R30" s="9"/>
      <c r="S30" s="12">
        <f>VLOOKUP(O30, '[3]لیست محصولات شهریور ۱۴۰۳'!B:F,5,0)</f>
        <v>750</v>
      </c>
      <c r="T30" s="14">
        <v>9900000</v>
      </c>
      <c r="U30" s="15"/>
      <c r="V30" s="16">
        <f t="shared" si="1"/>
        <v>0</v>
      </c>
      <c r="W30" s="12">
        <f t="shared" si="2"/>
        <v>2</v>
      </c>
      <c r="X30" s="14">
        <f t="shared" si="3"/>
        <v>19800000</v>
      </c>
      <c r="Y30" s="17"/>
      <c r="Z30" s="14">
        <f t="shared" si="4"/>
        <v>19800000</v>
      </c>
      <c r="AA30" s="150" t="s">
        <v>79</v>
      </c>
      <c r="AB30" s="147" t="s">
        <v>1961</v>
      </c>
      <c r="AC30" s="144" t="s">
        <v>1962</v>
      </c>
      <c r="AD30" s="141" t="s">
        <v>759</v>
      </c>
      <c r="AE30" s="19"/>
      <c r="AF30" s="21"/>
      <c r="AG30" s="22" t="str">
        <f t="shared" si="5"/>
        <v>TRUE</v>
      </c>
      <c r="AH30" s="23" t="str">
        <f t="shared" si="6"/>
        <v>تهران کوی نصر (گیشا)، خیابان ۴۱(مشهوری)،پلاک ۱۹ واحد ۳  - علی زرشناس 09374360660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219"/>
      <c r="H31" s="220"/>
      <c r="I31" s="219"/>
      <c r="J31" s="219"/>
      <c r="K31" s="34"/>
      <c r="L31" s="218"/>
      <c r="M31" s="218"/>
      <c r="N31" s="218"/>
      <c r="O31" s="9">
        <v>3326.1</v>
      </c>
      <c r="P31" s="9">
        <v>1</v>
      </c>
      <c r="Q31" s="13" t="str">
        <f>VLOOKUP(O31, '[3]لیست محصولات شهریور ۱۴۰۳'!B:C,2,0)</f>
        <v>میاگروس | Milagros</v>
      </c>
      <c r="R31" s="9"/>
      <c r="S31" s="12">
        <f>VLOOKUP(O31, '[3]لیست محصولات شهریور ۱۴۰۳'!B:F,5,0)</f>
        <v>150</v>
      </c>
      <c r="T31" s="14">
        <f>VLOOKUP(O31, '[3]لیست محصولات شهریور ۱۴۰۳'!B:G,6,0)</f>
        <v>3750000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3750000</v>
      </c>
      <c r="Y31" s="17"/>
      <c r="Z31" s="14">
        <f t="shared" si="4"/>
        <v>3750000</v>
      </c>
      <c r="AA31" s="151"/>
      <c r="AB31" s="148"/>
      <c r="AC31" s="145"/>
      <c r="AD31" s="142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219"/>
      <c r="H32" s="220"/>
      <c r="I32" s="219"/>
      <c r="J32" s="219"/>
      <c r="K32" s="11" t="str">
        <f t="shared" ca="1" si="0"/>
        <v/>
      </c>
      <c r="L32" s="218"/>
      <c r="M32" s="218"/>
      <c r="N32" s="218"/>
      <c r="O32" s="9">
        <v>3327.1</v>
      </c>
      <c r="P32" s="9">
        <v>1</v>
      </c>
      <c r="Q32" s="13" t="str">
        <f>VLOOKUP(O32, '[3]لیست محصولات شهریور ۱۴۰۳'!B:C,2,0)</f>
        <v>پامپوجیلا | pampojila</v>
      </c>
      <c r="R32" s="9"/>
      <c r="S32" s="12">
        <f>VLOOKUP(O32, '[3]لیست محصولات شهریور ۱۴۰۳'!B:F,5,0)</f>
        <v>150</v>
      </c>
      <c r="T32" s="14">
        <f>VLOOKUP(O32, '[3]لیست محصولات شهریور ۱۴۰۳'!B:G,6,0)</f>
        <v>5950000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5950000</v>
      </c>
      <c r="Y32" s="17"/>
      <c r="Z32" s="14">
        <f t="shared" si="4"/>
        <v>5950000</v>
      </c>
      <c r="AA32" s="152"/>
      <c r="AB32" s="149"/>
      <c r="AC32" s="146"/>
      <c r="AD32" s="143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>
        <v>17</v>
      </c>
      <c r="H33" s="10">
        <v>282309969876</v>
      </c>
      <c r="I33" s="9" t="s">
        <v>1923</v>
      </c>
      <c r="J33" s="9"/>
      <c r="K33" s="11" t="str">
        <f ca="1">IF(C31, TODAY(), "" )</f>
        <v/>
      </c>
      <c r="L33" s="12" t="s">
        <v>1859</v>
      </c>
      <c r="M33" s="12" t="s">
        <v>1963</v>
      </c>
      <c r="N33" s="12"/>
      <c r="O33" s="9">
        <v>3326.1</v>
      </c>
      <c r="P33" s="9">
        <v>1</v>
      </c>
      <c r="Q33" s="13" t="str">
        <f>VLOOKUP(O33, '[3]لیست محصولات شهریور ۱۴۰۳'!B:C,2,0)</f>
        <v>میاگروس | Milagros</v>
      </c>
      <c r="R33" s="9" t="s">
        <v>335</v>
      </c>
      <c r="S33" s="12">
        <f>VLOOKUP(O33, '[3]لیست محصولات شهریور ۱۴۰۳'!B:F,5,0)</f>
        <v>150</v>
      </c>
      <c r="T33" s="14">
        <f>VLOOKUP(O33, '[3]لیست محصولات شهریور ۱۴۰۳'!B:G,6,0)</f>
        <v>3750000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3750000</v>
      </c>
      <c r="Y33" s="17"/>
      <c r="Z33" s="14">
        <f t="shared" si="4"/>
        <v>3750000</v>
      </c>
      <c r="AA33" s="18" t="s">
        <v>79</v>
      </c>
      <c r="AB33" s="13" t="s">
        <v>1964</v>
      </c>
      <c r="AC33" s="19" t="s">
        <v>1965</v>
      </c>
      <c r="AD33" s="20" t="s">
        <v>759</v>
      </c>
      <c r="AE33" s="19"/>
      <c r="AF33" s="21"/>
      <c r="AG33" s="22" t="str">
        <f t="shared" si="5"/>
        <v>TRUE</v>
      </c>
      <c r="AH33" s="23" t="str">
        <f t="shared" si="6"/>
        <v>تهران بهار شمالی، کوچه شکیبا، پلاک ۱۵، طبقه سوم  - شیوا خالصی 09139954295</v>
      </c>
    </row>
    <row r="34" spans="1:34" ht="22.35" customHeight="1">
      <c r="A34" s="7"/>
      <c r="B34" s="7"/>
      <c r="C34" s="7"/>
      <c r="D34" s="7"/>
      <c r="E34" s="7"/>
      <c r="F34" s="8"/>
      <c r="G34" s="153">
        <v>18</v>
      </c>
      <c r="H34" s="156"/>
      <c r="I34" s="153" t="s">
        <v>1923</v>
      </c>
      <c r="J34" s="159" t="s">
        <v>75</v>
      </c>
      <c r="K34" s="11" t="str">
        <f t="shared" ca="1" si="0"/>
        <v/>
      </c>
      <c r="L34" s="138" t="s">
        <v>434</v>
      </c>
      <c r="M34" s="138" t="s">
        <v>1966</v>
      </c>
      <c r="N34" s="138" t="s">
        <v>1967</v>
      </c>
      <c r="O34" s="9">
        <v>3326.1</v>
      </c>
      <c r="P34" s="9">
        <v>2</v>
      </c>
      <c r="Q34" s="13" t="str">
        <f>VLOOKUP(O34, '[3]لیست محصولات شهریور ۱۴۰۳'!B:C,2,0)</f>
        <v>میاگروس | Milagros</v>
      </c>
      <c r="R34" s="9"/>
      <c r="S34" s="12">
        <f>VLOOKUP(O34, '[3]لیست محصولات شهریور ۱۴۰۳'!B:F,5,0)</f>
        <v>150</v>
      </c>
      <c r="T34" s="14">
        <f>VLOOKUP(O34, '[3]لیست محصولات شهریور ۱۴۰۳'!B:G,6,0)</f>
        <v>3750000</v>
      </c>
      <c r="U34" s="15"/>
      <c r="V34" s="16">
        <f t="shared" si="1"/>
        <v>0</v>
      </c>
      <c r="W34" s="12">
        <f t="shared" si="2"/>
        <v>2</v>
      </c>
      <c r="X34" s="14">
        <f t="shared" si="3"/>
        <v>7500000</v>
      </c>
      <c r="Y34" s="17"/>
      <c r="Z34" s="14">
        <f t="shared" si="4"/>
        <v>7500000</v>
      </c>
      <c r="AA34" s="150" t="s">
        <v>209</v>
      </c>
      <c r="AB34" s="147" t="s">
        <v>1970</v>
      </c>
      <c r="AC34" s="144" t="s">
        <v>1968</v>
      </c>
      <c r="AD34" s="141"/>
      <c r="AE34" s="183" t="s">
        <v>1969</v>
      </c>
      <c r="AF34" s="21"/>
      <c r="AG34" s="22" t="str">
        <f t="shared" si="5"/>
        <v>TRUE</v>
      </c>
      <c r="AH34" s="23" t="str">
        <f t="shared" si="6"/>
        <v>مشهد صارمي - بين صارمي 34 و 36  کافه نشانی - امیر بررودی 09369309993</v>
      </c>
    </row>
    <row r="35" spans="1:34" ht="22.35" customHeight="1">
      <c r="A35" s="7"/>
      <c r="B35" s="7"/>
      <c r="C35" s="7"/>
      <c r="D35" s="7"/>
      <c r="E35" s="7"/>
      <c r="F35" s="8"/>
      <c r="G35" s="154"/>
      <c r="H35" s="157"/>
      <c r="I35" s="154"/>
      <c r="J35" s="160"/>
      <c r="K35" s="11" t="str">
        <f t="shared" ca="1" si="0"/>
        <v/>
      </c>
      <c r="L35" s="139"/>
      <c r="M35" s="139"/>
      <c r="N35" s="139"/>
      <c r="O35" s="9">
        <v>5511.1</v>
      </c>
      <c r="P35" s="9">
        <v>2</v>
      </c>
      <c r="Q35" s="13" t="str">
        <f>VLOOKUP(O35, '[3]لیست محصولات شهریور ۱۴۰۳'!B:C,2,0)</f>
        <v>هامبلا | Hambella</v>
      </c>
      <c r="R35" s="9"/>
      <c r="S35" s="12">
        <f>VLOOKUP(O35, '[3]لیست محصولات شهریور ۱۴۰۳'!B:F,5,0)</f>
        <v>150</v>
      </c>
      <c r="T35" s="14">
        <f>VLOOKUP(O35, '[3]لیست محصولات شهریور ۱۴۰۳'!B:G,6,0)</f>
        <v>3000000</v>
      </c>
      <c r="U35" s="15"/>
      <c r="V35" s="16">
        <f t="shared" si="1"/>
        <v>0</v>
      </c>
      <c r="W35" s="12">
        <f t="shared" si="2"/>
        <v>2</v>
      </c>
      <c r="X35" s="14">
        <f t="shared" si="3"/>
        <v>6000000</v>
      </c>
      <c r="Y35" s="17"/>
      <c r="Z35" s="14">
        <f t="shared" si="4"/>
        <v>6000000</v>
      </c>
      <c r="AA35" s="151"/>
      <c r="AB35" s="148"/>
      <c r="AC35" s="145"/>
      <c r="AD35" s="142"/>
      <c r="AE35" s="185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154"/>
      <c r="H36" s="157"/>
      <c r="I36" s="154"/>
      <c r="J36" s="160"/>
      <c r="K36" s="11" t="str">
        <f t="shared" ca="1" si="0"/>
        <v/>
      </c>
      <c r="L36" s="139"/>
      <c r="M36" s="139"/>
      <c r="N36" s="139"/>
      <c r="O36" s="9">
        <v>5524.1</v>
      </c>
      <c r="P36" s="9">
        <v>2</v>
      </c>
      <c r="Q36" s="13" t="str">
        <f>VLOOKUP(O36, '[3]لیست محصولات شهریور ۱۴۰۳'!B:C,2,0)</f>
        <v>برزیل کوکاپیل کاناریو | Brazil Cocapil Canario</v>
      </c>
      <c r="R36" s="9"/>
      <c r="S36" s="12">
        <f>VLOOKUP(O36, '[3]لیست محصولات شهریور ۱۴۰۳'!B:F,5,0)</f>
        <v>150</v>
      </c>
      <c r="T36" s="14">
        <f>VLOOKUP(O36, '[3]لیست محصولات شهریور ۱۴۰۳'!B:G,6,0)</f>
        <v>2550000</v>
      </c>
      <c r="U36" s="15"/>
      <c r="V36" s="16">
        <f t="shared" si="1"/>
        <v>0</v>
      </c>
      <c r="W36" s="12">
        <f t="shared" si="2"/>
        <v>2</v>
      </c>
      <c r="X36" s="14">
        <f t="shared" si="3"/>
        <v>5100000</v>
      </c>
      <c r="Y36" s="17"/>
      <c r="Z36" s="14">
        <f t="shared" si="4"/>
        <v>5100000</v>
      </c>
      <c r="AA36" s="151"/>
      <c r="AB36" s="148"/>
      <c r="AC36" s="145"/>
      <c r="AD36" s="142"/>
      <c r="AE36" s="185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155"/>
      <c r="H37" s="158"/>
      <c r="I37" s="155"/>
      <c r="J37" s="161"/>
      <c r="K37" s="11" t="str">
        <f t="shared" ca="1" si="0"/>
        <v/>
      </c>
      <c r="L37" s="140"/>
      <c r="M37" s="140"/>
      <c r="N37" s="140"/>
      <c r="O37" s="9">
        <v>5525.1</v>
      </c>
      <c r="P37" s="9">
        <v>2</v>
      </c>
      <c r="Q37" s="13" t="str">
        <f>VLOOKUP(O37, '[3]لیست محصولات شهریور ۱۴۰۳'!B:C,2,0)</f>
        <v>اتیوپی آناسورا | Ethiopia Anasora</v>
      </c>
      <c r="R37" s="9"/>
      <c r="S37" s="12">
        <f>VLOOKUP(O37, '[3]لیست محصولات شهریور ۱۴۰۳'!B:F,5,0)</f>
        <v>150</v>
      </c>
      <c r="T37" s="14">
        <f>VLOOKUP(O37, '[3]لیست محصولات شهریور ۱۴۰۳'!B:G,6,0)</f>
        <v>2750000</v>
      </c>
      <c r="U37" s="15"/>
      <c r="V37" s="16">
        <f t="shared" si="1"/>
        <v>0</v>
      </c>
      <c r="W37" s="12">
        <f t="shared" si="2"/>
        <v>2</v>
      </c>
      <c r="X37" s="14">
        <f t="shared" si="3"/>
        <v>5500000</v>
      </c>
      <c r="Y37" s="17"/>
      <c r="Z37" s="14">
        <f t="shared" si="4"/>
        <v>5500000</v>
      </c>
      <c r="AA37" s="152"/>
      <c r="AB37" s="149"/>
      <c r="AC37" s="146"/>
      <c r="AD37" s="143"/>
      <c r="AE37" s="184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>
        <v>19</v>
      </c>
      <c r="H38" s="10">
        <v>282322933035</v>
      </c>
      <c r="I38" s="9" t="s">
        <v>1923</v>
      </c>
      <c r="J38" s="9"/>
      <c r="K38" s="11" t="str">
        <f t="shared" ca="1" si="0"/>
        <v/>
      </c>
      <c r="L38" s="12" t="s">
        <v>87</v>
      </c>
      <c r="M38" s="12" t="s">
        <v>643</v>
      </c>
      <c r="N38" s="12" t="s">
        <v>644</v>
      </c>
      <c r="O38" s="9">
        <v>5525.2</v>
      </c>
      <c r="P38" s="9">
        <v>5</v>
      </c>
      <c r="Q38" s="13" t="str">
        <f>VLOOKUP(O38, '[3]لیست محصولات شهریور ۱۴۰۳'!B:C,2,0)</f>
        <v>اتیوپی آناسورا | Ethiopia Anasora</v>
      </c>
      <c r="R38" s="9"/>
      <c r="S38" s="12">
        <f>VLOOKUP(O38, '[3]لیست محصولات شهریور ۱۴۰۳'!B:F,5,0)</f>
        <v>750</v>
      </c>
      <c r="T38" s="14">
        <f>VLOOKUP(O38, '[3]لیست محصولات شهریور ۱۴۰۳'!B:G,6,0)</f>
        <v>13350000</v>
      </c>
      <c r="U38" s="15"/>
      <c r="V38" s="16">
        <f t="shared" si="1"/>
        <v>0</v>
      </c>
      <c r="W38" s="12">
        <f t="shared" si="2"/>
        <v>5</v>
      </c>
      <c r="X38" s="14">
        <f t="shared" si="3"/>
        <v>66750000</v>
      </c>
      <c r="Y38" s="17"/>
      <c r="Z38" s="14">
        <f t="shared" si="4"/>
        <v>66750000</v>
      </c>
      <c r="AA38" s="18" t="s">
        <v>131</v>
      </c>
      <c r="AB38" s="13" t="s">
        <v>645</v>
      </c>
      <c r="AC38" s="19" t="s">
        <v>646</v>
      </c>
      <c r="AD38" s="20"/>
      <c r="AE38" s="19"/>
      <c r="AF38" s="21"/>
      <c r="AG38" s="22" t="str">
        <f t="shared" si="5"/>
        <v>TRUE</v>
      </c>
      <c r="AH38" s="23" t="str">
        <f t="shared" si="6"/>
        <v>بوشهر خیابان سنگی خیابان بعثت نبش کوچه عرفان ۱۷ کافه بوتیک شیرینی رلیش - علی سرروی 09364689687</v>
      </c>
    </row>
    <row r="39" spans="1:34" ht="22.35" customHeight="1">
      <c r="A39" s="7"/>
      <c r="B39" s="7"/>
      <c r="C39" s="7"/>
      <c r="D39" s="7"/>
      <c r="E39" s="7"/>
      <c r="F39" s="8"/>
      <c r="G39" s="9">
        <v>20</v>
      </c>
      <c r="H39" s="10">
        <v>919400</v>
      </c>
      <c r="I39" s="9" t="s">
        <v>1923</v>
      </c>
      <c r="J39" s="9"/>
      <c r="K39" s="11" t="str">
        <f t="shared" ca="1" si="0"/>
        <v/>
      </c>
      <c r="L39" s="12" t="s">
        <v>356</v>
      </c>
      <c r="M39" s="12" t="s">
        <v>1044</v>
      </c>
      <c r="N39" s="12"/>
      <c r="O39" s="9">
        <v>3326.1</v>
      </c>
      <c r="P39" s="9">
        <v>1</v>
      </c>
      <c r="Q39" s="13" t="str">
        <f>VLOOKUP(O39, '[3]لیست محصولات شهریور ۱۴۰۳'!B:C,2,0)</f>
        <v>میاگروس | Milagros</v>
      </c>
      <c r="R39" s="9"/>
      <c r="S39" s="12">
        <f>VLOOKUP(O39, '[3]لیست محصولات شهریور ۱۴۰۳'!B:F,5,0)</f>
        <v>150</v>
      </c>
      <c r="T39" s="14">
        <f>VLOOKUP(O39, '[3]لیست محصولات شهریور ۱۴۰۳'!B:G,6,0)</f>
        <v>3750000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3750000</v>
      </c>
      <c r="Y39" s="17"/>
      <c r="Z39" s="14">
        <f t="shared" si="4"/>
        <v>3750000</v>
      </c>
      <c r="AA39" s="18" t="s">
        <v>79</v>
      </c>
      <c r="AB39" s="13" t="s">
        <v>1045</v>
      </c>
      <c r="AC39" s="19" t="s">
        <v>1046</v>
      </c>
      <c r="AD39" s="20" t="s">
        <v>759</v>
      </c>
      <c r="AE39" s="19"/>
      <c r="AF39" s="21"/>
      <c r="AG39" s="22" t="str">
        <f t="shared" si="5"/>
        <v>TRUE</v>
      </c>
      <c r="AH39" s="23" t="str">
        <f t="shared" si="6"/>
        <v>تهران خ مطهری (تخت طاووس) یعد از تقاطع شریعتی - خ ناجا - خ سلیمی جنوبی - کوچه علایی - پلاک2  - بهرام میرمیران 09121213455</v>
      </c>
    </row>
    <row r="40" spans="1:34" ht="22.35" customHeight="1">
      <c r="A40" s="7"/>
      <c r="B40" s="7"/>
      <c r="C40" s="7"/>
      <c r="D40" s="7"/>
      <c r="E40" s="7"/>
      <c r="F40" s="8"/>
      <c r="G40" s="159">
        <v>21</v>
      </c>
      <c r="H40" s="162">
        <v>282327650577</v>
      </c>
      <c r="I40" s="159" t="s">
        <v>1923</v>
      </c>
      <c r="J40" s="159" t="s">
        <v>75</v>
      </c>
      <c r="K40" s="11" t="str">
        <f t="shared" ca="1" si="0"/>
        <v/>
      </c>
      <c r="L40" s="138" t="s">
        <v>787</v>
      </c>
      <c r="M40" s="138" t="s">
        <v>1971</v>
      </c>
      <c r="N40" s="138" t="s">
        <v>1972</v>
      </c>
      <c r="O40" s="9">
        <v>5511.2</v>
      </c>
      <c r="P40" s="9">
        <v>2</v>
      </c>
      <c r="Q40" s="13" t="str">
        <f>VLOOKUP(O40, '[3]لیست محصولات شهریور ۱۴۰۳'!B:C,2,0)</f>
        <v>هامبلا | Hambella</v>
      </c>
      <c r="R40" s="9"/>
      <c r="S40" s="12">
        <f>VLOOKUP(O40, '[3]لیست محصولات شهریور ۱۴۰۳'!B:F,5,0)</f>
        <v>750</v>
      </c>
      <c r="T40" s="14">
        <f>VLOOKUP(O40, '[3]لیست محصولات شهریور ۱۴۰۳'!B:G,6,0)</f>
        <v>14550000</v>
      </c>
      <c r="U40" s="15"/>
      <c r="V40" s="16">
        <f t="shared" si="1"/>
        <v>0</v>
      </c>
      <c r="W40" s="12">
        <f t="shared" si="2"/>
        <v>2</v>
      </c>
      <c r="X40" s="14">
        <f t="shared" si="3"/>
        <v>29100000</v>
      </c>
      <c r="Y40" s="17"/>
      <c r="Z40" s="14">
        <f t="shared" si="4"/>
        <v>29100000</v>
      </c>
      <c r="AA40" s="150" t="s">
        <v>742</v>
      </c>
      <c r="AB40" s="147" t="s">
        <v>1973</v>
      </c>
      <c r="AC40" s="144" t="s">
        <v>1974</v>
      </c>
      <c r="AD40" s="141"/>
      <c r="AE40" s="19"/>
      <c r="AF40" s="21"/>
      <c r="AG40" s="22" t="str">
        <f t="shared" si="5"/>
        <v>TRUE</v>
      </c>
      <c r="AH40" s="23" t="str">
        <f t="shared" si="6"/>
        <v>یزد صفاییه،خیابان شهید نیرنگ،نبش تقاطع ارشاد،جنب خشک شویی برف کافه یونید - وحید فهیمی 09134506849</v>
      </c>
    </row>
    <row r="41" spans="1:34" ht="22.35" customHeight="1">
      <c r="A41" s="7"/>
      <c r="B41" s="7"/>
      <c r="C41" s="7"/>
      <c r="D41" s="7"/>
      <c r="E41" s="7"/>
      <c r="F41" s="8"/>
      <c r="G41" s="160"/>
      <c r="H41" s="164"/>
      <c r="I41" s="160"/>
      <c r="J41" s="160"/>
      <c r="K41" s="11" t="str">
        <f t="shared" ca="1" si="0"/>
        <v/>
      </c>
      <c r="L41" s="139"/>
      <c r="M41" s="139"/>
      <c r="N41" s="139"/>
      <c r="O41" s="9">
        <v>5501.2</v>
      </c>
      <c r="P41" s="9">
        <v>6</v>
      </c>
      <c r="Q41" s="13" t="str">
        <f>VLOOKUP(O41, '[3]لیست محصولات شهریور ۱۴۰۳'!B:C,2,0)</f>
        <v>ورتکس | Vortex</v>
      </c>
      <c r="R41" s="9"/>
      <c r="S41" s="12">
        <f>VLOOKUP(O41, '[3]لیست محصولات شهریور ۱۴۰۳'!B:F,5,0)</f>
        <v>750</v>
      </c>
      <c r="T41" s="14">
        <f>VLOOKUP(O41, '[3]لیست محصولات شهریور ۱۴۰۳'!B:G,6,0)</f>
        <v>11100000</v>
      </c>
      <c r="U41" s="15"/>
      <c r="V41" s="16">
        <f t="shared" si="1"/>
        <v>0</v>
      </c>
      <c r="W41" s="12">
        <f t="shared" si="2"/>
        <v>6</v>
      </c>
      <c r="X41" s="14">
        <f t="shared" si="3"/>
        <v>66600000</v>
      </c>
      <c r="Y41" s="17"/>
      <c r="Z41" s="14">
        <f t="shared" si="4"/>
        <v>66600000</v>
      </c>
      <c r="AA41" s="151"/>
      <c r="AB41" s="148"/>
      <c r="AC41" s="145"/>
      <c r="AD41" s="142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60"/>
      <c r="H42" s="164"/>
      <c r="I42" s="160"/>
      <c r="J42" s="160"/>
      <c r="K42" s="11" t="str">
        <f t="shared" ca="1" si="0"/>
        <v/>
      </c>
      <c r="L42" s="139"/>
      <c r="M42" s="139"/>
      <c r="N42" s="139"/>
      <c r="O42" s="9">
        <v>5525.2</v>
      </c>
      <c r="P42" s="9">
        <v>1</v>
      </c>
      <c r="Q42" s="13" t="str">
        <f>VLOOKUP(O42, '[3]لیست محصولات شهریور ۱۴۰۳'!B:C,2,0)</f>
        <v>اتیوپی آناسورا | Ethiopia Anasora</v>
      </c>
      <c r="R42" s="9"/>
      <c r="S42" s="12">
        <f>VLOOKUP(O42, '[3]لیست محصولات شهریور ۱۴۰۳'!B:F,5,0)</f>
        <v>750</v>
      </c>
      <c r="T42" s="14">
        <f>VLOOKUP(O42, '[3]لیست محصولات شهریور ۱۴۰۳'!B:G,6,0)</f>
        <v>13350000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13350000</v>
      </c>
      <c r="Y42" s="17"/>
      <c r="Z42" s="14">
        <f t="shared" si="4"/>
        <v>13350000</v>
      </c>
      <c r="AA42" s="151"/>
      <c r="AB42" s="148"/>
      <c r="AC42" s="145"/>
      <c r="AD42" s="142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161"/>
      <c r="H43" s="163"/>
      <c r="I43" s="161"/>
      <c r="J43" s="161"/>
      <c r="K43" s="11" t="str">
        <f t="shared" ca="1" si="0"/>
        <v/>
      </c>
      <c r="L43" s="140"/>
      <c r="M43" s="140"/>
      <c r="N43" s="140"/>
      <c r="O43" s="9">
        <v>3326.2</v>
      </c>
      <c r="P43" s="9">
        <v>1</v>
      </c>
      <c r="Q43" s="13" t="str">
        <f>VLOOKUP(O43, '[3]لیست محصولات شهریور ۱۴۰۳'!B:C,2,0)</f>
        <v>میاگروس | Milagros</v>
      </c>
      <c r="R43" s="9"/>
      <c r="S43" s="12">
        <f>VLOOKUP(O43, '[3]لیست محصولات شهریور ۱۴۰۳'!B:F,5,0)</f>
        <v>750</v>
      </c>
      <c r="T43" s="14">
        <f>VLOOKUP(O43, '[3]لیست محصولات شهریور ۱۴۰۳'!B:G,6,0)</f>
        <v>18150000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18150000</v>
      </c>
      <c r="Y43" s="17"/>
      <c r="Z43" s="14">
        <f t="shared" si="4"/>
        <v>18150000</v>
      </c>
      <c r="AA43" s="152"/>
      <c r="AB43" s="149"/>
      <c r="AC43" s="146"/>
      <c r="AD43" s="143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s="93" customFormat="1" ht="22.35" customHeight="1">
      <c r="A44" s="81"/>
      <c r="B44" s="81"/>
      <c r="C44" s="81"/>
      <c r="D44" s="81"/>
      <c r="E44" s="81"/>
      <c r="F44" s="81"/>
      <c r="G44" s="83">
        <v>22</v>
      </c>
      <c r="H44" s="133" t="s">
        <v>720</v>
      </c>
      <c r="I44" s="83" t="s">
        <v>1923</v>
      </c>
      <c r="J44" s="83"/>
      <c r="K44" s="82" t="str">
        <f t="shared" ca="1" si="0"/>
        <v/>
      </c>
      <c r="L44" s="85"/>
      <c r="M44" s="85" t="s">
        <v>1975</v>
      </c>
      <c r="N44" s="85" t="s">
        <v>1976</v>
      </c>
      <c r="O44" s="83">
        <v>5501.1</v>
      </c>
      <c r="P44" s="83">
        <v>1</v>
      </c>
      <c r="Q44" s="84" t="str">
        <f>VLOOKUP(O44, '[3]لیست محصولات شهریور ۱۴۰۳'!B:C,2,0)</f>
        <v>ورتکس | Vortex</v>
      </c>
      <c r="R44" s="83"/>
      <c r="S44" s="85">
        <f>VLOOKUP(O44, '[3]لیست محصولات شهریور ۱۴۰۳'!B:F,5,0)</f>
        <v>150</v>
      </c>
      <c r="T44" s="86">
        <f>VLOOKUP(O44, '[3]لیست محصولات شهریور ۱۴۰۳'!B:G,6,0)</f>
        <v>2300000</v>
      </c>
      <c r="U44" s="87"/>
      <c r="V44" s="88">
        <f t="shared" si="1"/>
        <v>0</v>
      </c>
      <c r="W44" s="85">
        <f t="shared" si="2"/>
        <v>1</v>
      </c>
      <c r="X44" s="86">
        <f t="shared" si="3"/>
        <v>2300000</v>
      </c>
      <c r="Y44" s="89"/>
      <c r="Z44" s="86">
        <f t="shared" si="4"/>
        <v>2300000</v>
      </c>
      <c r="AA44" s="90" t="s">
        <v>79</v>
      </c>
      <c r="AB44" s="84" t="s">
        <v>1977</v>
      </c>
      <c r="AC44" s="91" t="s">
        <v>1978</v>
      </c>
      <c r="AD44" s="83"/>
      <c r="AE44" s="134" t="s">
        <v>1182</v>
      </c>
      <c r="AF44" s="92"/>
      <c r="AH44" s="23" t="str">
        <f t="shared" si="6"/>
        <v>تهران خیابان نلسون ماندلا مجتمع تجاری مدرن الهیه کافه ترافل -  صفری ۰۹۱۲۳۳۴۶۷۲۹</v>
      </c>
    </row>
    <row r="45" spans="1:34" ht="22.35" customHeight="1">
      <c r="A45" s="7"/>
      <c r="B45" s="7"/>
      <c r="C45" s="7"/>
      <c r="D45" s="7"/>
      <c r="E45" s="7"/>
      <c r="F45" s="8"/>
      <c r="G45" s="159">
        <v>23</v>
      </c>
      <c r="H45" s="162">
        <v>282336585374</v>
      </c>
      <c r="I45" s="159" t="s">
        <v>1923</v>
      </c>
      <c r="J45" s="159"/>
      <c r="K45" s="11" t="str">
        <f t="shared" ca="1" si="0"/>
        <v/>
      </c>
      <c r="L45" s="138" t="s">
        <v>1190</v>
      </c>
      <c r="M45" s="138" t="s">
        <v>1191</v>
      </c>
      <c r="N45" s="138" t="s">
        <v>1192</v>
      </c>
      <c r="O45" s="9">
        <v>5501.1</v>
      </c>
      <c r="P45" s="9">
        <v>5</v>
      </c>
      <c r="Q45" s="13" t="str">
        <f>VLOOKUP(O45, '[3]لیست محصولات شهریور ۱۴۰۳'!B:C,2,0)</f>
        <v>ورتکس | Vortex</v>
      </c>
      <c r="R45" s="9"/>
      <c r="S45" s="12">
        <f>VLOOKUP(O45, '[3]لیست محصولات شهریور ۱۴۰۳'!B:F,5,0)</f>
        <v>150</v>
      </c>
      <c r="T45" s="14">
        <f>VLOOKUP(O45, '[3]لیست محصولات شهریور ۱۴۰۳'!B:G,6,0)</f>
        <v>2300000</v>
      </c>
      <c r="U45" s="26"/>
      <c r="V45" s="16">
        <f t="shared" si="1"/>
        <v>0</v>
      </c>
      <c r="W45" s="12">
        <f t="shared" si="2"/>
        <v>5</v>
      </c>
      <c r="X45" s="14">
        <f t="shared" si="3"/>
        <v>11500000</v>
      </c>
      <c r="Y45" s="17"/>
      <c r="Z45" s="14">
        <f t="shared" si="4"/>
        <v>11500000</v>
      </c>
      <c r="AA45" s="150" t="s">
        <v>401</v>
      </c>
      <c r="AB45" s="147" t="s">
        <v>1193</v>
      </c>
      <c r="AC45" s="144" t="s">
        <v>1194</v>
      </c>
      <c r="AD45" s="141"/>
      <c r="AE45" s="19"/>
      <c r="AF45" s="21"/>
      <c r="AG45" s="22" t="str">
        <f t="shared" si="5"/>
        <v>TRUE</v>
      </c>
      <c r="AH45" s="23" t="str">
        <f t="shared" si="6"/>
        <v>مازندران سلمانشهر (متلقو) - انتهای خیابان ۱۰دریاگوشه کافه پرند - حمید پرند 09020130819</v>
      </c>
    </row>
    <row r="46" spans="1:34" ht="22.35" customHeight="1">
      <c r="A46" s="7"/>
      <c r="B46" s="7"/>
      <c r="C46" s="7"/>
      <c r="D46" s="7"/>
      <c r="E46" s="7"/>
      <c r="F46" s="8"/>
      <c r="G46" s="161"/>
      <c r="H46" s="163"/>
      <c r="I46" s="161"/>
      <c r="J46" s="161"/>
      <c r="K46" s="11" t="str">
        <f t="shared" ca="1" si="0"/>
        <v/>
      </c>
      <c r="L46" s="140"/>
      <c r="M46" s="140"/>
      <c r="N46" s="140"/>
      <c r="O46" s="9">
        <v>3326.1</v>
      </c>
      <c r="P46" s="9">
        <v>1</v>
      </c>
      <c r="Q46" s="13" t="str">
        <f>VLOOKUP(O46, '[3]لیست محصولات شهریور ۱۴۰۳'!B:C,2,0)</f>
        <v>میاگروس | Milagros</v>
      </c>
      <c r="R46" s="9"/>
      <c r="S46" s="12">
        <f>VLOOKUP(O46, '[3]لیست محصولات شهریور ۱۴۰۳'!B:F,5,0)</f>
        <v>150</v>
      </c>
      <c r="T46" s="14">
        <f>VLOOKUP(O46, '[3]لیست محصولات شهریور ۱۴۰۳'!B:G,6,0)</f>
        <v>3750000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3750000</v>
      </c>
      <c r="Y46" s="17"/>
      <c r="Z46" s="14">
        <f t="shared" si="4"/>
        <v>3750000</v>
      </c>
      <c r="AA46" s="152"/>
      <c r="AB46" s="149"/>
      <c r="AC46" s="146"/>
      <c r="AD46" s="143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159">
        <v>24</v>
      </c>
      <c r="H47" s="162">
        <v>282401354321</v>
      </c>
      <c r="I47" s="159" t="s">
        <v>1979</v>
      </c>
      <c r="J47" s="159"/>
      <c r="K47" s="11" t="str">
        <f t="shared" ca="1" si="0"/>
        <v/>
      </c>
      <c r="L47" s="138" t="s">
        <v>473</v>
      </c>
      <c r="M47" s="138" t="s">
        <v>474</v>
      </c>
      <c r="N47" s="138" t="s">
        <v>475</v>
      </c>
      <c r="O47" s="9">
        <v>5511.3</v>
      </c>
      <c r="P47" s="9">
        <v>1</v>
      </c>
      <c r="Q47" s="13" t="str">
        <f>VLOOKUP(O47, '[3]لیست محصولات شهریور ۱۴۰۳'!B:C,2,0)</f>
        <v>هامبلا | Hambella</v>
      </c>
      <c r="R47" s="9"/>
      <c r="S47" s="12">
        <f>VLOOKUP(O47, '[3]لیست محصولات شهریور ۱۴۰۳'!B:F,5,0)</f>
        <v>4000</v>
      </c>
      <c r="T47" s="14">
        <f>VLOOKUP(O47, '[3]لیست محصولات شهریور ۱۴۰۳'!B:G,6,0)</f>
        <v>69600000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69600000</v>
      </c>
      <c r="Y47" s="17"/>
      <c r="Z47" s="14">
        <f t="shared" si="4"/>
        <v>69600000</v>
      </c>
      <c r="AA47" s="150" t="s">
        <v>401</v>
      </c>
      <c r="AB47" s="147" t="s">
        <v>1980</v>
      </c>
      <c r="AC47" s="144" t="s">
        <v>477</v>
      </c>
      <c r="AD47" s="141"/>
      <c r="AE47" s="19"/>
      <c r="AF47" s="21"/>
      <c r="AG47" s="22" t="str">
        <f t="shared" si="5"/>
        <v>TRUE</v>
      </c>
      <c r="AH47" s="23" t="str">
        <f t="shared" si="6"/>
        <v>مازندران قائم شهر - خ ساری نبش نیما یاس ۴۱ کافه تین - کمیل صفرپور 09901072353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161"/>
      <c r="H48" s="163"/>
      <c r="I48" s="161"/>
      <c r="J48" s="161"/>
      <c r="K48" s="11" t="str">
        <f t="shared" ca="1" si="0"/>
        <v/>
      </c>
      <c r="L48" s="140"/>
      <c r="M48" s="140"/>
      <c r="N48" s="140"/>
      <c r="O48" s="9">
        <v>5511.2</v>
      </c>
      <c r="P48" s="9">
        <v>1</v>
      </c>
      <c r="Q48" s="13" t="str">
        <f>VLOOKUP(O48, '[3]لیست محصولات شهریور ۱۴۰۳'!B:C,2,0)</f>
        <v>هامبلا | Hambella</v>
      </c>
      <c r="R48" s="9"/>
      <c r="S48" s="12">
        <f>VLOOKUP(O48, '[3]لیست محصولات شهریور ۱۴۰۳'!B:F,5,0)</f>
        <v>750</v>
      </c>
      <c r="T48" s="14">
        <f>VLOOKUP(O48, '[3]لیست محصولات شهریور ۱۴۰۳'!B:G,6,0)</f>
        <v>14550000</v>
      </c>
      <c r="U48" s="15"/>
      <c r="V48" s="16">
        <f t="shared" si="1"/>
        <v>0</v>
      </c>
      <c r="W48" s="12">
        <f t="shared" si="2"/>
        <v>1</v>
      </c>
      <c r="X48" s="14">
        <f t="shared" si="3"/>
        <v>14550000</v>
      </c>
      <c r="Y48" s="17"/>
      <c r="Z48" s="14">
        <f t="shared" si="4"/>
        <v>14550000</v>
      </c>
      <c r="AA48" s="152"/>
      <c r="AB48" s="149"/>
      <c r="AC48" s="146"/>
      <c r="AD48" s="143"/>
      <c r="AE48" s="19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59">
        <v>25</v>
      </c>
      <c r="H49" s="162">
        <v>282402606229</v>
      </c>
      <c r="I49" s="159" t="s">
        <v>1979</v>
      </c>
      <c r="J49" s="159"/>
      <c r="K49" s="11" t="str">
        <f t="shared" ca="1" si="0"/>
        <v/>
      </c>
      <c r="L49" s="138" t="s">
        <v>152</v>
      </c>
      <c r="M49" s="138" t="s">
        <v>604</v>
      </c>
      <c r="N49" s="138"/>
      <c r="O49" s="9">
        <v>5525.1</v>
      </c>
      <c r="P49" s="9">
        <v>1</v>
      </c>
      <c r="Q49" s="13" t="str">
        <f>VLOOKUP(O49, '[3]لیست محصولات شهریور ۱۴۰۳'!B:C,2,0)</f>
        <v>اتیوپی آناسورا | Ethiopia Anasora</v>
      </c>
      <c r="R49" s="9"/>
      <c r="S49" s="12">
        <f>VLOOKUP(O49, '[3]لیست محصولات شهریور ۱۴۰۳'!B:F,5,0)</f>
        <v>150</v>
      </c>
      <c r="T49" s="14">
        <f>VLOOKUP(O49, '[3]لیست محصولات شهریور ۱۴۰۳'!B:G,6,0)</f>
        <v>2750000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2750000</v>
      </c>
      <c r="Y49" s="17"/>
      <c r="Z49" s="14">
        <f t="shared" si="4"/>
        <v>2750000</v>
      </c>
      <c r="AA49" s="150" t="s">
        <v>79</v>
      </c>
      <c r="AB49" s="147" t="s">
        <v>605</v>
      </c>
      <c r="AC49" s="144" t="s">
        <v>606</v>
      </c>
      <c r="AD49" s="141" t="s">
        <v>795</v>
      </c>
      <c r="AE49" s="183" t="s">
        <v>1981</v>
      </c>
      <c r="AF49" s="21"/>
      <c r="AG49" s="22" t="str">
        <f t="shared" si="5"/>
        <v>TRUE</v>
      </c>
      <c r="AH49" s="23" t="str">
        <f t="shared" si="6"/>
        <v>تهران دوراهی قلهک کوچه پابرجا پلاک 8 واحد13  - مهدی بنی اسدی 09306918207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61"/>
      <c r="H50" s="163"/>
      <c r="I50" s="161"/>
      <c r="J50" s="161"/>
      <c r="K50" s="11" t="str">
        <f t="shared" ca="1" si="0"/>
        <v/>
      </c>
      <c r="L50" s="140"/>
      <c r="M50" s="140"/>
      <c r="N50" s="140"/>
      <c r="O50" s="9">
        <v>5511.1</v>
      </c>
      <c r="P50" s="9">
        <v>3</v>
      </c>
      <c r="Q50" s="13" t="str">
        <f>VLOOKUP(O50, '[3]لیست محصولات شهریور ۱۴۰۳'!B:C,2,0)</f>
        <v>هامبلا | Hambella</v>
      </c>
      <c r="R50" s="9"/>
      <c r="S50" s="12">
        <f>VLOOKUP(O50, '[3]لیست محصولات شهریور ۱۴۰۳'!B:F,5,0)</f>
        <v>150</v>
      </c>
      <c r="T50" s="14">
        <f>VLOOKUP(O50, '[3]لیست محصولات شهریور ۱۴۰۳'!B:G,6,0)</f>
        <v>3000000</v>
      </c>
      <c r="U50" s="26"/>
      <c r="V50" s="16">
        <f t="shared" si="1"/>
        <v>0</v>
      </c>
      <c r="W50" s="12">
        <f t="shared" si="2"/>
        <v>3</v>
      </c>
      <c r="X50" s="14">
        <f t="shared" si="3"/>
        <v>9000000</v>
      </c>
      <c r="Y50" s="17"/>
      <c r="Z50" s="14">
        <f t="shared" si="4"/>
        <v>9000000</v>
      </c>
      <c r="AA50" s="152"/>
      <c r="AB50" s="149"/>
      <c r="AC50" s="146"/>
      <c r="AD50" s="143"/>
      <c r="AE50" s="184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53">
        <v>26</v>
      </c>
      <c r="H51" s="156"/>
      <c r="I51" s="153" t="s">
        <v>1979</v>
      </c>
      <c r="J51" s="159"/>
      <c r="K51" s="11" t="str">
        <f t="shared" ca="1" si="0"/>
        <v/>
      </c>
      <c r="L51" s="138" t="s">
        <v>703</v>
      </c>
      <c r="M51" s="138" t="s">
        <v>704</v>
      </c>
      <c r="N51" s="138" t="s">
        <v>705</v>
      </c>
      <c r="O51" s="9">
        <v>5524.3</v>
      </c>
      <c r="P51" s="9">
        <v>1</v>
      </c>
      <c r="Q51" s="13" t="str">
        <f>VLOOKUP(O51, '[3]لیست محصولات شهریور ۱۴۰۳'!B:C,2,0)</f>
        <v>برزیل کوکاپیل کاناریو | Brazil Cocapil Canario</v>
      </c>
      <c r="R51" s="9"/>
      <c r="S51" s="12">
        <f>VLOOKUP(O51, '[3]لیست محصولات شهریور ۱۴۰۳'!B:F,5,0)</f>
        <v>4000</v>
      </c>
      <c r="T51" s="14">
        <f>VLOOKUP(O51, '[3]لیست محصولات شهریور ۱۴۰۳'!B:G,6,0)</f>
        <v>58400000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58400000</v>
      </c>
      <c r="Y51" s="17"/>
      <c r="Z51" s="14">
        <f t="shared" si="4"/>
        <v>58400000</v>
      </c>
      <c r="AA51" s="150" t="s">
        <v>79</v>
      </c>
      <c r="AB51" s="147" t="s">
        <v>70</v>
      </c>
      <c r="AC51" s="144" t="s">
        <v>707</v>
      </c>
      <c r="AD51" s="141"/>
      <c r="AE51" s="183" t="s">
        <v>1018</v>
      </c>
      <c r="AF51" s="21"/>
      <c r="AG51" s="22" t="str">
        <f t="shared" si="5"/>
        <v>TRUE</v>
      </c>
      <c r="AH51" s="23" t="str">
        <f t="shared" si="6"/>
        <v>تهران - کافه آرمه - اردوان یوسفی 09124047817</v>
      </c>
    </row>
    <row r="52" spans="1:34" ht="22.35" customHeight="1">
      <c r="A52" s="7"/>
      <c r="B52" s="7"/>
      <c r="C52" s="7"/>
      <c r="D52" s="7"/>
      <c r="E52" s="7"/>
      <c r="F52" s="8"/>
      <c r="G52" s="155"/>
      <c r="H52" s="158"/>
      <c r="I52" s="155"/>
      <c r="J52" s="161"/>
      <c r="K52" s="11" t="str">
        <f t="shared" ca="1" si="0"/>
        <v/>
      </c>
      <c r="L52" s="140"/>
      <c r="M52" s="140"/>
      <c r="N52" s="140"/>
      <c r="O52" s="9">
        <v>5525.3</v>
      </c>
      <c r="P52" s="9">
        <v>1</v>
      </c>
      <c r="Q52" s="13" t="str">
        <f>VLOOKUP(O52, '[3]لیست محصولات شهریور ۱۴۰۳'!B:C,2,0)</f>
        <v>اتیوپی آناسورا | Ethiopia Anasora</v>
      </c>
      <c r="R52" s="9"/>
      <c r="S52" s="12">
        <f>VLOOKUP(O52, '[3]لیست محصولات شهریور ۱۴۰۳'!B:F,5,0)</f>
        <v>4000</v>
      </c>
      <c r="T52" s="14">
        <f>VLOOKUP(O52, '[3]لیست محصولات شهریور ۱۴۰۳'!B:G,6,0)</f>
        <v>63200000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63200000</v>
      </c>
      <c r="Y52" s="17"/>
      <c r="Z52" s="14">
        <f t="shared" si="4"/>
        <v>63200000</v>
      </c>
      <c r="AA52" s="152"/>
      <c r="AB52" s="149"/>
      <c r="AC52" s="146"/>
      <c r="AD52" s="143"/>
      <c r="AE52" s="184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'[3]لیست محصولات شهریور ۱۴۰۳'!B:C,2,0)</f>
        <v>#N/A</v>
      </c>
      <c r="R53" s="9"/>
      <c r="S53" s="12" t="e">
        <f>VLOOKUP(O53, '[3]لیست محصولات شهریور ۱۴۰۳'!B:F,5,0)</f>
        <v>#N/A</v>
      </c>
      <c r="T53" s="14" t="e">
        <f>VLOOKUP(O53, '[3]لیست محصولات شهریور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'[3]لیست محصولات شهریور ۱۴۰۳'!B:C,2,0)</f>
        <v>#N/A</v>
      </c>
      <c r="R54" s="9"/>
      <c r="S54" s="12" t="e">
        <f>VLOOKUP(O54, '[3]لیست محصولات شهریور ۱۴۰۳'!B:F,5,0)</f>
        <v>#N/A</v>
      </c>
      <c r="T54" s="14" t="e">
        <f>VLOOKUP(O54, '[3]لیست محصولات شهریور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'[3]لیست محصولات شهریور ۱۴۰۳'!B:C,2,0)</f>
        <v>#N/A</v>
      </c>
      <c r="R55" s="9"/>
      <c r="S55" s="12" t="e">
        <f>VLOOKUP(O55, '[3]لیست محصولات شهریور ۱۴۰۳'!B:F,5,0)</f>
        <v>#N/A</v>
      </c>
      <c r="T55" s="14" t="e">
        <f>VLOOKUP(O55, '[3]لیست محصولات شهریور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'[3]لیست محصولات شهریور ۱۴۰۳'!B:C,2,0)</f>
        <v>#N/A</v>
      </c>
      <c r="R56" s="9"/>
      <c r="S56" s="12" t="e">
        <f>VLOOKUP(O56, '[3]لیست محصولات شهریور ۱۴۰۳'!B:F,5,0)</f>
        <v>#N/A</v>
      </c>
      <c r="T56" s="14" t="e">
        <f>VLOOKUP(O56, '[3]لیست محصولات شهریور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'[3]لیست محصولات شهریور ۱۴۰۳'!B:C,2,0)</f>
        <v>#N/A</v>
      </c>
      <c r="R57" s="9"/>
      <c r="S57" s="12" t="e">
        <f>VLOOKUP(O57, '[3]لیست محصولات شهریور ۱۴۰۳'!B:F,5,0)</f>
        <v>#N/A</v>
      </c>
      <c r="T57" s="14" t="e">
        <f>VLOOKUP(O57, '[3]لیست محصولات شهریور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'[3]لیست محصولات شهریور ۱۴۰۳'!B:C,2,0)</f>
        <v>#N/A</v>
      </c>
      <c r="R58" s="9"/>
      <c r="S58" s="12" t="e">
        <f>VLOOKUP(O58, '[3]لیست محصولات شهریور ۱۴۰۳'!B:F,5,0)</f>
        <v>#N/A</v>
      </c>
      <c r="T58" s="14" t="e">
        <f>VLOOKUP(O58, '[3]لیست محصولات شهریور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'[3]لیست محصولات شهریور ۱۴۰۳'!B:C,2,0)</f>
        <v>#N/A</v>
      </c>
      <c r="R59" s="9"/>
      <c r="S59" s="12" t="e">
        <f>VLOOKUP(O59, '[3]لیست محصولات شهریور ۱۴۰۳'!B:F,5,0)</f>
        <v>#N/A</v>
      </c>
      <c r="T59" s="14" t="e">
        <f>VLOOKUP(O59, '[3]لیست محصولات شهریور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'[3]لیست محصولات شهریور ۱۴۰۳'!B:C,2,0)</f>
        <v>#N/A</v>
      </c>
      <c r="R60" s="9"/>
      <c r="S60" s="12" t="e">
        <f>VLOOKUP(O60, '[3]لیست محصولات شهریور ۱۴۰۳'!B:F,5,0)</f>
        <v>#N/A</v>
      </c>
      <c r="T60" s="14" t="e">
        <f>VLOOKUP(O60, '[3]لیست محصولات شهریور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'[3]لیست محصولات شهریور ۱۴۰۳'!B:C,2,0)</f>
        <v>#N/A</v>
      </c>
      <c r="R61" s="9"/>
      <c r="S61" s="12" t="e">
        <f>VLOOKUP(O61, '[3]لیست محصولات شهریور ۱۴۰۳'!B:F,5,0)</f>
        <v>#N/A</v>
      </c>
      <c r="T61" s="14" t="e">
        <f>VLOOKUP(O61, '[3]لیست محصولات شهریور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'[3]لیست محصولات شهریور ۱۴۰۳'!B:C,2,0)</f>
        <v>#N/A</v>
      </c>
      <c r="R62" s="9"/>
      <c r="S62" s="12" t="e">
        <f>VLOOKUP(O62, '[3]لیست محصولات شهریور ۱۴۰۳'!B:F,5,0)</f>
        <v>#N/A</v>
      </c>
      <c r="T62" s="14" t="e">
        <f>VLOOKUP(O62, '[3]لیست محصولات شهریور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'[3]لیست محصولات شهریور ۱۴۰۳'!B:C,2,0)</f>
        <v>#N/A</v>
      </c>
      <c r="R63" s="9"/>
      <c r="S63" s="12" t="e">
        <f>VLOOKUP(O63, '[3]لیست محصولات شهریور ۱۴۰۳'!B:F,5,0)</f>
        <v>#N/A</v>
      </c>
      <c r="T63" s="14" t="e">
        <f>VLOOKUP(O63, '[3]لیست محصولات شهریور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'[3]لیست محصولات شهریور ۱۴۰۳'!B:C,2,0)</f>
        <v>#N/A</v>
      </c>
      <c r="R64" s="9"/>
      <c r="S64" s="12" t="e">
        <f>VLOOKUP(O64, '[3]لیست محصولات شهریور ۱۴۰۳'!B:F,5,0)</f>
        <v>#N/A</v>
      </c>
      <c r="T64" s="14" t="e">
        <f>VLOOKUP(O64, '[3]لیست محصولات شهریور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'[3]لیست محصولات شهریور ۱۴۰۳'!B:C,2,0)</f>
        <v>#N/A</v>
      </c>
      <c r="R65" s="9"/>
      <c r="S65" s="12" t="e">
        <f>VLOOKUP(O65, '[3]لیست محصولات شهریور ۱۴۰۳'!B:F,5,0)</f>
        <v>#N/A</v>
      </c>
      <c r="T65" s="14" t="e">
        <f>VLOOKUP(O65, '[3]لیست محصولات شهریور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'[3]لیست محصولات شهریور ۱۴۰۳'!B:C,2,0)</f>
        <v>#N/A</v>
      </c>
      <c r="R66" s="9"/>
      <c r="S66" s="12" t="e">
        <f>VLOOKUP(O66, '[3]لیست محصولات شهریور ۱۴۰۳'!B:F,5,0)</f>
        <v>#N/A</v>
      </c>
      <c r="T66" s="14" t="e">
        <f>VLOOKUP(O66, '[3]لیست محصولات شهریور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'[3]لیست محصولات شهریور ۱۴۰۳'!B:C,2,0)</f>
        <v>#N/A</v>
      </c>
      <c r="R67" s="9"/>
      <c r="S67" s="12" t="e">
        <f>VLOOKUP(O67, '[3]لیست محصولات شهریور ۱۴۰۳'!B:F,5,0)</f>
        <v>#N/A</v>
      </c>
      <c r="T67" s="14" t="e">
        <f>VLOOKUP(O67, '[3]لیست محصولات شهریور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'[3]لیست محصولات شهریور ۱۴۰۳'!B:C,2,0)</f>
        <v>#N/A</v>
      </c>
      <c r="R68" s="9"/>
      <c r="S68" s="12" t="e">
        <f>VLOOKUP(O68, '[3]لیست محصولات شهریور ۱۴۰۳'!B:F,5,0)</f>
        <v>#N/A</v>
      </c>
      <c r="T68" s="14" t="e">
        <f>VLOOKUP(O68, '[3]لیست محصولات شهریور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'[3]لیست محصولات شهریور ۱۴۰۳'!B:C,2,0)</f>
        <v>#N/A</v>
      </c>
      <c r="R69" s="9"/>
      <c r="S69" s="12" t="e">
        <f>VLOOKUP(O69, '[3]لیست محصولات شهریور ۱۴۰۳'!B:F,5,0)</f>
        <v>#N/A</v>
      </c>
      <c r="T69" s="14" t="e">
        <f>VLOOKUP(O69, '[3]لیست محصولات شهریور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'[3]لیست محصولات شهریور ۱۴۰۳'!B:C,2,0)</f>
        <v>#N/A</v>
      </c>
      <c r="R70" s="9"/>
      <c r="S70" s="12" t="e">
        <f>VLOOKUP(O70, '[3]لیست محصولات شهریور ۱۴۰۳'!B:F,5,0)</f>
        <v>#N/A</v>
      </c>
      <c r="T70" s="14" t="e">
        <f>VLOOKUP(O70, '[3]لیست محصولات شهریور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'[3]لیست محصولات شهریور ۱۴۰۳'!B:C,2,0)</f>
        <v>#N/A</v>
      </c>
      <c r="R71" s="9"/>
      <c r="S71" s="12" t="e">
        <f>VLOOKUP(O71, '[3]لیست محصولات شهریور ۱۴۰۳'!B:F,5,0)</f>
        <v>#N/A</v>
      </c>
      <c r="T71" s="14" t="e">
        <f>VLOOKUP(O71, '[3]لیست محصولات شهریور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'[3]لیست محصولات شهریور ۱۴۰۳'!B:C,2,0)</f>
        <v>#N/A</v>
      </c>
      <c r="R72" s="9"/>
      <c r="S72" s="12" t="e">
        <f>VLOOKUP(O72, '[3]لیست محصولات شهریور ۱۴۰۳'!B:F,5,0)</f>
        <v>#N/A</v>
      </c>
      <c r="T72" s="14" t="e">
        <f>VLOOKUP(O72, '[3]لیست محصولات شهریور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'[3]لیست محصولات شهریور ۱۴۰۳'!B:C,2,0)</f>
        <v>#N/A</v>
      </c>
      <c r="R73" s="9"/>
      <c r="S73" s="12" t="e">
        <f>VLOOKUP(O73, '[3]لیست محصولات شهریور ۱۴۰۳'!B:F,5,0)</f>
        <v>#N/A</v>
      </c>
      <c r="T73" s="14" t="e">
        <f>VLOOKUP(O73, '[3]لیست محصولات شهریور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'[3]لیست محصولات شهریور ۱۴۰۳'!B:C,2,0)</f>
        <v>#N/A</v>
      </c>
      <c r="R74" s="9"/>
      <c r="S74" s="12" t="e">
        <f>VLOOKUP(O74, '[3]لیست محصولات شهریور ۱۴۰۳'!B:F,5,0)</f>
        <v>#N/A</v>
      </c>
      <c r="T74" s="14" t="e">
        <f>VLOOKUP(O74, '[3]لیست محصولات شهریور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'[3]لیست محصولات شهریور ۱۴۰۳'!B:C,2,0)</f>
        <v>#N/A</v>
      </c>
      <c r="R75" s="9"/>
      <c r="S75" s="12" t="e">
        <f>VLOOKUP(O75, '[3]لیست محصولات شهریور ۱۴۰۳'!B:F,5,0)</f>
        <v>#N/A</v>
      </c>
      <c r="T75" s="14" t="e">
        <f>VLOOKUP(O75, '[3]لیست محصولات شهریور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'[3]لیست محصولات شهریور ۱۴۰۳'!B:C,2,0)</f>
        <v>#N/A</v>
      </c>
      <c r="R76" s="9"/>
      <c r="S76" s="12" t="e">
        <f>VLOOKUP(O76, '[3]لیست محصولات شهریور ۱۴۰۳'!B:F,5,0)</f>
        <v>#N/A</v>
      </c>
      <c r="T76" s="14" t="e">
        <f>VLOOKUP(O76, '[3]لیست محصولات شهریور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'[3]لیست محصولات شهریور ۱۴۰۳'!B:C,2,0)</f>
        <v>#N/A</v>
      </c>
      <c r="R77" s="9"/>
      <c r="S77" s="12" t="e">
        <f>VLOOKUP(O77, '[3]لیست محصولات شهریور ۱۴۰۳'!B:F,5,0)</f>
        <v>#N/A</v>
      </c>
      <c r="T77" s="14" t="e">
        <f>VLOOKUP(O77, '[3]لیست محصولات شهریور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'[3]لیست محصولات شهریور ۱۴۰۳'!B:C,2,0)</f>
        <v>#N/A</v>
      </c>
      <c r="R78" s="9"/>
      <c r="S78" s="12" t="e">
        <f>VLOOKUP(O78, '[3]لیست محصولات شهریور ۱۴۰۳'!B:F,5,0)</f>
        <v>#N/A</v>
      </c>
      <c r="T78" s="14" t="e">
        <f>VLOOKUP(O78, '[3]لیست محصولات شهریور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'[3]لیست محصولات شهریور ۱۴۰۳'!B:C,2,0)</f>
        <v>#N/A</v>
      </c>
      <c r="R79" s="9"/>
      <c r="S79" s="12" t="e">
        <f>VLOOKUP(O79, '[3]لیست محصولات شهریور ۱۴۰۳'!B:F,5,0)</f>
        <v>#N/A</v>
      </c>
      <c r="T79" s="14" t="e">
        <f>VLOOKUP(O79, '[3]لیست محصولات شهریور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'[3]لیست محصولات شهریور ۱۴۰۳'!B:C,2,0)</f>
        <v>#N/A</v>
      </c>
      <c r="R80" s="9"/>
      <c r="S80" s="12" t="e">
        <f>VLOOKUP(O80, '[3]لیست محصولات شهریور ۱۴۰۳'!B:F,5,0)</f>
        <v>#N/A</v>
      </c>
      <c r="T80" s="14" t="e">
        <f>VLOOKUP(O80, '[3]لیست محصولات شهریور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'[3]لیست محصولات شهریور ۱۴۰۳'!B:C,2,0)</f>
        <v>#N/A</v>
      </c>
      <c r="R81" s="9"/>
      <c r="S81" s="12" t="e">
        <f>VLOOKUP(O81, '[3]لیست محصولات شهریور ۱۴۰۳'!B:F,5,0)</f>
        <v>#N/A</v>
      </c>
      <c r="T81" s="14" t="e">
        <f>VLOOKUP(O81, '[3]لیست محصولات شهریور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'[3]لیست محصولات شهریور ۱۴۰۳'!B:C,2,0)</f>
        <v>#N/A</v>
      </c>
      <c r="R82" s="9"/>
      <c r="S82" s="12" t="e">
        <f>VLOOKUP(O82, '[3]لیست محصولات شهریور ۱۴۰۳'!B:F,5,0)</f>
        <v>#N/A</v>
      </c>
      <c r="T82" s="14" t="e">
        <f>VLOOKUP(O82, '[3]لیست محصولات شهریور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'[3]لیست محصولات شهریور ۱۴۰۳'!B:C,2,0)</f>
        <v>#N/A</v>
      </c>
      <c r="R83" s="9"/>
      <c r="S83" s="12" t="e">
        <f>VLOOKUP(O83, '[3]لیست محصولات شهریور ۱۴۰۳'!B:F,5,0)</f>
        <v>#N/A</v>
      </c>
      <c r="T83" s="14" t="e">
        <f>VLOOKUP(O83, '[3]لیست محصولات شهریور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'[3]لیست محصولات شهریور ۱۴۰۳'!B:C,2,0)</f>
        <v>#N/A</v>
      </c>
      <c r="R84" s="9"/>
      <c r="S84" s="12" t="e">
        <f>VLOOKUP(O84, '[3]لیست محصولات شهریور ۱۴۰۳'!B:F,5,0)</f>
        <v>#N/A</v>
      </c>
      <c r="T84" s="14" t="e">
        <f>VLOOKUP(O84, '[3]لیست محصولات شهریور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'[3]لیست محصولات شهریور ۱۴۰۳'!B:C,2,0)</f>
        <v>#N/A</v>
      </c>
      <c r="R85" s="9"/>
      <c r="S85" s="12" t="e">
        <f>VLOOKUP(O85, '[3]لیست محصولات شهریور ۱۴۰۳'!B:F,5,0)</f>
        <v>#N/A</v>
      </c>
      <c r="T85" s="14" t="e">
        <f>VLOOKUP(O85, '[3]لیست محصولات شهریور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'[3]لیست محصولات شهریور ۱۴۰۳'!B:C,2,0)</f>
        <v>#N/A</v>
      </c>
      <c r="R86" s="9"/>
      <c r="S86" s="12" t="e">
        <f>VLOOKUP(O86, '[3]لیست محصولات شهریور ۱۴۰۳'!B:F,5,0)</f>
        <v>#N/A</v>
      </c>
      <c r="T86" s="14" t="e">
        <f>VLOOKUP(O86, '[3]لیست محصولات شهریور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'[3]لیست محصولات شهریور ۱۴۰۳'!B:C,2,0)</f>
        <v>#N/A</v>
      </c>
      <c r="R87" s="9"/>
      <c r="S87" s="12" t="e">
        <f>VLOOKUP(O87, '[3]لیست محصولات شهریور ۱۴۰۳'!B:F,5,0)</f>
        <v>#N/A</v>
      </c>
      <c r="T87" s="14" t="e">
        <f>VLOOKUP(O87, '[3]لیست محصولات شهریور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'[3]لیست محصولات شهریور ۱۴۰۳'!B:C,2,0)</f>
        <v>#N/A</v>
      </c>
      <c r="R88" s="9"/>
      <c r="S88" s="12" t="e">
        <f>VLOOKUP(O88, '[3]لیست محصولات شهریور ۱۴۰۳'!B:F,5,0)</f>
        <v>#N/A</v>
      </c>
      <c r="T88" s="14" t="e">
        <f>VLOOKUP(O88, '[3]لیست محصولات شهریور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'[3]لیست محصولات شهریور ۱۴۰۳'!B:C,2,0)</f>
        <v>#N/A</v>
      </c>
      <c r="R89" s="9"/>
      <c r="S89" s="12" t="e">
        <f>VLOOKUP(O89, '[3]لیست محصولات شهریور ۱۴۰۳'!B:F,5,0)</f>
        <v>#N/A</v>
      </c>
      <c r="T89" s="14" t="e">
        <f>VLOOKUP(O89, '[3]لیست محصولات شهریور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'[3]لیست محصولات شهریور ۱۴۰۳'!B:C,2,0)</f>
        <v>#N/A</v>
      </c>
      <c r="R90" s="9"/>
      <c r="S90" s="12" t="e">
        <f>VLOOKUP(O90, '[3]لیست محصولات شهریور ۱۴۰۳'!B:F,5,0)</f>
        <v>#N/A</v>
      </c>
      <c r="T90" s="14" t="e">
        <f>VLOOKUP(O90, '[3]لیست محصولات شهریور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'[3]لیست محصولات شهریور ۱۴۰۳'!B:C,2,0)</f>
        <v>#N/A</v>
      </c>
      <c r="R91" s="9"/>
      <c r="S91" s="12" t="e">
        <f>VLOOKUP(O91, '[3]لیست محصولات شهریور ۱۴۰۳'!B:F,5,0)</f>
        <v>#N/A</v>
      </c>
      <c r="T91" s="14" t="e">
        <f>VLOOKUP(O91, '[3]لیست محصولات شهریور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'[3]لیست محصولات شهریور ۱۴۰۳'!B:C,2,0)</f>
        <v>#N/A</v>
      </c>
      <c r="R92" s="9"/>
      <c r="S92" s="12" t="e">
        <f>VLOOKUP(O92, '[3]لیست محصولات شهریور ۱۴۰۳'!B:F,5,0)</f>
        <v>#N/A</v>
      </c>
      <c r="T92" s="14" t="e">
        <f>VLOOKUP(O92, '[3]لیست محصولات شهریور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'[3]لیست محصولات شهریور ۱۴۰۳'!B:C,2,0)</f>
        <v>#N/A</v>
      </c>
      <c r="R93" s="9"/>
      <c r="S93" s="12" t="e">
        <f>VLOOKUP(O93, '[3]لیست محصولات شهریور ۱۴۰۳'!B:F,5,0)</f>
        <v>#N/A</v>
      </c>
      <c r="T93" s="14" t="e">
        <f>VLOOKUP(O93, '[3]لیست محصولات شهریور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'[3]لیست محصولات شهریور ۱۴۰۳'!B:C,2,0)</f>
        <v>#N/A</v>
      </c>
      <c r="R94" s="9"/>
      <c r="S94" s="12" t="e">
        <f>VLOOKUP(O94, '[3]لیست محصولات شهریور ۱۴۰۳'!B:F,5,0)</f>
        <v>#N/A</v>
      </c>
      <c r="T94" s="14" t="e">
        <f>VLOOKUP(O94, '[3]لیست محصولات شهریور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'[3]لیست محصولات شهریور ۱۴۰۳'!B:C,2,0)</f>
        <v>#N/A</v>
      </c>
      <c r="R95" s="9"/>
      <c r="S95" s="12" t="e">
        <f>VLOOKUP(O95, '[3]لیست محصولات شهریور ۱۴۰۳'!B:F,5,0)</f>
        <v>#N/A</v>
      </c>
      <c r="T95" s="14" t="e">
        <f>VLOOKUP(O95, '[3]لیست محصولات شهریور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'[3]لیست محصولات شهریور ۱۴۰۳'!B:C,2,0)</f>
        <v>#N/A</v>
      </c>
      <c r="R96" s="9"/>
      <c r="S96" s="12" t="e">
        <f>VLOOKUP(O96, '[3]لیست محصولات شهریور ۱۴۰۳'!B:F,5,0)</f>
        <v>#N/A</v>
      </c>
      <c r="T96" s="14" t="e">
        <f>VLOOKUP(O96, '[3]لیست محصولات شهریور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'[3]لیست محصولات شهریور ۱۴۰۳'!B:C,2,0)</f>
        <v>#N/A</v>
      </c>
      <c r="R97" s="9"/>
      <c r="S97" s="12" t="e">
        <f>VLOOKUP(O97, '[3]لیست محصولات شهریور ۱۴۰۳'!B:F,5,0)</f>
        <v>#N/A</v>
      </c>
      <c r="T97" s="14" t="e">
        <f>VLOOKUP(O97, '[3]لیست محصولات شهریور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'[3]لیست محصولات شهریور ۱۴۰۳'!B:C,2,0)</f>
        <v>#N/A</v>
      </c>
      <c r="R98" s="9"/>
      <c r="S98" s="12" t="e">
        <f>VLOOKUP(O98, '[3]لیست محصولات شهریور ۱۴۰۳'!B:F,5,0)</f>
        <v>#N/A</v>
      </c>
      <c r="T98" s="14" t="e">
        <f>VLOOKUP(O98, '[3]لیست محصولات شهریور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'[3]لیست محصولات شهریور ۱۴۰۳'!B:C,2,0)</f>
        <v>#N/A</v>
      </c>
      <c r="R99" s="9"/>
      <c r="S99" s="12" t="e">
        <f>VLOOKUP(O99, '[3]لیست محصولات شهریور ۱۴۰۳'!B:F,5,0)</f>
        <v>#N/A</v>
      </c>
      <c r="T99" s="14" t="e">
        <f>VLOOKUP(O99, '[3]لیست محصولات شهریور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'[3]لیست محصولات شهریور ۱۴۰۳'!B:C,2,0)</f>
        <v>#N/A</v>
      </c>
      <c r="R100" s="9"/>
      <c r="S100" s="12" t="e">
        <f>VLOOKUP(O100, '[3]لیست محصولات شهریور ۱۴۰۳'!B:F,5,0)</f>
        <v>#N/A</v>
      </c>
      <c r="T100" s="14" t="e">
        <f>VLOOKUP(O100, '[3]لیست محصولات شهریور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'[3]لیست محصولات شهریور ۱۴۰۳'!B:C,2,0)</f>
        <v>#N/A</v>
      </c>
      <c r="R101" s="9"/>
      <c r="S101" s="12" t="e">
        <f>VLOOKUP(O101, '[3]لیست محصولات شهریور ۱۴۰۳'!B:F,5,0)</f>
        <v>#N/A</v>
      </c>
      <c r="T101" s="14" t="e">
        <f>VLOOKUP(O101, '[3]لیست محصولات شهریور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'[3]لیست محصولات شهریور ۱۴۰۳'!B:C,2,0)</f>
        <v>#N/A</v>
      </c>
      <c r="R102" s="9"/>
      <c r="S102" s="12" t="e">
        <f>VLOOKUP(O102, '[3]لیست محصولات شهریور ۱۴۰۳'!B:F,5,0)</f>
        <v>#N/A</v>
      </c>
      <c r="T102" s="14" t="e">
        <f>VLOOKUP(O102, '[3]لیست محصولات شهریور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'[3]لیست محصولات شهریور ۱۴۰۳'!B:C,2,0)</f>
        <v>#N/A</v>
      </c>
      <c r="R103" s="9"/>
      <c r="S103" s="12" t="e">
        <f>VLOOKUP(O103, '[3]لیست محصولات شهریور ۱۴۰۳'!B:F,5,0)</f>
        <v>#N/A</v>
      </c>
      <c r="T103" s="14" t="e">
        <f>VLOOKUP(O103, '[3]لیست محصولات شهریور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'[3]لیست محصولات شهریور ۱۴۰۳'!B:C,2,0)</f>
        <v>#N/A</v>
      </c>
      <c r="R104" s="9"/>
      <c r="S104" s="12" t="e">
        <f>VLOOKUP(O104, '[3]لیست محصولات شهریور ۱۴۰۳'!B:F,5,0)</f>
        <v>#N/A</v>
      </c>
      <c r="T104" s="14" t="e">
        <f>VLOOKUP(O104, '[3]لیست محصولات شهریور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'[3]لیست محصولات شهریور ۱۴۰۳'!B:C,2,0)</f>
        <v>#N/A</v>
      </c>
      <c r="R105" s="9"/>
      <c r="S105" s="12" t="e">
        <f>VLOOKUP(O105, '[3]لیست محصولات شهریور ۱۴۰۳'!B:F,5,0)</f>
        <v>#N/A</v>
      </c>
      <c r="T105" s="14" t="e">
        <f>VLOOKUP(O105, '[3]لیست محصولات شهریور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'[3]لیست محصولات شهریور ۱۴۰۳'!B:C,2,0)</f>
        <v>#N/A</v>
      </c>
      <c r="R106" s="9"/>
      <c r="S106" s="12" t="e">
        <f>VLOOKUP(O106, '[3]لیست محصولات شهریور ۱۴۰۳'!B:F,5,0)</f>
        <v>#N/A</v>
      </c>
      <c r="T106" s="14" t="e">
        <f>VLOOKUP(O106, '[3]لیست محصولات شهریور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'[3]لیست محصولات شهریور ۱۴۰۳'!B:C,2,0)</f>
        <v>#N/A</v>
      </c>
      <c r="R107" s="9"/>
      <c r="S107" s="12" t="e">
        <f>VLOOKUP(O107, '[3]لیست محصولات شهریور ۱۴۰۳'!B:F,5,0)</f>
        <v>#N/A</v>
      </c>
      <c r="T107" s="14" t="e">
        <f>VLOOKUP(O107, '[3]لیست محصولات شهریور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'[3]لیست محصولات شهریور ۱۴۰۳'!B:C,2,0)</f>
        <v>#N/A</v>
      </c>
      <c r="R108" s="9"/>
      <c r="S108" s="12" t="e">
        <f>VLOOKUP(O108, '[3]لیست محصولات شهریور ۱۴۰۳'!B:F,5,0)</f>
        <v>#N/A</v>
      </c>
      <c r="T108" s="14" t="e">
        <f>VLOOKUP(O108, '[3]لیست محصولات شهریور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'[3]لیست محصولات شهریور ۱۴۰۳'!B:C,2,0)</f>
        <v>#N/A</v>
      </c>
      <c r="R109" s="9"/>
      <c r="S109" s="12" t="e">
        <f>VLOOKUP(O109, '[3]لیست محصولات شهریور ۱۴۰۳'!B:F,5,0)</f>
        <v>#N/A</v>
      </c>
      <c r="T109" s="14" t="e">
        <f>VLOOKUP(O109, '[3]لیست محصولات شهریور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'[3]لیست محصولات شهریور ۱۴۰۳'!B:C,2,0)</f>
        <v>#N/A</v>
      </c>
      <c r="R110" s="9"/>
      <c r="S110" s="12" t="e">
        <f>VLOOKUP(O110, '[3]لیست محصولات شهریور ۱۴۰۳'!B:F,5,0)</f>
        <v>#N/A</v>
      </c>
      <c r="T110" s="14" t="e">
        <f>VLOOKUP(O110, '[3]لیست محصولات شهریور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'[3]لیست محصولات شهریور ۱۴۰۳'!B:C,2,0)</f>
        <v>#N/A</v>
      </c>
      <c r="R111" s="9"/>
      <c r="S111" s="12" t="e">
        <f>VLOOKUP(O111, '[3]لیست محصولات شهریور ۱۴۰۳'!B:F,5,0)</f>
        <v>#N/A</v>
      </c>
      <c r="T111" s="14" t="e">
        <f>VLOOKUP(O111, '[3]لیست محصولات شهریور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'[3]لیست محصولات شهریور ۱۴۰۳'!B:C,2,0)</f>
        <v>#N/A</v>
      </c>
      <c r="R112" s="9"/>
      <c r="S112" s="12" t="e">
        <f>VLOOKUP(O112, '[3]لیست محصولات شهریور ۱۴۰۳'!B:F,5,0)</f>
        <v>#N/A</v>
      </c>
      <c r="T112" s="14" t="e">
        <f>VLOOKUP(O112, '[3]لیست محصولات شهریور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'[3]لیست محصولات شهریور ۱۴۰۳'!B:C,2,0)</f>
        <v>#N/A</v>
      </c>
      <c r="R113" s="9"/>
      <c r="S113" s="12" t="e">
        <f>VLOOKUP(O113, '[3]لیست محصولات شهریور ۱۴۰۳'!B:F,5,0)</f>
        <v>#N/A</v>
      </c>
      <c r="T113" s="14" t="e">
        <f>VLOOKUP(O113, '[3]لیست محصولات شهریور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'[3]لیست محصولات شهریور ۱۴۰۳'!B:C,2,0)</f>
        <v>#N/A</v>
      </c>
      <c r="R114" s="9"/>
      <c r="S114" s="12" t="e">
        <f>VLOOKUP(O114, '[3]لیست محصولات شهریور ۱۴۰۳'!B:F,5,0)</f>
        <v>#N/A</v>
      </c>
      <c r="T114" s="14" t="e">
        <f>VLOOKUP(O114, '[3]لیست محصولات شهریور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'[3]لیست محصولات شهریور ۱۴۰۳'!B:C,2,0)</f>
        <v>#N/A</v>
      </c>
      <c r="R115" s="9"/>
      <c r="S115" s="12" t="e">
        <f>VLOOKUP(O115, '[3]لیست محصولات شهریور ۱۴۰۳'!B:F,5,0)</f>
        <v>#N/A</v>
      </c>
      <c r="T115" s="14" t="e">
        <f>VLOOKUP(O115, '[3]لیست محصولات شهریور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'[3]لیست محصولات شهریور ۱۴۰۳'!B:C,2,0)</f>
        <v>#N/A</v>
      </c>
      <c r="R116" s="9"/>
      <c r="S116" s="12" t="e">
        <f>VLOOKUP(O116, '[3]لیست محصولات شهریور ۱۴۰۳'!B:F,5,0)</f>
        <v>#N/A</v>
      </c>
      <c r="T116" s="14" t="e">
        <f>VLOOKUP(O116, '[3]لیست محصولات شهریور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'[3]لیست محصولات شهریور ۱۴۰۳'!B:C,2,0)</f>
        <v>#N/A</v>
      </c>
      <c r="R117" s="9"/>
      <c r="S117" s="12" t="e">
        <f>VLOOKUP(O117, '[3]لیست محصولات شهریور ۱۴۰۳'!B:F,5,0)</f>
        <v>#N/A</v>
      </c>
      <c r="T117" s="14" t="e">
        <f>VLOOKUP(O117, '[3]لیست محصولات شهریور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'[3]لیست محصولات شهریور ۱۴۰۳'!B:C,2,0)</f>
        <v>#N/A</v>
      </c>
      <c r="R118" s="9"/>
      <c r="S118" s="12" t="e">
        <f>VLOOKUP(O118, '[3]لیست محصولات شهریور ۱۴۰۳'!B:F,5,0)</f>
        <v>#N/A</v>
      </c>
      <c r="T118" s="14" t="e">
        <f>VLOOKUP(O118, '[3]لیست محصولات شهریور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'[3]لیست محصولات شهریور ۱۴۰۳'!B:C,2,0)</f>
        <v>#N/A</v>
      </c>
      <c r="R119" s="9"/>
      <c r="S119" s="12" t="e">
        <f>VLOOKUP(O119, '[3]لیست محصولات شهریور ۱۴۰۳'!B:F,5,0)</f>
        <v>#N/A</v>
      </c>
      <c r="T119" s="14" t="e">
        <f>VLOOKUP(O119, '[3]لیست محصولات شهریور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'[3]لیست محصولات شهریور ۱۴۰۳'!B:C,2,0)</f>
        <v>#N/A</v>
      </c>
      <c r="R120" s="9"/>
      <c r="S120" s="12" t="e">
        <f>VLOOKUP(O120, '[3]لیست محصولات شهریور ۱۴۰۳'!B:F,5,0)</f>
        <v>#N/A</v>
      </c>
      <c r="T120" s="14" t="e">
        <f>VLOOKUP(O120, '[3]لیست محصولات شهریور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'[3]لیست محصولات شهریور ۱۴۰۳'!B:C,2,0)</f>
        <v>#N/A</v>
      </c>
      <c r="R121" s="9"/>
      <c r="S121" s="12" t="e">
        <f>VLOOKUP(O121, '[3]لیست محصولات شهریور ۱۴۰۳'!B:F,5,0)</f>
        <v>#N/A</v>
      </c>
      <c r="T121" s="14" t="e">
        <f>VLOOKUP(O121, '[3]لیست محصولات شهریور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'[3]لیست محصولات شهریور ۱۴۰۳'!B:C,2,0)</f>
        <v>#N/A</v>
      </c>
      <c r="R122" s="9"/>
      <c r="S122" s="12" t="e">
        <f>VLOOKUP(O122, '[3]لیست محصولات شهریور ۱۴۰۳'!B:F,5,0)</f>
        <v>#N/A</v>
      </c>
      <c r="T122" s="14" t="e">
        <f>VLOOKUP(O122, '[3]لیست محصولات شهریور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'[3]لیست محصولات شهریور ۱۴۰۳'!B:C,2,0)</f>
        <v>#N/A</v>
      </c>
      <c r="R123" s="9"/>
      <c r="S123" s="12" t="e">
        <f>VLOOKUP(O123, '[3]لیست محصولات شهریور ۱۴۰۳'!B:F,5,0)</f>
        <v>#N/A</v>
      </c>
      <c r="T123" s="14" t="e">
        <f>VLOOKUP(O123, '[3]لیست محصولات شهریور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'[3]لیست محصولات شهریور ۱۴۰۳'!B:C,2,0)</f>
        <v>#N/A</v>
      </c>
      <c r="R124" s="9"/>
      <c r="S124" s="12" t="e">
        <f>VLOOKUP(O124, '[3]لیست محصولات شهریور ۱۴۰۳'!B:F,5,0)</f>
        <v>#N/A</v>
      </c>
      <c r="T124" s="14" t="e">
        <f>VLOOKUP(O124, '[3]لیست محصولات شهریور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'[3]لیست محصولات شهریور ۱۴۰۳'!B:C,2,0)</f>
        <v>#N/A</v>
      </c>
      <c r="R125" s="9"/>
      <c r="S125" s="12" t="e">
        <f>VLOOKUP(O125, '[3]لیست محصولات شهریور ۱۴۰۳'!B:F,5,0)</f>
        <v>#N/A</v>
      </c>
      <c r="T125" s="14" t="e">
        <f>VLOOKUP(O125, '[3]لیست محصولات شهریور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'[3]لیست محصولات شهریور ۱۴۰۳'!B:C,2,0)</f>
        <v>#N/A</v>
      </c>
      <c r="R126" s="9"/>
      <c r="S126" s="12" t="e">
        <f>VLOOKUP(O126, '[3]لیست محصولات شهریور ۱۴۰۳'!B:F,5,0)</f>
        <v>#N/A</v>
      </c>
      <c r="T126" s="14" t="e">
        <f>VLOOKUP(O126, '[3]لیست محصولات شهریور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'[3]لیست محصولات شهریور ۱۴۰۳'!B:C,2,0)</f>
        <v>#N/A</v>
      </c>
      <c r="R127" s="9"/>
      <c r="S127" s="12" t="e">
        <f>VLOOKUP(O127, '[3]لیست محصولات شهریور ۱۴۰۳'!B:F,5,0)</f>
        <v>#N/A</v>
      </c>
      <c r="T127" s="14" t="e">
        <f>VLOOKUP(O127, '[3]لیست محصولات شهریور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'[3]لیست محصولات شهریور ۱۴۰۳'!B:C,2,0)</f>
        <v>#N/A</v>
      </c>
      <c r="R128" s="9"/>
      <c r="S128" s="12" t="e">
        <f>VLOOKUP(O128, '[3]لیست محصولات شهریور ۱۴۰۳'!B:F,5,0)</f>
        <v>#N/A</v>
      </c>
      <c r="T128" s="14" t="e">
        <f>VLOOKUP(O128, '[3]لیست محصولات شهریور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'[3]لیست محصولات شهریور ۱۴۰۳'!B:C,2,0)</f>
        <v>#N/A</v>
      </c>
      <c r="R129" s="9"/>
      <c r="S129" s="12" t="e">
        <f>VLOOKUP(O129, '[3]لیست محصولات شهریور ۱۴۰۳'!B:F,5,0)</f>
        <v>#N/A</v>
      </c>
      <c r="T129" s="14" t="e">
        <f>VLOOKUP(O129, '[3]لیست محصولات شهریور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'[3]لیست محصولات شهریور ۱۴۰۳'!B:C,2,0)</f>
        <v>#N/A</v>
      </c>
      <c r="R130" s="9"/>
      <c r="S130" s="12" t="e">
        <f>VLOOKUP(O130, '[3]لیست محصولات شهریور ۱۴۰۳'!B:F,5,0)</f>
        <v>#N/A</v>
      </c>
      <c r="T130" s="14" t="e">
        <f>VLOOKUP(O130, '[3]لیست محصولات شهریور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'[3]لیست محصولات شهریور ۱۴۰۳'!B:C,2,0)</f>
        <v>#N/A</v>
      </c>
      <c r="R131" s="9"/>
      <c r="S131" s="12" t="e">
        <f>VLOOKUP(O131, '[3]لیست محصولات شهریور ۱۴۰۳'!B:F,5,0)</f>
        <v>#N/A</v>
      </c>
      <c r="T131" s="14" t="e">
        <f>VLOOKUP(O131, '[3]لیست محصولات شهریور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'[3]لیست محصولات شهریور ۱۴۰۳'!B:C,2,0)</f>
        <v>#N/A</v>
      </c>
      <c r="R132" s="9"/>
      <c r="S132" s="12" t="e">
        <f>VLOOKUP(O132, '[3]لیست محصولات شهریور ۱۴۰۳'!B:F,5,0)</f>
        <v>#N/A</v>
      </c>
      <c r="T132" s="14" t="e">
        <f>VLOOKUP(O132, '[3]لیست محصولات شهریور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'[3]لیست محصولات شهریور ۱۴۰۳'!B:C,2,0)</f>
        <v>#N/A</v>
      </c>
      <c r="R133" s="9"/>
      <c r="S133" s="12" t="e">
        <f>VLOOKUP(O133, '[3]لیست محصولات شهریور ۱۴۰۳'!B:F,5,0)</f>
        <v>#N/A</v>
      </c>
      <c r="T133" s="14" t="e">
        <f>VLOOKUP(O133, '[3]لیست محصولات شهریور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'[3]لیست محصولات شهریور ۱۴۰۳'!B:C,2,0)</f>
        <v>#N/A</v>
      </c>
      <c r="R134" s="9"/>
      <c r="S134" s="12" t="e">
        <f>VLOOKUP(O134, '[3]لیست محصولات شهریور ۱۴۰۳'!B:F,5,0)</f>
        <v>#N/A</v>
      </c>
      <c r="T134" s="14" t="e">
        <f>VLOOKUP(O134, '[3]لیست محصولات شهریور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'[3]لیست محصولات شهریور ۱۴۰۳'!B:C,2,0)</f>
        <v>#N/A</v>
      </c>
      <c r="R135" s="9"/>
      <c r="S135" s="12" t="e">
        <f>VLOOKUP(O135, '[3]لیست محصولات شهریور ۱۴۰۳'!B:F,5,0)</f>
        <v>#N/A</v>
      </c>
      <c r="T135" s="14" t="e">
        <f>VLOOKUP(O135, '[3]لیست محصولات شهریور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'[3]لیست محصولات شهریور ۱۴۰۳'!B:C,2,0)</f>
        <v>#N/A</v>
      </c>
      <c r="R136" s="9"/>
      <c r="S136" s="12" t="e">
        <f>VLOOKUP(O136, '[3]لیست محصولات شهریور ۱۴۰۳'!B:F,5,0)</f>
        <v>#N/A</v>
      </c>
      <c r="T136" s="14" t="e">
        <f>VLOOKUP(O136, '[3]لیست محصولات شهریور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'[3]لیست محصولات شهریور ۱۴۰۳'!B:C,2,0)</f>
        <v>#N/A</v>
      </c>
      <c r="R137" s="9"/>
      <c r="S137" s="12" t="e">
        <f>VLOOKUP(O137, '[3]لیست محصولات شهریور ۱۴۰۳'!B:F,5,0)</f>
        <v>#N/A</v>
      </c>
      <c r="T137" s="14" t="e">
        <f>VLOOKUP(O137, '[3]لیست محصولات شهریور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'[3]لیست محصولات شهریور ۱۴۰۳'!B:C,2,0)</f>
        <v>#N/A</v>
      </c>
      <c r="R138" s="9"/>
      <c r="S138" s="12" t="e">
        <f>VLOOKUP(O138, '[3]لیست محصولات شهریور ۱۴۰۳'!B:F,5,0)</f>
        <v>#N/A</v>
      </c>
      <c r="T138" s="14" t="e">
        <f>VLOOKUP(O138, '[3]لیست محصولات شهریور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'[3]لیست محصولات شهریور ۱۴۰۳'!B:C,2,0)</f>
        <v>#N/A</v>
      </c>
      <c r="R139" s="9"/>
      <c r="S139" s="12" t="e">
        <f>VLOOKUP(O139, '[3]لیست محصولات شهریور ۱۴۰۳'!B:F,5,0)</f>
        <v>#N/A</v>
      </c>
      <c r="T139" s="14" t="e">
        <f>VLOOKUP(O139, '[3]لیست محصولات شهریور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'[3]لیست محصولات شهریور ۱۴۰۳'!B:C,2,0)</f>
        <v>#N/A</v>
      </c>
      <c r="R140" s="9"/>
      <c r="S140" s="12" t="e">
        <f>VLOOKUP(O140, '[3]لیست محصولات شهریور ۱۴۰۳'!B:F,5,0)</f>
        <v>#N/A</v>
      </c>
      <c r="T140" s="14" t="e">
        <f>VLOOKUP(O140, '[3]لیست محصولات شهریور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'[3]لیست محصولات شهریور ۱۴۰۳'!B:C,2,0)</f>
        <v>#N/A</v>
      </c>
      <c r="R141" s="9"/>
      <c r="S141" s="12" t="e">
        <f>VLOOKUP(O141, '[3]لیست محصولات شهریور ۱۴۰۳'!B:F,5,0)</f>
        <v>#N/A</v>
      </c>
      <c r="T141" s="14" t="e">
        <f>VLOOKUP(O141, '[3]لیست محصولات شهریور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'[3]لیست محصولات شهریور ۱۴۰۳'!B:C,2,0)</f>
        <v>#N/A</v>
      </c>
      <c r="R142" s="9"/>
      <c r="S142" s="12" t="e">
        <f>VLOOKUP(O142, '[3]لیست محصولات شهریور ۱۴۰۳'!B:F,5,0)</f>
        <v>#N/A</v>
      </c>
      <c r="T142" s="14" t="e">
        <f>VLOOKUP(O142, '[3]لیست محصولات شهریور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'[3]لیست محصولات شهریور ۱۴۰۳'!B:C,2,0)</f>
        <v>#N/A</v>
      </c>
      <c r="R143" s="9"/>
      <c r="S143" s="12" t="e">
        <f>VLOOKUP(O143, '[3]لیست محصولات شهریور ۱۴۰۳'!B:F,5,0)</f>
        <v>#N/A</v>
      </c>
      <c r="T143" s="14" t="e">
        <f>VLOOKUP(O143, '[3]لیست محصولات شهریور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'[3]لیست محصولات شهریور ۱۴۰۳'!B:C,2,0)</f>
        <v>#N/A</v>
      </c>
      <c r="R144" s="9"/>
      <c r="S144" s="12" t="e">
        <f>VLOOKUP(O144, '[3]لیست محصولات شهریور ۱۴۰۳'!B:F,5,0)</f>
        <v>#N/A</v>
      </c>
      <c r="T144" s="14" t="e">
        <f>VLOOKUP(O144, '[3]لیست محصولات شهریور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'[3]لیست محصولات شهریور ۱۴۰۳'!B:C,2,0)</f>
        <v>#N/A</v>
      </c>
      <c r="R145" s="9"/>
      <c r="S145" s="12" t="e">
        <f>VLOOKUP(O145, '[3]لیست محصولات شهریور ۱۴۰۳'!B:F,5,0)</f>
        <v>#N/A</v>
      </c>
      <c r="T145" s="14" t="e">
        <f>VLOOKUP(O145, '[3]لیست محصولات شهریور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'[3]لیست محصولات شهریور ۱۴۰۳'!B:C,2,0)</f>
        <v>#N/A</v>
      </c>
      <c r="R146" s="9"/>
      <c r="S146" s="12" t="e">
        <f>VLOOKUP(O146, '[3]لیست محصولات شهریور ۱۴۰۳'!B:F,5,0)</f>
        <v>#N/A</v>
      </c>
      <c r="T146" s="14" t="e">
        <f>VLOOKUP(O146, '[3]لیست محصولات شهریور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'[3]لیست محصولات شهریور ۱۴۰۳'!B:C,2,0)</f>
        <v>#N/A</v>
      </c>
      <c r="R147" s="9"/>
      <c r="S147" s="12" t="e">
        <f>VLOOKUP(O147, '[3]لیست محصولات شهریور ۱۴۰۳'!B:F,5,0)</f>
        <v>#N/A</v>
      </c>
      <c r="T147" s="14" t="e">
        <f>VLOOKUP(O147, '[3]لیست محصولات شهریور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'[3]لیست محصولات شهریور ۱۴۰۳'!B:C,2,0)</f>
        <v>#N/A</v>
      </c>
      <c r="R148" s="9"/>
      <c r="S148" s="12" t="e">
        <f>VLOOKUP(O148, '[3]لیست محصولات شهریور ۱۴۰۳'!B:F,5,0)</f>
        <v>#N/A</v>
      </c>
      <c r="T148" s="14" t="e">
        <f>VLOOKUP(O148, '[3]لیست محصولات شهریور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'[3]لیست محصولات شهریور ۱۴۰۳'!B:C,2,0)</f>
        <v>#N/A</v>
      </c>
      <c r="R149" s="9"/>
      <c r="S149" s="12" t="e">
        <f>VLOOKUP(O149, '[3]لیست محصولات شهریور ۱۴۰۳'!B:F,5,0)</f>
        <v>#N/A</v>
      </c>
      <c r="T149" s="14" t="e">
        <f>VLOOKUP(O149, '[3]لیست محصولات شهریور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'[3]لیست محصولات شهریور ۱۴۰۳'!B:C,2,0)</f>
        <v>#N/A</v>
      </c>
      <c r="R150" s="9"/>
      <c r="S150" s="12" t="e">
        <f>VLOOKUP(O150, '[3]لیست محصولات شهریور ۱۴۰۳'!B:F,5,0)</f>
        <v>#N/A</v>
      </c>
      <c r="T150" s="14" t="e">
        <f>VLOOKUP(O150, '[3]لیست محصولات شهریور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'[3]لیست محصولات شهریور ۱۴۰۳'!B:C,2,0)</f>
        <v>#N/A</v>
      </c>
      <c r="R151" s="9"/>
      <c r="S151" s="12" t="e">
        <f>VLOOKUP(O151, '[3]لیست محصولات شهریور ۱۴۰۳'!B:F,5,0)</f>
        <v>#N/A</v>
      </c>
      <c r="T151" s="14" t="e">
        <f>VLOOKUP(O151, '[3]لیست محصولات شهریور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'[3]لیست محصولات شهریور ۱۴۰۳'!B:C,2,0)</f>
        <v>#N/A</v>
      </c>
      <c r="R152" s="9"/>
      <c r="S152" s="12" t="e">
        <f>VLOOKUP(O152, '[3]لیست محصولات شهریور ۱۴۰۳'!B:F,5,0)</f>
        <v>#N/A</v>
      </c>
      <c r="T152" s="14" t="e">
        <f>VLOOKUP(O152, '[3]لیست محصولات شهریور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'[3]لیست محصولات شهریور ۱۴۰۳'!B:C,2,0)</f>
        <v>#N/A</v>
      </c>
      <c r="R153" s="9"/>
      <c r="S153" s="12" t="e">
        <f>VLOOKUP(O153, '[3]لیست محصولات شهریور ۱۴۰۳'!B:F,5,0)</f>
        <v>#N/A</v>
      </c>
      <c r="T153" s="14" t="e">
        <f>VLOOKUP(O153, '[3]لیست محصولات شهریور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'[3]لیست محصولات شهریور ۱۴۰۳'!B:C,2,0)</f>
        <v>#N/A</v>
      </c>
      <c r="R154" s="9"/>
      <c r="S154" s="12" t="e">
        <f>VLOOKUP(O154, '[3]لیست محصولات شهریور ۱۴۰۳'!B:F,5,0)</f>
        <v>#N/A</v>
      </c>
      <c r="T154" s="14" t="e">
        <f>VLOOKUP(O154, '[3]لیست محصولات شهریور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'[3]لیست محصولات شهریور ۱۴۰۳'!B:C,2,0)</f>
        <v>#N/A</v>
      </c>
      <c r="R155" s="9"/>
      <c r="S155" s="12" t="e">
        <f>VLOOKUP(O155, '[3]لیست محصولات شهریور ۱۴۰۳'!B:F,5,0)</f>
        <v>#N/A</v>
      </c>
      <c r="T155" s="14" t="e">
        <f>VLOOKUP(O155, '[3]لیست محصولات شهریور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'[3]لیست محصولات شهریور ۱۴۰۳'!B:C,2,0)</f>
        <v>#N/A</v>
      </c>
      <c r="R156" s="9"/>
      <c r="S156" s="12" t="e">
        <f>VLOOKUP(O156, '[3]لیست محصولات شهریور ۱۴۰۳'!B:F,5,0)</f>
        <v>#N/A</v>
      </c>
      <c r="T156" s="14" t="e">
        <f>VLOOKUP(O156, '[3]لیست محصولات شهریور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'[3]لیست محصولات شهریور ۱۴۰۳'!B:C,2,0)</f>
        <v>#N/A</v>
      </c>
      <c r="R157" s="9"/>
      <c r="S157" s="12" t="e">
        <f>VLOOKUP(O157, '[3]لیست محصولات شهریور ۱۴۰۳'!B:F,5,0)</f>
        <v>#N/A</v>
      </c>
      <c r="T157" s="14" t="e">
        <f>VLOOKUP(O157, '[3]لیست محصولات شهریور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'[3]لیست محصولات شهریور ۱۴۰۳'!B:C,2,0)</f>
        <v>#N/A</v>
      </c>
      <c r="R158" s="9"/>
      <c r="S158" s="12" t="e">
        <f>VLOOKUP(O158, '[3]لیست محصولات شهریور ۱۴۰۳'!B:F,5,0)</f>
        <v>#N/A</v>
      </c>
      <c r="T158" s="14" t="e">
        <f>VLOOKUP(O158, '[3]لیست محصولات شهریور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'[3]لیست محصولات شهریور ۱۴۰۳'!B:C,2,0)</f>
        <v>#N/A</v>
      </c>
      <c r="R159" s="9"/>
      <c r="S159" s="12" t="e">
        <f>VLOOKUP(O159, '[3]لیست محصولات شهریور ۱۴۰۳'!B:F,5,0)</f>
        <v>#N/A</v>
      </c>
      <c r="T159" s="14" t="e">
        <f>VLOOKUP(O159, '[3]لیست محصولات شهریور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'[3]لیست محصولات شهریور ۱۴۰۳'!B:C,2,0)</f>
        <v>#N/A</v>
      </c>
      <c r="R160" s="9"/>
      <c r="S160" s="12" t="e">
        <f>VLOOKUP(O160, '[3]لیست محصولات شهریور ۱۴۰۳'!B:F,5,0)</f>
        <v>#N/A</v>
      </c>
      <c r="T160" s="14" t="e">
        <f>VLOOKUP(O160, '[3]لیست محصولات شهریور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'[3]لیست محصولات شهریور ۱۴۰۳'!B:C,2,0)</f>
        <v>#N/A</v>
      </c>
      <c r="R161" s="9"/>
      <c r="S161" s="12" t="e">
        <f>VLOOKUP(O161, '[3]لیست محصولات شهریور ۱۴۰۳'!B:F,5,0)</f>
        <v>#N/A</v>
      </c>
      <c r="T161" s="14" t="e">
        <f>VLOOKUP(O161, '[3]لیست محصولات شهریور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'[3]لیست محصولات شهریور ۱۴۰۳'!B:C,2,0)</f>
        <v>#N/A</v>
      </c>
      <c r="R162" s="9"/>
      <c r="S162" s="12" t="e">
        <f>VLOOKUP(O162, '[3]لیست محصولات شهریور ۱۴۰۳'!B:F,5,0)</f>
        <v>#N/A</v>
      </c>
      <c r="T162" s="14" t="e">
        <f>VLOOKUP(O162, '[3]لیست محصولات شهریور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'[3]لیست محصولات شهریور ۱۴۰۳'!B:C,2,0)</f>
        <v>#N/A</v>
      </c>
      <c r="R163" s="9"/>
      <c r="S163" s="12" t="e">
        <f>VLOOKUP(O163, '[3]لیست محصولات شهریور ۱۴۰۳'!B:F,5,0)</f>
        <v>#N/A</v>
      </c>
      <c r="T163" s="14" t="e">
        <f>VLOOKUP(O163, '[3]لیست محصولات شهریور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'[3]لیست محصولات شهریور ۱۴۰۳'!B:C,2,0)</f>
        <v>#N/A</v>
      </c>
      <c r="R164" s="9"/>
      <c r="S164" s="12" t="e">
        <f>VLOOKUP(O164, '[3]لیست محصولات شهریور ۱۴۰۳'!B:F,5,0)</f>
        <v>#N/A</v>
      </c>
      <c r="T164" s="14" t="e">
        <f>VLOOKUP(O164, '[3]لیست محصولات شهریور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'[3]لیست محصولات شهریور ۱۴۰۳'!B:C,2,0)</f>
        <v>#N/A</v>
      </c>
      <c r="R165" s="9"/>
      <c r="S165" s="12" t="e">
        <f>VLOOKUP(O165, '[3]لیست محصولات شهریور ۱۴۰۳'!B:F,5,0)</f>
        <v>#N/A</v>
      </c>
      <c r="T165" s="14" t="e">
        <f>VLOOKUP(O165, '[3]لیست محصولات شهریور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'[3]لیست محصولات شهریور ۱۴۰۳'!B:C,2,0)</f>
        <v>#N/A</v>
      </c>
      <c r="R166" s="9"/>
      <c r="S166" s="12" t="e">
        <f>VLOOKUP(O166, '[3]لیست محصولات شهریور ۱۴۰۳'!B:F,5,0)</f>
        <v>#N/A</v>
      </c>
      <c r="T166" s="14" t="e">
        <f>VLOOKUP(O166, '[3]لیست محصولات شهریور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'[3]لیست محصولات شهریور ۱۴۰۳'!B:C,2,0)</f>
        <v>#N/A</v>
      </c>
      <c r="R167" s="9"/>
      <c r="S167" s="12" t="e">
        <f>VLOOKUP(O167, '[3]لیست محصولات شهریور ۱۴۰۳'!B:F,5,0)</f>
        <v>#N/A</v>
      </c>
      <c r="T167" s="14" t="e">
        <f>VLOOKUP(O167, '[3]لیست محصولات شهریور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'[3]لیست محصولات شهریور ۱۴۰۳'!B:C,2,0)</f>
        <v>#N/A</v>
      </c>
      <c r="R168" s="9"/>
      <c r="S168" s="12" t="e">
        <f>VLOOKUP(O168, '[3]لیست محصولات شهریور ۱۴۰۳'!B:F,5,0)</f>
        <v>#N/A</v>
      </c>
      <c r="T168" s="14" t="e">
        <f>VLOOKUP(O168, '[3]لیست محصولات شهریور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'[3]لیست محصولات شهریور ۱۴۰۳'!B:C,2,0)</f>
        <v>#N/A</v>
      </c>
      <c r="R169" s="9"/>
      <c r="S169" s="12" t="e">
        <f>VLOOKUP(O169, '[3]لیست محصولات شهریور ۱۴۰۳'!B:F,5,0)</f>
        <v>#N/A</v>
      </c>
      <c r="T169" s="14" t="e">
        <f>VLOOKUP(O169, '[3]لیست محصولات شهریور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'[3]لیست محصولات شهریور ۱۴۰۳'!B:C,2,0)</f>
        <v>#N/A</v>
      </c>
      <c r="R170" s="9"/>
      <c r="S170" s="12" t="e">
        <f>VLOOKUP(O170, '[3]لیست محصولات شهریور ۱۴۰۳'!B:F,5,0)</f>
        <v>#N/A</v>
      </c>
      <c r="T170" s="14" t="e">
        <f>VLOOKUP(O170, '[3]لیست محصولات شهریور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'[3]لیست محصولات شهریور ۱۴۰۳'!B:C,2,0)</f>
        <v>#N/A</v>
      </c>
      <c r="R171" s="9"/>
      <c r="S171" s="12" t="e">
        <f>VLOOKUP(O171, '[3]لیست محصولات شهریور ۱۴۰۳'!B:F,5,0)</f>
        <v>#N/A</v>
      </c>
      <c r="T171" s="14" t="e">
        <f>VLOOKUP(O171, '[3]لیست محصولات شهریور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'[3]لیست محصولات شهریور ۱۴۰۳'!B:C,2,0)</f>
        <v>#N/A</v>
      </c>
      <c r="R172" s="9"/>
      <c r="S172" s="12" t="e">
        <f>VLOOKUP(O172, '[3]لیست محصولات شهریور ۱۴۰۳'!B:F,5,0)</f>
        <v>#N/A</v>
      </c>
      <c r="T172" s="14" t="e">
        <f>VLOOKUP(O172, '[3]لیست محصولات شهریور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'[3]لیست محصولات شهریور ۱۴۰۳'!B:C,2,0)</f>
        <v>#N/A</v>
      </c>
      <c r="R173" s="9"/>
      <c r="S173" s="12" t="e">
        <f>VLOOKUP(O173, '[3]لیست محصولات شهریور ۱۴۰۳'!B:F,5,0)</f>
        <v>#N/A</v>
      </c>
      <c r="T173" s="14" t="e">
        <f>VLOOKUP(O173, '[3]لیست محصولات شهریور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'[3]لیست محصولات شهریور ۱۴۰۳'!B:C,2,0)</f>
        <v>#N/A</v>
      </c>
      <c r="R174" s="9"/>
      <c r="S174" s="12" t="e">
        <f>VLOOKUP(O174, '[3]لیست محصولات شهریور ۱۴۰۳'!B:F,5,0)</f>
        <v>#N/A</v>
      </c>
      <c r="T174" s="14" t="e">
        <f>VLOOKUP(O174, '[3]لیست محصولات شهریور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'[3]لیست محصولات شهریور ۱۴۰۳'!B:C,2,0)</f>
        <v>#N/A</v>
      </c>
      <c r="R175" s="9"/>
      <c r="S175" s="12" t="e">
        <f>VLOOKUP(O175, '[3]لیست محصولات شهریور ۱۴۰۳'!B:F,5,0)</f>
        <v>#N/A</v>
      </c>
      <c r="T175" s="14" t="e">
        <f>VLOOKUP(O175, '[3]لیست محصولات شهریور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'[3]لیست محصولات شهریور ۱۴۰۳'!B:C,2,0)</f>
        <v>#N/A</v>
      </c>
      <c r="R176" s="9"/>
      <c r="S176" s="12" t="e">
        <f>VLOOKUP(O176, '[3]لیست محصولات شهریور ۱۴۰۳'!B:F,5,0)</f>
        <v>#N/A</v>
      </c>
      <c r="T176" s="14" t="e">
        <f>VLOOKUP(O176, '[3]لیست محصولات شهریور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'[3]لیست محصولات شهریور ۱۴۰۳'!B:C,2,0)</f>
        <v>#N/A</v>
      </c>
      <c r="R177" s="9"/>
      <c r="S177" s="12" t="e">
        <f>VLOOKUP(O177, '[3]لیست محصولات شهریور ۱۴۰۳'!B:F,5,0)</f>
        <v>#N/A</v>
      </c>
      <c r="T177" s="14" t="e">
        <f>VLOOKUP(O177, '[3]لیست محصولات شهریور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'[3]لیست محصولات شهریور ۱۴۰۳'!B:C,2,0)</f>
        <v>#N/A</v>
      </c>
      <c r="R178" s="9"/>
      <c r="S178" s="12" t="e">
        <f>VLOOKUP(O178, '[3]لیست محصولات شهریور ۱۴۰۳'!B:F,5,0)</f>
        <v>#N/A</v>
      </c>
      <c r="T178" s="14" t="e">
        <f>VLOOKUP(O178, '[3]لیست محصولات شهریور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'[3]لیست محصولات شهریور ۱۴۰۳'!B:C,2,0)</f>
        <v>#N/A</v>
      </c>
      <c r="R179" s="9"/>
      <c r="S179" s="12" t="e">
        <f>VLOOKUP(O179, '[3]لیست محصولات شهریور ۱۴۰۳'!B:F,5,0)</f>
        <v>#N/A</v>
      </c>
      <c r="T179" s="14" t="e">
        <f>VLOOKUP(O179, '[3]لیست محصولات شهریور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'[3]لیست محصولات شهریور ۱۴۰۳'!B:C,2,0)</f>
        <v>#N/A</v>
      </c>
      <c r="R180" s="9"/>
      <c r="S180" s="12" t="e">
        <f>VLOOKUP(O180, '[3]لیست محصولات شهریور ۱۴۰۳'!B:F,5,0)</f>
        <v>#N/A</v>
      </c>
      <c r="T180" s="14" t="e">
        <f>VLOOKUP(O180, '[3]لیست محصولات شهریور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'[3]لیست محصولات شهریور ۱۴۰۳'!B:C,2,0)</f>
        <v>#N/A</v>
      </c>
      <c r="R181" s="9"/>
      <c r="S181" s="12" t="e">
        <f>VLOOKUP(O181, '[3]لیست محصولات شهریور ۱۴۰۳'!B:F,5,0)</f>
        <v>#N/A</v>
      </c>
      <c r="T181" s="14" t="e">
        <f>VLOOKUP(O181, '[3]لیست محصولات شهریور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'[3]لیست محصولات شهریور ۱۴۰۳'!B:C,2,0)</f>
        <v>#N/A</v>
      </c>
      <c r="R182" s="9"/>
      <c r="S182" s="12" t="e">
        <f>VLOOKUP(O182, '[3]لیست محصولات شهریور ۱۴۰۳'!B:F,5,0)</f>
        <v>#N/A</v>
      </c>
      <c r="T182" s="14" t="e">
        <f>VLOOKUP(O182, '[3]لیست محصولات شهریور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'[3]لیست محصولات شهریور ۱۴۰۳'!B:C,2,0)</f>
        <v>#N/A</v>
      </c>
      <c r="R183" s="9"/>
      <c r="S183" s="12" t="e">
        <f>VLOOKUP(O183, '[3]لیست محصولات شهریور ۱۴۰۳'!B:F,5,0)</f>
        <v>#N/A</v>
      </c>
      <c r="T183" s="14" t="e">
        <f>VLOOKUP(O183, '[3]لیست محصولات شهریور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'[3]لیست محصولات شهریور ۱۴۰۳'!B:C,2,0)</f>
        <v>#N/A</v>
      </c>
      <c r="R184" s="9"/>
      <c r="S184" s="12" t="e">
        <f>VLOOKUP(O184, '[3]لیست محصولات شهریور ۱۴۰۳'!B:F,5,0)</f>
        <v>#N/A</v>
      </c>
      <c r="T184" s="14" t="e">
        <f>VLOOKUP(O184, '[3]لیست محصولات شهریور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'[3]لیست محصولات شهریور ۱۴۰۳'!B:C,2,0)</f>
        <v>#N/A</v>
      </c>
      <c r="R185" s="9"/>
      <c r="S185" s="12" t="e">
        <f>VLOOKUP(O185, '[3]لیست محصولات شهریور ۱۴۰۳'!B:F,5,0)</f>
        <v>#N/A</v>
      </c>
      <c r="T185" s="14" t="e">
        <f>VLOOKUP(O185, '[3]لیست محصولات شهریور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'[3]لیست محصولات شهریور ۱۴۰۳'!B:C,2,0)</f>
        <v>#N/A</v>
      </c>
      <c r="R186" s="9"/>
      <c r="S186" s="12" t="e">
        <f>VLOOKUP(O186, '[3]لیست محصولات شهریور ۱۴۰۳'!B:F,5,0)</f>
        <v>#N/A</v>
      </c>
      <c r="T186" s="14" t="e">
        <f>VLOOKUP(O186, '[3]لیست محصولات شهریور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'[3]لیست محصولات شهریور ۱۴۰۳'!B:C,2,0)</f>
        <v>#N/A</v>
      </c>
      <c r="R187" s="9"/>
      <c r="S187" s="12" t="e">
        <f>VLOOKUP(O187, '[3]لیست محصولات شهریور ۱۴۰۳'!B:F,5,0)</f>
        <v>#N/A</v>
      </c>
      <c r="T187" s="14" t="e">
        <f>VLOOKUP(O187, '[3]لیست محصولات شهریور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'[3]لیست محصولات شهریور ۱۴۰۳'!B:C,2,0)</f>
        <v>#N/A</v>
      </c>
      <c r="R188" s="9"/>
      <c r="S188" s="12" t="e">
        <f>VLOOKUP(O188, '[3]لیست محصولات شهریور ۱۴۰۳'!B:F,5,0)</f>
        <v>#N/A</v>
      </c>
      <c r="T188" s="14" t="e">
        <f>VLOOKUP(O188, '[3]لیست محصولات شهریور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'[3]لیست محصولات شهریور ۱۴۰۳'!B:C,2,0)</f>
        <v>#N/A</v>
      </c>
      <c r="R189" s="9"/>
      <c r="S189" s="12" t="e">
        <f>VLOOKUP(O189, '[3]لیست محصولات شهریور ۱۴۰۳'!B:F,5,0)</f>
        <v>#N/A</v>
      </c>
      <c r="T189" s="14" t="e">
        <f>VLOOKUP(O189, '[3]لیست محصولات شهریور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'[3]لیست محصولات شهریور ۱۴۰۳'!B:C,2,0)</f>
        <v>#N/A</v>
      </c>
      <c r="R190" s="9"/>
      <c r="S190" s="12" t="e">
        <f>VLOOKUP(O190, '[3]لیست محصولات شهریور ۱۴۰۳'!B:F,5,0)</f>
        <v>#N/A</v>
      </c>
      <c r="T190" s="14" t="e">
        <f>VLOOKUP(O190, '[3]لیست محصولات شهریور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'[3]لیست محصولات شهریور ۱۴۰۳'!B:C,2,0)</f>
        <v>#N/A</v>
      </c>
      <c r="R191" s="9"/>
      <c r="S191" s="12" t="e">
        <f>VLOOKUP(O191, '[3]لیست محصولات شهریور ۱۴۰۳'!B:F,5,0)</f>
        <v>#N/A</v>
      </c>
      <c r="T191" s="14" t="e">
        <f>VLOOKUP(O191, '[3]لیست محصولات شهریور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'[3]لیست محصولات شهریور ۱۴۰۳'!B:C,2,0)</f>
        <v>#N/A</v>
      </c>
      <c r="R192" s="9"/>
      <c r="S192" s="12" t="e">
        <f>VLOOKUP(O192, '[3]لیست محصولات شهریور ۱۴۰۳'!B:F,5,0)</f>
        <v>#N/A</v>
      </c>
      <c r="T192" s="14" t="e">
        <f>VLOOKUP(O192, '[3]لیست محصولات شهریور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'[3]لیست محصولات شهریور ۱۴۰۳'!B:C,2,0)</f>
        <v>#N/A</v>
      </c>
      <c r="R193" s="9"/>
      <c r="S193" s="12" t="e">
        <f>VLOOKUP(O193, '[3]لیست محصولات شهریور ۱۴۰۳'!B:F,5,0)</f>
        <v>#N/A</v>
      </c>
      <c r="T193" s="14" t="e">
        <f>VLOOKUP(O193, '[3]لیست محصولات شهریور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'[3]لیست محصولات شهریور ۱۴۰۳'!B:C,2,0)</f>
        <v>#N/A</v>
      </c>
      <c r="R194" s="9"/>
      <c r="S194" s="12" t="e">
        <f>VLOOKUP(O194, '[3]لیست محصولات شهریور ۱۴۰۳'!B:F,5,0)</f>
        <v>#N/A</v>
      </c>
      <c r="T194" s="14" t="e">
        <f>VLOOKUP(O194, '[3]لیست محصولات شهریور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'[3]لیست محصولات شهریور ۱۴۰۳'!B:C,2,0)</f>
        <v>#N/A</v>
      </c>
      <c r="R195" s="9"/>
      <c r="S195" s="12" t="e">
        <f>VLOOKUP(O195, '[3]لیست محصولات شهریور ۱۴۰۳'!B:F,5,0)</f>
        <v>#N/A</v>
      </c>
      <c r="T195" s="14" t="e">
        <f>VLOOKUP(O195, '[3]لیست محصولات شهریور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'[3]لیست محصولات شهریور ۱۴۰۳'!B:C,2,0)</f>
        <v>#N/A</v>
      </c>
      <c r="R196" s="9"/>
      <c r="S196" s="12" t="e">
        <f>VLOOKUP(O196, '[3]لیست محصولات شهریور ۱۴۰۳'!B:F,5,0)</f>
        <v>#N/A</v>
      </c>
      <c r="T196" s="14" t="e">
        <f>VLOOKUP(O196, '[3]لیست محصولات شهریور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'[3]لیست محصولات شهریور ۱۴۰۳'!B:C,2,0)</f>
        <v>#N/A</v>
      </c>
      <c r="R197" s="9"/>
      <c r="S197" s="12" t="e">
        <f>VLOOKUP(O197, '[3]لیست محصولات شهریور ۱۴۰۳'!B:F,5,0)</f>
        <v>#N/A</v>
      </c>
      <c r="T197" s="14" t="e">
        <f>VLOOKUP(O197, '[3]لیست محصولات شهریور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'[3]لیست محصولات شهریور ۱۴۰۳'!B:C,2,0)</f>
        <v>#N/A</v>
      </c>
      <c r="R198" s="9"/>
      <c r="S198" s="12" t="e">
        <f>VLOOKUP(O198, '[3]لیست محصولات شهریور ۱۴۰۳'!B:F,5,0)</f>
        <v>#N/A</v>
      </c>
      <c r="T198" s="14" t="e">
        <f>VLOOKUP(O198, '[3]لیست محصولات شهریور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'[3]لیست محصولات شهریور ۱۴۰۳'!B:C,2,0)</f>
        <v>#N/A</v>
      </c>
      <c r="R199" s="9"/>
      <c r="S199" s="12" t="e">
        <f>VLOOKUP(O199, '[3]لیست محصولات شهریور ۱۴۰۳'!B:F,5,0)</f>
        <v>#N/A</v>
      </c>
      <c r="T199" s="14" t="e">
        <f>VLOOKUP(O199, '[3]لیست محصولات شهریور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'[3]لیست محصولات شهریور ۱۴۰۳'!B:C,2,0)</f>
        <v>#N/A</v>
      </c>
      <c r="R200" s="9"/>
      <c r="S200" s="12" t="e">
        <f>VLOOKUP(O200, '[3]لیست محصولات شهریور ۱۴۰۳'!B:F,5,0)</f>
        <v>#N/A</v>
      </c>
      <c r="T200" s="14" t="e">
        <f>VLOOKUP(O200, '[3]لیست محصولات شهریور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11</v>
      </c>
      <c r="AI240" s="56">
        <f t="shared" si="19"/>
        <v>0</v>
      </c>
      <c r="AJ240" s="57">
        <f>AH240-AI240</f>
        <v>11</v>
      </c>
      <c r="AK240" s="58">
        <f t="shared" si="23"/>
        <v>1.65</v>
      </c>
      <c r="AL240" s="59">
        <f>AO240+AQ240-[2]Sheet1!$AH241</f>
        <v>0</v>
      </c>
      <c r="AM240" s="59">
        <f t="shared" si="25"/>
        <v>-11</v>
      </c>
      <c r="AN240" s="58">
        <f t="shared" si="21"/>
        <v>0</v>
      </c>
      <c r="AO240" s="59"/>
      <c r="AP240" s="58">
        <f t="shared" si="22"/>
        <v>-1.65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17</v>
      </c>
      <c r="AI241" s="56">
        <f t="shared" si="19"/>
        <v>0</v>
      </c>
      <c r="AJ241" s="57">
        <f t="shared" ref="AJ241:AJ264" si="27">AH241-AI241</f>
        <v>17</v>
      </c>
      <c r="AK241" s="58">
        <f>AH241*AG241/1000</f>
        <v>12.75</v>
      </c>
      <c r="AL241" s="59">
        <f>AO241+AQ241-[2]Sheet1!$AH242</f>
        <v>0</v>
      </c>
      <c r="AM241" s="59">
        <f t="shared" si="25"/>
        <v>-17</v>
      </c>
      <c r="AN241" s="58">
        <f t="shared" si="21"/>
        <v>0</v>
      </c>
      <c r="AO241" s="59"/>
      <c r="AP241" s="58">
        <f t="shared" si="22"/>
        <v>-12.75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AO242+AQ242-[2]Sheet1!$AH243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6</v>
      </c>
      <c r="AI251" s="56">
        <f t="shared" si="19"/>
        <v>0</v>
      </c>
      <c r="AJ251" s="57">
        <f t="shared" si="27"/>
        <v>6</v>
      </c>
      <c r="AK251" s="58">
        <f t="shared" si="28"/>
        <v>0.9</v>
      </c>
      <c r="AL251" s="59">
        <f>AO251+AQ251-[2]Sheet1!$AH252</f>
        <v>0</v>
      </c>
      <c r="AM251" s="59">
        <f t="shared" si="25"/>
        <v>-6</v>
      </c>
      <c r="AN251" s="58">
        <f t="shared" si="21"/>
        <v>0</v>
      </c>
      <c r="AO251" s="59"/>
      <c r="AP251" s="58">
        <f t="shared" si="22"/>
        <v>-0.9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23</v>
      </c>
      <c r="AI252" s="56">
        <f t="shared" si="19"/>
        <v>0</v>
      </c>
      <c r="AJ252" s="57">
        <f t="shared" si="27"/>
        <v>23</v>
      </c>
      <c r="AK252" s="58">
        <f t="shared" si="28"/>
        <v>17.25</v>
      </c>
      <c r="AL252" s="59">
        <f>AO252+AQ252-[2]Sheet1!$AH253</f>
        <v>0</v>
      </c>
      <c r="AM252" s="59">
        <f t="shared" si="25"/>
        <v>-23</v>
      </c>
      <c r="AN252" s="58">
        <f t="shared" si="21"/>
        <v>0</v>
      </c>
      <c r="AO252" s="59"/>
      <c r="AP252" s="58">
        <f t="shared" si="22"/>
        <v>-17.25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_1"/>
    <protectedRange algorithmName="SHA-512" hashValue="f5WsBkExWTs/LKakVBbNBXjGjwaAPcOxHhJFt4MnEAAY0TgGUtLBwc6BQDnps5THm9Gccqda3SWXIrg2Z9o+GA==" saltValue="9EXh0tvvNrwpkDbSuYJ+Uw==" spinCount="100000" sqref="V2:V200" name="تعداد ارسال شده_4_1"/>
  </protectedRanges>
  <mergeCells count="172">
    <mergeCell ref="N51:N52"/>
    <mergeCell ref="M51:M52"/>
    <mergeCell ref="L51:L52"/>
    <mergeCell ref="J51:J52"/>
    <mergeCell ref="I51:I52"/>
    <mergeCell ref="H51:H52"/>
    <mergeCell ref="G51:G52"/>
    <mergeCell ref="AE51:AE52"/>
    <mergeCell ref="AD51:AD52"/>
    <mergeCell ref="AC51:AC52"/>
    <mergeCell ref="AB51:AB52"/>
    <mergeCell ref="AA51:AA52"/>
    <mergeCell ref="N49:N50"/>
    <mergeCell ref="M49:M50"/>
    <mergeCell ref="L49:L50"/>
    <mergeCell ref="J49:J50"/>
    <mergeCell ref="I49:I50"/>
    <mergeCell ref="H49:H50"/>
    <mergeCell ref="G49:G50"/>
    <mergeCell ref="AE49:AE50"/>
    <mergeCell ref="AD49:AD50"/>
    <mergeCell ref="AC49:AC50"/>
    <mergeCell ref="AB49:AB50"/>
    <mergeCell ref="AA49:AA50"/>
    <mergeCell ref="N47:N48"/>
    <mergeCell ref="M47:M48"/>
    <mergeCell ref="L47:L48"/>
    <mergeCell ref="J47:J48"/>
    <mergeCell ref="I47:I48"/>
    <mergeCell ref="H47:H48"/>
    <mergeCell ref="G47:G48"/>
    <mergeCell ref="AD47:AD48"/>
    <mergeCell ref="AC47:AC48"/>
    <mergeCell ref="AB47:AB48"/>
    <mergeCell ref="AA47:AA48"/>
    <mergeCell ref="AD3:AD5"/>
    <mergeCell ref="AC3:AC5"/>
    <mergeCell ref="AB3:AB5"/>
    <mergeCell ref="AA3:AA5"/>
    <mergeCell ref="AD8:AD9"/>
    <mergeCell ref="AC8:AC9"/>
    <mergeCell ref="AB8:AB9"/>
    <mergeCell ref="AA8:AA9"/>
    <mergeCell ref="A1:B1"/>
    <mergeCell ref="C1:D1"/>
    <mergeCell ref="E1:F1"/>
    <mergeCell ref="U1:V1"/>
    <mergeCell ref="G3:G5"/>
    <mergeCell ref="H3:H5"/>
    <mergeCell ref="I3:I5"/>
    <mergeCell ref="J3:J5"/>
    <mergeCell ref="L3:L5"/>
    <mergeCell ref="M3:M5"/>
    <mergeCell ref="N3:N5"/>
    <mergeCell ref="G10:G12"/>
    <mergeCell ref="H10:H12"/>
    <mergeCell ref="I10:I12"/>
    <mergeCell ref="J10:J12"/>
    <mergeCell ref="L10:L12"/>
    <mergeCell ref="M8:M9"/>
    <mergeCell ref="N8:N9"/>
    <mergeCell ref="AD10:AD12"/>
    <mergeCell ref="AC10:AC12"/>
    <mergeCell ref="AB10:AB12"/>
    <mergeCell ref="AA10:AA12"/>
    <mergeCell ref="M10:M12"/>
    <mergeCell ref="N10:N12"/>
    <mergeCell ref="G8:G9"/>
    <mergeCell ref="H8:H9"/>
    <mergeCell ref="I8:I9"/>
    <mergeCell ref="J8:J9"/>
    <mergeCell ref="L8:L9"/>
    <mergeCell ref="AD13:AD15"/>
    <mergeCell ref="AC13:AC15"/>
    <mergeCell ref="AB13:AB15"/>
    <mergeCell ref="AA13:AA15"/>
    <mergeCell ref="G13:G15"/>
    <mergeCell ref="H13:H15"/>
    <mergeCell ref="I13:I15"/>
    <mergeCell ref="J13:J15"/>
    <mergeCell ref="L13:L15"/>
    <mergeCell ref="M13:M15"/>
    <mergeCell ref="N13:N15"/>
    <mergeCell ref="H16:H18"/>
    <mergeCell ref="G16:G18"/>
    <mergeCell ref="AD16:AD18"/>
    <mergeCell ref="AC16:AC18"/>
    <mergeCell ref="AB16:AB18"/>
    <mergeCell ref="AA16:AA18"/>
    <mergeCell ref="N16:N18"/>
    <mergeCell ref="M16:M18"/>
    <mergeCell ref="L16:L18"/>
    <mergeCell ref="J16:J18"/>
    <mergeCell ref="I16:I18"/>
    <mergeCell ref="AD20:AD22"/>
    <mergeCell ref="AC20:AC22"/>
    <mergeCell ref="AB20:AB22"/>
    <mergeCell ref="AA20:AA22"/>
    <mergeCell ref="G20:G22"/>
    <mergeCell ref="H20:H22"/>
    <mergeCell ref="I20:I22"/>
    <mergeCell ref="J20:J22"/>
    <mergeCell ref="L20:L22"/>
    <mergeCell ref="M20:M22"/>
    <mergeCell ref="N20:N22"/>
    <mergeCell ref="H23:H24"/>
    <mergeCell ref="G23:G24"/>
    <mergeCell ref="AD23:AD24"/>
    <mergeCell ref="AC23:AC24"/>
    <mergeCell ref="AB23:AB24"/>
    <mergeCell ref="AA23:AA24"/>
    <mergeCell ref="N23:N24"/>
    <mergeCell ref="M23:M24"/>
    <mergeCell ref="L23:L24"/>
    <mergeCell ref="J23:J24"/>
    <mergeCell ref="I23:I24"/>
    <mergeCell ref="AD30:AD32"/>
    <mergeCell ref="AC30:AC32"/>
    <mergeCell ref="AB30:AB32"/>
    <mergeCell ref="AA30:AA32"/>
    <mergeCell ref="N30:N32"/>
    <mergeCell ref="H28:H29"/>
    <mergeCell ref="G28:G29"/>
    <mergeCell ref="AD28:AD29"/>
    <mergeCell ref="AC28:AC29"/>
    <mergeCell ref="AB28:AB29"/>
    <mergeCell ref="AA28:AA29"/>
    <mergeCell ref="N28:N29"/>
    <mergeCell ref="M28:M29"/>
    <mergeCell ref="L28:L29"/>
    <mergeCell ref="J28:J29"/>
    <mergeCell ref="I28:I29"/>
    <mergeCell ref="G30:G32"/>
    <mergeCell ref="G34:G37"/>
    <mergeCell ref="H34:H37"/>
    <mergeCell ref="I34:I37"/>
    <mergeCell ref="J34:J37"/>
    <mergeCell ref="M30:M32"/>
    <mergeCell ref="L30:L32"/>
    <mergeCell ref="J30:J32"/>
    <mergeCell ref="I30:I32"/>
    <mergeCell ref="H30:H32"/>
    <mergeCell ref="AE34:AE37"/>
    <mergeCell ref="G40:G43"/>
    <mergeCell ref="H40:H43"/>
    <mergeCell ref="I40:I43"/>
    <mergeCell ref="J40:J43"/>
    <mergeCell ref="L40:L43"/>
    <mergeCell ref="M40:M43"/>
    <mergeCell ref="N40:N43"/>
    <mergeCell ref="AC40:AC43"/>
    <mergeCell ref="AD40:AD43"/>
    <mergeCell ref="AB40:AB43"/>
    <mergeCell ref="AA40:AA43"/>
    <mergeCell ref="L34:L37"/>
    <mergeCell ref="M34:M37"/>
    <mergeCell ref="N34:N37"/>
    <mergeCell ref="AD34:AD37"/>
    <mergeCell ref="AC34:AC37"/>
    <mergeCell ref="AB34:AB37"/>
    <mergeCell ref="AA34:AA37"/>
    <mergeCell ref="G45:G46"/>
    <mergeCell ref="M45:M46"/>
    <mergeCell ref="L45:L46"/>
    <mergeCell ref="J45:J46"/>
    <mergeCell ref="I45:I46"/>
    <mergeCell ref="H45:H46"/>
    <mergeCell ref="AD45:AD46"/>
    <mergeCell ref="AC45:AC46"/>
    <mergeCell ref="AB45:AB46"/>
    <mergeCell ref="AA45:AA46"/>
    <mergeCell ref="N45:N46"/>
  </mergeCells>
  <conditionalFormatting sqref="G2:J3 AD2:AD3 Z2:Z200 J6:J8 AD6:AD8 J10 AD10 G13:J13 AD13 G16:J16 AD16 G19:J20 AD19:AD20 G23:J23 AD23 G25:J28 AD25:AD28 G30:J30 AD30 AD33:AD34 G34:J34 G38:J40 AD38:AD40 G44:J45 AD44:AD45 G47:J47 AD47 G49:J49 AD49 G51:J51 AD51 G53:J200 AD53:AD200">
    <cfRule type="expression" dxfId="6" priority="63">
      <formula>$A2</formula>
    </cfRule>
    <cfRule type="expression" dxfId="5" priority="65">
      <formula>$E2</formula>
    </cfRule>
  </conditionalFormatting>
  <conditionalFormatting sqref="G33:J33">
    <cfRule type="expression" dxfId="4" priority="106">
      <formula>$E31</formula>
    </cfRule>
    <cfRule type="expression" dxfId="3" priority="105">
      <formula>$A31</formula>
    </cfRule>
  </conditionalFormatting>
  <conditionalFormatting sqref="G33:M33">
    <cfRule type="expression" dxfId="2" priority="108">
      <formula>$C31</formula>
    </cfRule>
  </conditionalFormatting>
  <conditionalFormatting sqref="K2:Z2 G2:J3 AA2:AF3 Q3:Z200 J6:J8 AA6:AF8 J10 AA10:AF10 G13:P13 AA13:AF13 G16:P16 AA16:AF16 G19:P20 AA19:AF20 G23:P23 AA23:AF23 G25:P28 AA25:AF28 G30:P30 AA30:AF30 AA33:AF34 G34:P34 G38:P40 AA38:AF40 G44:P45 AA44:AF45 G47:P47 AA47:AF47 K3:P3 AE4:AF5 K4:K12 O4:P12 H6:H8 AE9:AF9 H10 AE11:AF12 K14:K15 O14:P15 AE14:AF15 K17:K18 O17:P18 AE17:AF18 K21:K22 O21:P22 AE21:AF22 K24 O24:P24 AE24:AF24 K29 O29:P29 AE29:AF29 O31:P32 AE31:AF32 K32 N33:P33 K35:K37 O35:P37 AF35:AF37 K41:K43 O41:P43 AE41:AF43 K46 O46:P46 AE46:AF46 G49:P49 O48:P48 K48 AA49:AF49 AE48:AF48 G51:P51 O50:P50 K50 AA51:AF51 AF50 G53:P200 O52:P52 K52 AA53:AF200 AF52">
    <cfRule type="expression" dxfId="1" priority="64">
      <formula>$C2</formula>
    </cfRule>
  </conditionalFormatting>
  <conditionalFormatting sqref="W2:W200">
    <cfRule type="expression" dxfId="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{0B5536F2-371F-4814-AFDC-97E04AE26DC5}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{0E258DE8-EF80-4507-A0A7-1A268CA92863}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{225025BF-3A9C-4EB7-B788-14D21886D8C8}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{E3F1EF7C-D332-45EA-9CBA-B090C43AADFC}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{087897DD-00F0-4A8D-B09D-21A0E3267793}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{6A479C23-4928-479A-B7E3-86F3CD1928AF}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{254A5D0D-405A-4DDB-B80D-79DA60537041}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{0759BFC0-447B-483E-9CCB-5D768093AF3E}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{94D08266-49E4-41F7-9C1A-C78E608A2A9C}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{4A53E9AD-9328-4185-8751-AE2D71086D13}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{B556C954-07A4-4319-97E4-BD6F14549076}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{77BA50B1-CCF6-4603-AC70-51FD398EEDC4}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{494BB399-155C-4BC1-86F3-B06491DDCF07}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{60DA458F-B4E4-4E38-AB49-416C5E416E95}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{91B067B0-805A-4148-B7CF-B24C90954575}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{94BF9B3F-738C-4A44-8934-D786B59D1425}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{2C63A7D2-7857-4D91-9815-5A846B706664}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{6D1451FF-0E04-476A-8A2E-628C2F013083}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{39CDB2C6-3AD8-48EE-A71F-CE4A38D76AF7}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{8FD0CBBC-7817-4302-946E-90D6E40D4FEE}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{0669DF5B-7A2C-4AC8-8838-D2146F6683B5}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{2B254A2A-91FC-4773-8C14-ABC348F25987}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{4782D20D-5BF2-4544-9BA5-0543ECD47CEC}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{5569E861-9120-4338-B652-7B656BDD1B2D}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{684DB347-5202-4510-933F-948E9A265CB1}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{BDBCE430-3E5D-4A38-937C-1F0E0360B4E7}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{5754D69B-1EB6-4649-A908-411865DF8DB5}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{064D022F-0AC4-4D33-9292-A1E69AFDB978}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{C2A18AC1-A71E-4512-8EB4-C56F8C704D20}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{411FD9A0-FCD0-4EA9-A4E7-FA8E487C71C7}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{844177CD-F148-4EEB-B3C7-5BA40D1A58ED}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{005C1E36-96F6-4E2B-B7DA-F2E937164CAA}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{CAD76D5D-68DD-44D6-AF37-7AF5EB7899AB}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{A9DE857F-0050-4672-82A9-36C5FA6B48A7}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{D9CCA786-1EDD-407B-8238-1AD1BE143B3A}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{8F74350F-8530-44C5-987B-48881C83F1BC}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{E42F246E-5EB8-410D-A202-FA1C9B1A4259}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{6807E5DD-9C5B-4349-AE4E-1BDBE44CC73D}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{096B400F-0C93-4524-83A9-CEF2D3076D84}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{FEB0E461-928B-48C2-8AEE-9D01CC099F86}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{124A84DF-4954-42C7-BF66-CFDA89F6CFD6}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{3EF8BF4F-775C-4EBF-B689-7CBF1C60DC28}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{3CACA91A-8927-4261-822A-C0AD2FD60F0F}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{316A22E8-DC0F-436B-AFBF-94EA5621D5D1}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{82F423DB-5A31-4791-A2B7-1BD1D4DC2E44}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{54C3EF2D-EB4A-417D-AE19-27A20BA89A67}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{9C9BFFE5-A5B2-486D-B590-B44202082FDE}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{95FC5F08-765E-4108-B43B-7C019AB13497}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{1CED2221-42F4-420E-9237-D1369982728E}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{35B5004B-BD9E-4E45-966F-F234BD73C898}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{1EFAC6D6-2070-4849-876E-5E0C4479DF74}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{FE9B8F83-5E9F-401D-97F4-772A325962E2}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{1D0B82EA-7B9A-4ABB-8311-0A777A96039D}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{4A4EE3CB-68EC-47FA-A2BB-FF59AF294462}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{0F328E53-A1CB-471B-932C-91C188ED0955}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{87FFD8B5-99E6-47BF-B0FF-44A973DAF0C0}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{6DBB3D61-6006-43CE-A2C9-DE1D9A7A5DD9}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{A19DDD43-6650-4263-A03A-46932126673C}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{3853FCFE-3FA4-425F-85EC-F6A617BA5A38}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{8018B8A0-4591-4DF3-A064-54CEB184A648}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{4FC234B5-2594-46F9-A1DB-3F9F79F67BA8}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5536F2-371F-4814-AFDC-97E04AE26DC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0E258DE8-EF80-4507-A0A7-1A268CA9286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225025BF-3A9C-4EB7-B788-14D21886D8C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3F1EF7C-D332-45EA-9CBA-B090C43AADF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87897DD-00F0-4A8D-B09D-21A0E326779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6A479C23-4928-479A-B7E3-86F3CD1928A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254A5D0D-405A-4DDB-B80D-79DA6053704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0759BFC0-447B-483E-9CCB-5D768093AF3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4D08266-49E4-41F7-9C1A-C78E608A2A9C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A53E9AD-9328-4185-8751-AE2D71086D1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556C954-07A4-4319-97E4-BD6F14549076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7BA50B1-CCF6-4603-AC70-51FD398EEDC4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94BB399-155C-4BC1-86F3-B06491DDCF0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0DA458F-B4E4-4E38-AB49-416C5E416E9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1B067B0-805A-4148-B7CF-B24C9095457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4BF9B3F-738C-4A44-8934-D786B59D142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C63A7D2-7857-4D91-9815-5A846B70666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D1451FF-0E04-476A-8A2E-628C2F013083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9CDB2C6-3AD8-48EE-A71F-CE4A38D76AF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FD0CBBC-7817-4302-946E-90D6E40D4FE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0669DF5B-7A2C-4AC8-8838-D2146F6683B5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B254A2A-91FC-4773-8C14-ABC348F25987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782D20D-5BF2-4544-9BA5-0543ECD47CE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5569E861-9120-4338-B652-7B656BDD1B2D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684DB347-5202-4510-933F-948E9A265CB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DBCE430-3E5D-4A38-937C-1F0E0360B4E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754D69B-1EB6-4649-A908-411865DF8DB5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64D022F-0AC4-4D33-9292-A1E69AFDB978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C2A18AC1-A71E-4512-8EB4-C56F8C704D2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411FD9A0-FCD0-4EA9-A4E7-FA8E487C71C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844177CD-F148-4EEB-B3C7-5BA40D1A58ED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005C1E36-96F6-4E2B-B7DA-F2E937164CA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AD76D5D-68DD-44D6-AF37-7AF5EB7899A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9DE857F-0050-4672-82A9-36C5FA6B48A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D9CCA786-1EDD-407B-8238-1AD1BE143B3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F74350F-8530-44C5-987B-48881C83F1B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E42F246E-5EB8-410D-A202-FA1C9B1A4259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807E5DD-9C5B-4349-AE4E-1BDBE44CC73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96B400F-0C93-4524-83A9-CEF2D3076D84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FEB0E461-928B-48C2-8AEE-9D01CC099F86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124A84DF-4954-42C7-BF66-CFDA89F6CFD6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EF8BF4F-775C-4EBF-B689-7CBF1C60DC2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3CACA91A-8927-4261-822A-C0AD2FD60F0F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316A22E8-DC0F-436B-AFBF-94EA5621D5D1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2F423DB-5A31-4791-A2B7-1BD1D4DC2E4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4C3EF2D-EB4A-417D-AE19-27A20BA89A6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9C9BFFE5-A5B2-486D-B590-B44202082FD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5FC5F08-765E-4108-B43B-7C019AB1349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CED2221-42F4-420E-9237-D1369982728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5B5004B-BD9E-4E45-966F-F234BD73C898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EFAC6D6-2070-4849-876E-5E0C4479DF74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FE9B8F83-5E9F-401D-97F4-772A325962E2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D0B82EA-7B9A-4ABB-8311-0A777A96039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A4EE3CB-68EC-47FA-A2BB-FF59AF29446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F328E53-A1CB-471B-932C-91C188ED095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7FFD8B5-99E6-47BF-B0FF-44A973DAF0C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DBB3D61-6006-43CE-A2C9-DE1D9A7A5DD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A19DDD43-6650-4263-A03A-46932126673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853FCFE-3FA4-425F-85EC-F6A617BA5A3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8018B8A0-4591-4DF3-A064-54CEB184A64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FC234B5-2594-46F9-A1DB-3F9F79F67BA8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</vt:lpstr>
      <vt:lpstr>2</vt:lpstr>
      <vt:lpstr>3</vt:lpstr>
      <vt:lpstr>4</vt:lpstr>
      <vt:lpstr>6</vt:lpstr>
      <vt:lpstr>7</vt:lpstr>
      <vt:lpstr>8</vt:lpstr>
      <vt:lpstr>9</vt:lpstr>
      <vt:lpstr>10</vt:lpstr>
      <vt:lpstr>11</vt:lpstr>
      <vt:lpstr>13</vt:lpstr>
      <vt:lpstr>14</vt:lpstr>
      <vt:lpstr>15</vt:lpstr>
      <vt:lpstr>16</vt:lpstr>
      <vt:lpstr>17</vt:lpstr>
      <vt:lpstr>18</vt:lpstr>
      <vt:lpstr>20</vt:lpstr>
      <vt:lpstr>21</vt:lpstr>
      <vt:lpstr>22</vt:lpstr>
      <vt:lpstr>23</vt:lpstr>
      <vt:lpstr>24</vt:lpstr>
      <vt:lpstr>25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Noshad Shokouhfar</dc:creator>
  <cp:lastModifiedBy>Noshad Shokouhfar</cp:lastModifiedBy>
  <dcterms:created xsi:type="dcterms:W3CDTF">2024-07-17T11:16:43Z</dcterms:created>
  <dcterms:modified xsi:type="dcterms:W3CDTF">2024-08-21T13:34:08Z</dcterms:modified>
</cp:coreProperties>
</file>