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\Dropbox\XAV coffee works\XAV Revenue\Excels\1403\تابستان 1403\06 - شهریور\"/>
    </mc:Choice>
  </mc:AlternateContent>
  <xr:revisionPtr revIDLastSave="0" documentId="13_ncr:1_{A76A0104-66D8-4E0A-BA81-888131771270}" xr6:coauthVersionLast="47" xr6:coauthVersionMax="47" xr10:uidLastSave="{00000000-0000-0000-0000-000000000000}"/>
  <bookViews>
    <workbookView xWindow="1116" yWindow="1116" windowWidth="16668" windowHeight="9552" tabRatio="897" firstSheet="9" activeTab="20" xr2:uid="{1EEE1F5E-B24D-49A8-8708-A27C578A70B9}"/>
  </bookViews>
  <sheets>
    <sheet name="1" sheetId="1" r:id="rId1"/>
    <sheet name="3" sheetId="2" r:id="rId2"/>
    <sheet name="5" sheetId="22" r:id="rId3"/>
    <sheet name="6" sheetId="4" r:id="rId4"/>
    <sheet name="7" sheetId="5" r:id="rId5"/>
    <sheet name="8" sheetId="6" r:id="rId6"/>
    <sheet name="10" sheetId="7" r:id="rId7"/>
    <sheet name="11" sheetId="8" r:id="rId8"/>
    <sheet name="13" sheetId="9" r:id="rId9"/>
    <sheet name="15" sheetId="10" r:id="rId10"/>
    <sheet name="17" sheetId="11" r:id="rId11"/>
    <sheet name="18" sheetId="12" r:id="rId12"/>
    <sheet name="19" sheetId="13" r:id="rId13"/>
    <sheet name="20" sheetId="14" r:id="rId14"/>
    <sheet name="21" sheetId="15" r:id="rId15"/>
    <sheet name="24" sheetId="16" r:id="rId16"/>
    <sheet name="25" sheetId="17" r:id="rId17"/>
    <sheet name="26" sheetId="18" r:id="rId18"/>
    <sheet name="27" sheetId="19" r:id="rId19"/>
    <sheet name="28" sheetId="20" r:id="rId20"/>
    <sheet name="29" sheetId="21" r:id="rId21"/>
  </sheets>
  <externalReferences>
    <externalReference r:id="rId22"/>
    <externalReference r:id="rId2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4" i="20" l="1"/>
  <c r="AH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V42" i="20" l="1"/>
  <c r="W42" i="20" s="1"/>
  <c r="T42" i="20"/>
  <c r="X42" i="20" s="1"/>
  <c r="Z42" i="20" s="1"/>
  <c r="S42" i="20"/>
  <c r="Q42" i="20"/>
  <c r="K42" i="20"/>
  <c r="AH3" i="20"/>
  <c r="AH4" i="20"/>
  <c r="AH5" i="20"/>
  <c r="AH6" i="20"/>
  <c r="AH7" i="20"/>
  <c r="AH8" i="20"/>
  <c r="AH9" i="20"/>
  <c r="AH10" i="20"/>
  <c r="AH11" i="20"/>
  <c r="AH12" i="20"/>
  <c r="AH13" i="20"/>
  <c r="AH14" i="20"/>
  <c r="AH15" i="20"/>
  <c r="AH16" i="20"/>
  <c r="AH17" i="20"/>
  <c r="AH18" i="20"/>
  <c r="AH19" i="20"/>
  <c r="AH20" i="20"/>
  <c r="AH21" i="20"/>
  <c r="AH22" i="20"/>
  <c r="AH23" i="20"/>
  <c r="AH24" i="20"/>
  <c r="AH25" i="20"/>
  <c r="AH26" i="20"/>
  <c r="AH27" i="20"/>
  <c r="AH28" i="20"/>
  <c r="AH29" i="20"/>
  <c r="AH30" i="20"/>
  <c r="AH31" i="20"/>
  <c r="AH32" i="20"/>
  <c r="AH33" i="20"/>
  <c r="AH34" i="20"/>
  <c r="AH35" i="20"/>
  <c r="AH36" i="20"/>
  <c r="AH37" i="20"/>
  <c r="AH38" i="20"/>
  <c r="AH39" i="20"/>
  <c r="AH40" i="20"/>
  <c r="AH41" i="20"/>
  <c r="AH42" i="20"/>
  <c r="AH43" i="20"/>
  <c r="AH44" i="20"/>
  <c r="AH45" i="20"/>
  <c r="AH46" i="20"/>
  <c r="AH47" i="20"/>
  <c r="AH48" i="20"/>
  <c r="AH49" i="20"/>
  <c r="AH50" i="20"/>
  <c r="AH51" i="20"/>
  <c r="AH52" i="20"/>
  <c r="AH53" i="20"/>
  <c r="AH54" i="20"/>
  <c r="AH55" i="20"/>
  <c r="AH56" i="20"/>
  <c r="AH57" i="20"/>
  <c r="AH58" i="20"/>
  <c r="AH59" i="20"/>
  <c r="AH60" i="20"/>
  <c r="AH61" i="20"/>
  <c r="AH62" i="20"/>
  <c r="AH63" i="20"/>
  <c r="AH64" i="20"/>
  <c r="AH65" i="20"/>
  <c r="AH66" i="20"/>
  <c r="AH67" i="20"/>
  <c r="AH68" i="20"/>
  <c r="AH69" i="20"/>
  <c r="AH70" i="20"/>
  <c r="AH71" i="20"/>
  <c r="AH72" i="20"/>
  <c r="AH73" i="20"/>
  <c r="AH74" i="20"/>
  <c r="AH75" i="20"/>
  <c r="AH76" i="20"/>
  <c r="AH77" i="20"/>
  <c r="AH78" i="20"/>
  <c r="AH79" i="20"/>
  <c r="AH80" i="20"/>
  <c r="AH81" i="20"/>
  <c r="AH82" i="20"/>
  <c r="AH83" i="20"/>
  <c r="AH84" i="20"/>
  <c r="AH85" i="20"/>
  <c r="AH86" i="20"/>
  <c r="AH87" i="20"/>
  <c r="AH88" i="20"/>
  <c r="AH89" i="20"/>
  <c r="AH90" i="20"/>
  <c r="AH91" i="20"/>
  <c r="AH92" i="20"/>
  <c r="AH93" i="20"/>
  <c r="AH94" i="20"/>
  <c r="AH95" i="20"/>
  <c r="AH96" i="20"/>
  <c r="AH97" i="20"/>
  <c r="AH98" i="20"/>
  <c r="AH99" i="20"/>
  <c r="AH100" i="20"/>
  <c r="AH101" i="20"/>
  <c r="AH102" i="20"/>
  <c r="AH103" i="20"/>
  <c r="AH104" i="20"/>
  <c r="AH105" i="20"/>
  <c r="AH106" i="20"/>
  <c r="AH107" i="20"/>
  <c r="AH108" i="20"/>
  <c r="AH109" i="20"/>
  <c r="AH110" i="20"/>
  <c r="AH111" i="20"/>
  <c r="AH112" i="20"/>
  <c r="AH113" i="20"/>
  <c r="AH114" i="20"/>
  <c r="AH115" i="20"/>
  <c r="AH116" i="20"/>
  <c r="AH117" i="20"/>
  <c r="AH118" i="20"/>
  <c r="AH119" i="20"/>
  <c r="AH120" i="20"/>
  <c r="AH121" i="20"/>
  <c r="AH122" i="20"/>
  <c r="AH123" i="20"/>
  <c r="AH124" i="20"/>
  <c r="AH125" i="20"/>
  <c r="AH126" i="20"/>
  <c r="AH127" i="20"/>
  <c r="AH128" i="20"/>
  <c r="AH129" i="20"/>
  <c r="AH130" i="20"/>
  <c r="AH131" i="20"/>
  <c r="AH132" i="20"/>
  <c r="AH133" i="20"/>
  <c r="AH134" i="20"/>
  <c r="AH135" i="20"/>
  <c r="AH136" i="20"/>
  <c r="AH137" i="20"/>
  <c r="AH138" i="20"/>
  <c r="AH139" i="20"/>
  <c r="AH140" i="20"/>
  <c r="AH141" i="20"/>
  <c r="AH142" i="20"/>
  <c r="AH143" i="20"/>
  <c r="AH144" i="20"/>
  <c r="AH145" i="20"/>
  <c r="AH146" i="20"/>
  <c r="AH147" i="20"/>
  <c r="AH148" i="20"/>
  <c r="AH149" i="20"/>
  <c r="AH150" i="20"/>
  <c r="AH151" i="20"/>
  <c r="AH152" i="20"/>
  <c r="AH153" i="20"/>
  <c r="AH154" i="20"/>
  <c r="AH155" i="20"/>
  <c r="AH156" i="20"/>
  <c r="AH157" i="20"/>
  <c r="AH158" i="20"/>
  <c r="AH159" i="20"/>
  <c r="AH160" i="20"/>
  <c r="AH161" i="20"/>
  <c r="AH162" i="20"/>
  <c r="AH163" i="20"/>
  <c r="AH164" i="20"/>
  <c r="AH165" i="20"/>
  <c r="AH166" i="20"/>
  <c r="AH167" i="20"/>
  <c r="AH168" i="20"/>
  <c r="AH169" i="20"/>
  <c r="AH170" i="20"/>
  <c r="AH171" i="20"/>
  <c r="AH172" i="20"/>
  <c r="AH173" i="20"/>
  <c r="AH174" i="20"/>
  <c r="AH175" i="20"/>
  <c r="AH176" i="20"/>
  <c r="AH177" i="20"/>
  <c r="AH178" i="20"/>
  <c r="AH179" i="20"/>
  <c r="AH180" i="20"/>
  <c r="AH181" i="20"/>
  <c r="AH182" i="20"/>
  <c r="AH183" i="20"/>
  <c r="AH184" i="20"/>
  <c r="AH185" i="20"/>
  <c r="AH186" i="20"/>
  <c r="AH187" i="20"/>
  <c r="AH188" i="20"/>
  <c r="AH189" i="20"/>
  <c r="AH190" i="20"/>
  <c r="AH191" i="20"/>
  <c r="AH192" i="20"/>
  <c r="AH193" i="20"/>
  <c r="AH194" i="20"/>
  <c r="AH195" i="20"/>
  <c r="AH196" i="20"/>
  <c r="AH197" i="20"/>
  <c r="AH198" i="20"/>
  <c r="AH199" i="20"/>
  <c r="AH200" i="20"/>
  <c r="K43" i="19" l="1"/>
  <c r="AH3" i="19"/>
  <c r="AH4" i="19"/>
  <c r="AH5" i="19"/>
  <c r="AH6" i="19"/>
  <c r="AH7" i="19"/>
  <c r="AH8" i="19"/>
  <c r="AH9" i="19"/>
  <c r="AH10" i="19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H35" i="19"/>
  <c r="AH36" i="19"/>
  <c r="AH37" i="19"/>
  <c r="AH38" i="19"/>
  <c r="AH39" i="19"/>
  <c r="AH40" i="19"/>
  <c r="AH41" i="19"/>
  <c r="AH42" i="19"/>
  <c r="AH43" i="19"/>
  <c r="AH44" i="19"/>
  <c r="AH45" i="19"/>
  <c r="AH46" i="19"/>
  <c r="AH47" i="19"/>
  <c r="AH48" i="19"/>
  <c r="AH49" i="19"/>
  <c r="AH50" i="19"/>
  <c r="AH51" i="19"/>
  <c r="AH52" i="19"/>
  <c r="AH53" i="19"/>
  <c r="AH54" i="19"/>
  <c r="AH55" i="19"/>
  <c r="AH56" i="19"/>
  <c r="AH57" i="19"/>
  <c r="AH58" i="19"/>
  <c r="AH59" i="19"/>
  <c r="AH60" i="19"/>
  <c r="AH61" i="19"/>
  <c r="AH62" i="19"/>
  <c r="AH63" i="19"/>
  <c r="AH64" i="19"/>
  <c r="AH65" i="19"/>
  <c r="AH66" i="19"/>
  <c r="AH67" i="19"/>
  <c r="AH68" i="19"/>
  <c r="AH69" i="19"/>
  <c r="AH70" i="19"/>
  <c r="AH71" i="19"/>
  <c r="AH72" i="19"/>
  <c r="AH73" i="19"/>
  <c r="AH74" i="19"/>
  <c r="AH75" i="19"/>
  <c r="AH76" i="19"/>
  <c r="AH77" i="19"/>
  <c r="AH78" i="19"/>
  <c r="AH79" i="19"/>
  <c r="AH80" i="19"/>
  <c r="AH81" i="19"/>
  <c r="AH82" i="19"/>
  <c r="AH83" i="19"/>
  <c r="AH84" i="19"/>
  <c r="AH85" i="19"/>
  <c r="AH86" i="19"/>
  <c r="AH87" i="19"/>
  <c r="AH88" i="19"/>
  <c r="AH89" i="19"/>
  <c r="AH90" i="19"/>
  <c r="AH91" i="19"/>
  <c r="AH92" i="19"/>
  <c r="AH93" i="19"/>
  <c r="AH94" i="19"/>
  <c r="AH95" i="19"/>
  <c r="AH96" i="19"/>
  <c r="AH97" i="19"/>
  <c r="AH98" i="19"/>
  <c r="AH99" i="19"/>
  <c r="AH100" i="19"/>
  <c r="AH101" i="19"/>
  <c r="AH102" i="19"/>
  <c r="AH103" i="19"/>
  <c r="AH104" i="19"/>
  <c r="AH105" i="19"/>
  <c r="AH106" i="19"/>
  <c r="AH107" i="19"/>
  <c r="AH108" i="19"/>
  <c r="AH109" i="19"/>
  <c r="AH110" i="19"/>
  <c r="AH111" i="19"/>
  <c r="AH112" i="19"/>
  <c r="AH113" i="19"/>
  <c r="AH114" i="19"/>
  <c r="AH115" i="19"/>
  <c r="AH116" i="19"/>
  <c r="AH117" i="19"/>
  <c r="AH118" i="19"/>
  <c r="AH119" i="19"/>
  <c r="AH120" i="19"/>
  <c r="AH121" i="19"/>
  <c r="AH122" i="19"/>
  <c r="AH123" i="19"/>
  <c r="AH124" i="19"/>
  <c r="AH125" i="19"/>
  <c r="AH126" i="19"/>
  <c r="AH127" i="19"/>
  <c r="AH128" i="19"/>
  <c r="AH129" i="19"/>
  <c r="AH130" i="19"/>
  <c r="AH131" i="19"/>
  <c r="AH132" i="19"/>
  <c r="AH133" i="19"/>
  <c r="AH134" i="19"/>
  <c r="AH135" i="19"/>
  <c r="AH136" i="19"/>
  <c r="AH137" i="19"/>
  <c r="AH138" i="19"/>
  <c r="AH139" i="19"/>
  <c r="AH140" i="19"/>
  <c r="AH141" i="19"/>
  <c r="AH142" i="19"/>
  <c r="AH143" i="19"/>
  <c r="AH144" i="19"/>
  <c r="AH145" i="19"/>
  <c r="AH146" i="19"/>
  <c r="AH147" i="19"/>
  <c r="AH148" i="19"/>
  <c r="AH149" i="19"/>
  <c r="AH150" i="19"/>
  <c r="AH151" i="19"/>
  <c r="AH152" i="19"/>
  <c r="AH153" i="19"/>
  <c r="AH154" i="19"/>
  <c r="AH155" i="19"/>
  <c r="AH156" i="19"/>
  <c r="AH157" i="19"/>
  <c r="AH158" i="19"/>
  <c r="AH159" i="19"/>
  <c r="AH160" i="19"/>
  <c r="AH161" i="19"/>
  <c r="AH162" i="19"/>
  <c r="AH163" i="19"/>
  <c r="AH164" i="19"/>
  <c r="AH165" i="19"/>
  <c r="AH166" i="19"/>
  <c r="AH167" i="19"/>
  <c r="AH168" i="19"/>
  <c r="AH169" i="19"/>
  <c r="AH170" i="19"/>
  <c r="AH171" i="19"/>
  <c r="AH172" i="19"/>
  <c r="AH173" i="19"/>
  <c r="AH174" i="19"/>
  <c r="AH175" i="19"/>
  <c r="AH176" i="19"/>
  <c r="AH177" i="19"/>
  <c r="AH178" i="19"/>
  <c r="AH179" i="19"/>
  <c r="AH180" i="19"/>
  <c r="AH181" i="19"/>
  <c r="AH182" i="19"/>
  <c r="AH183" i="19"/>
  <c r="AH184" i="19"/>
  <c r="AH185" i="19"/>
  <c r="AH186" i="19"/>
  <c r="AH187" i="19"/>
  <c r="AH188" i="19"/>
  <c r="AH189" i="19"/>
  <c r="AH190" i="19"/>
  <c r="AH191" i="19"/>
  <c r="AH192" i="19"/>
  <c r="AH193" i="19"/>
  <c r="AH194" i="19"/>
  <c r="AH195" i="19"/>
  <c r="AH196" i="19"/>
  <c r="AH197" i="19"/>
  <c r="AH198" i="19"/>
  <c r="AH199" i="19"/>
  <c r="AH200" i="19"/>
  <c r="K51" i="18"/>
  <c r="AH3" i="17" l="1"/>
  <c r="AH4" i="17"/>
  <c r="AH5" i="17"/>
  <c r="AH6" i="17"/>
  <c r="AH7" i="17"/>
  <c r="AH8" i="17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34" i="17"/>
  <c r="AH35" i="17"/>
  <c r="AH36" i="17"/>
  <c r="AH37" i="17"/>
  <c r="AH38" i="17"/>
  <c r="AH39" i="17"/>
  <c r="AH40" i="17"/>
  <c r="AH41" i="17"/>
  <c r="AH42" i="17"/>
  <c r="AH43" i="17"/>
  <c r="AH44" i="17"/>
  <c r="AH45" i="17"/>
  <c r="AH46" i="17"/>
  <c r="AH47" i="17"/>
  <c r="AH48" i="17"/>
  <c r="AH49" i="17"/>
  <c r="AH50" i="17"/>
  <c r="AH51" i="17"/>
  <c r="AH52" i="17"/>
  <c r="AH53" i="17"/>
  <c r="AH54" i="17"/>
  <c r="AH55" i="17"/>
  <c r="AH56" i="17"/>
  <c r="AH57" i="17"/>
  <c r="AH58" i="17"/>
  <c r="AH59" i="17"/>
  <c r="AH60" i="17"/>
  <c r="AH61" i="17"/>
  <c r="AH62" i="17"/>
  <c r="AH63" i="17"/>
  <c r="AH64" i="17"/>
  <c r="AH65" i="17"/>
  <c r="AH66" i="17"/>
  <c r="AH67" i="17"/>
  <c r="AH68" i="17"/>
  <c r="AH69" i="17"/>
  <c r="AH70" i="17"/>
  <c r="AH71" i="17"/>
  <c r="AH72" i="17"/>
  <c r="AH73" i="17"/>
  <c r="AH74" i="17"/>
  <c r="AH75" i="17"/>
  <c r="AH76" i="17"/>
  <c r="AH77" i="17"/>
  <c r="AH78" i="17"/>
  <c r="AH79" i="17"/>
  <c r="AH80" i="17"/>
  <c r="AH81" i="17"/>
  <c r="AH82" i="17"/>
  <c r="AH83" i="17"/>
  <c r="AH84" i="17"/>
  <c r="AH85" i="17"/>
  <c r="AH86" i="17"/>
  <c r="AH87" i="17"/>
  <c r="AH88" i="17"/>
  <c r="AH89" i="17"/>
  <c r="AH90" i="17"/>
  <c r="AH91" i="17"/>
  <c r="AH92" i="17"/>
  <c r="AH93" i="17"/>
  <c r="AH94" i="17"/>
  <c r="AH95" i="17"/>
  <c r="AH96" i="17"/>
  <c r="AH97" i="17"/>
  <c r="AH98" i="17"/>
  <c r="AH99" i="17"/>
  <c r="AH100" i="17"/>
  <c r="AH101" i="17"/>
  <c r="AH102" i="17"/>
  <c r="AH103" i="17"/>
  <c r="AH104" i="17"/>
  <c r="AH105" i="17"/>
  <c r="AH106" i="17"/>
  <c r="AH107" i="17"/>
  <c r="AH108" i="17"/>
  <c r="AH109" i="17"/>
  <c r="AH110" i="17"/>
  <c r="AH111" i="17"/>
  <c r="AH112" i="17"/>
  <c r="AH113" i="17"/>
  <c r="AH114" i="17"/>
  <c r="AH115" i="17"/>
  <c r="AH116" i="17"/>
  <c r="AH117" i="17"/>
  <c r="AH118" i="17"/>
  <c r="AH119" i="17"/>
  <c r="AH120" i="17"/>
  <c r="AH121" i="17"/>
  <c r="AH122" i="17"/>
  <c r="AH123" i="17"/>
  <c r="AH124" i="17"/>
  <c r="AH125" i="17"/>
  <c r="AH126" i="17"/>
  <c r="AH127" i="17"/>
  <c r="AH128" i="17"/>
  <c r="AH129" i="17"/>
  <c r="AH130" i="17"/>
  <c r="AH131" i="17"/>
  <c r="AH132" i="17"/>
  <c r="AH133" i="17"/>
  <c r="AH134" i="17"/>
  <c r="AH135" i="17"/>
  <c r="AH136" i="17"/>
  <c r="AH137" i="17"/>
  <c r="AH138" i="17"/>
  <c r="AH139" i="17"/>
  <c r="AH140" i="17"/>
  <c r="AH141" i="17"/>
  <c r="AH142" i="17"/>
  <c r="AH143" i="17"/>
  <c r="AH144" i="17"/>
  <c r="AH145" i="17"/>
  <c r="AH146" i="17"/>
  <c r="AH147" i="17"/>
  <c r="AH148" i="17"/>
  <c r="AH149" i="17"/>
  <c r="AH150" i="17"/>
  <c r="AH151" i="17"/>
  <c r="AH152" i="17"/>
  <c r="AH153" i="17"/>
  <c r="AH154" i="17"/>
  <c r="AH155" i="17"/>
  <c r="AH156" i="17"/>
  <c r="AH157" i="17"/>
  <c r="AH158" i="17"/>
  <c r="AH159" i="17"/>
  <c r="AH160" i="17"/>
  <c r="AH161" i="17"/>
  <c r="AH162" i="17"/>
  <c r="AH163" i="17"/>
  <c r="AH164" i="17"/>
  <c r="AH165" i="17"/>
  <c r="AH166" i="17"/>
  <c r="AH167" i="17"/>
  <c r="AH168" i="17"/>
  <c r="AH169" i="17"/>
  <c r="AH170" i="17"/>
  <c r="AH171" i="17"/>
  <c r="AH172" i="17"/>
  <c r="AH173" i="17"/>
  <c r="AH174" i="17"/>
  <c r="AH175" i="17"/>
  <c r="AH176" i="17"/>
  <c r="AH177" i="17"/>
  <c r="AH178" i="17"/>
  <c r="AH179" i="17"/>
  <c r="AH180" i="17"/>
  <c r="AH181" i="17"/>
  <c r="AH182" i="17"/>
  <c r="AH183" i="17"/>
  <c r="AH184" i="17"/>
  <c r="AH185" i="17"/>
  <c r="AH186" i="17"/>
  <c r="AH187" i="17"/>
  <c r="AH188" i="17"/>
  <c r="AH189" i="17"/>
  <c r="AH190" i="17"/>
  <c r="AH191" i="17"/>
  <c r="AH192" i="17"/>
  <c r="AH193" i="17"/>
  <c r="AH194" i="17"/>
  <c r="AH195" i="17"/>
  <c r="AH196" i="17"/>
  <c r="AH197" i="17"/>
  <c r="AH198" i="17"/>
  <c r="AH199" i="17"/>
  <c r="AH200" i="17"/>
  <c r="AH3" i="16"/>
  <c r="AH4" i="16"/>
  <c r="AH5" i="16"/>
  <c r="AH6" i="16"/>
  <c r="AH7" i="16"/>
  <c r="AH8" i="16"/>
  <c r="AH9" i="16"/>
  <c r="AH10" i="16"/>
  <c r="AH11" i="16"/>
  <c r="AH12" i="16"/>
  <c r="AH13" i="16"/>
  <c r="AH14" i="16"/>
  <c r="AH15" i="16"/>
  <c r="AH16" i="16"/>
  <c r="AH17" i="16"/>
  <c r="AH18" i="16"/>
  <c r="AH19" i="16"/>
  <c r="AH20" i="16"/>
  <c r="AH21" i="16"/>
  <c r="AH22" i="16"/>
  <c r="AH23" i="16"/>
  <c r="AH24" i="16"/>
  <c r="AH25" i="16"/>
  <c r="AH26" i="16"/>
  <c r="AH27" i="16"/>
  <c r="AH28" i="16"/>
  <c r="AH29" i="16"/>
  <c r="AH30" i="16"/>
  <c r="AH31" i="16"/>
  <c r="AH32" i="16"/>
  <c r="AH33" i="16"/>
  <c r="AH34" i="16"/>
  <c r="AH35" i="16"/>
  <c r="AH36" i="16"/>
  <c r="AH37" i="16"/>
  <c r="AH38" i="16"/>
  <c r="AH39" i="16"/>
  <c r="AH40" i="16"/>
  <c r="AH41" i="16"/>
  <c r="AH42" i="16"/>
  <c r="AH43" i="16"/>
  <c r="AH44" i="16"/>
  <c r="AH45" i="16"/>
  <c r="AH46" i="16"/>
  <c r="AH47" i="16"/>
  <c r="AH48" i="16"/>
  <c r="AH49" i="16"/>
  <c r="AH50" i="16"/>
  <c r="AH51" i="16"/>
  <c r="AH52" i="16"/>
  <c r="AH53" i="16"/>
  <c r="AH54" i="16"/>
  <c r="AH55" i="16"/>
  <c r="AH56" i="16"/>
  <c r="AH57" i="16"/>
  <c r="AH58" i="16"/>
  <c r="AH59" i="16"/>
  <c r="AH60" i="16"/>
  <c r="AH61" i="16"/>
  <c r="AH62" i="16"/>
  <c r="AH63" i="16"/>
  <c r="AH64" i="16"/>
  <c r="AH65" i="16"/>
  <c r="AH66" i="16"/>
  <c r="AH67" i="16"/>
  <c r="AH68" i="16"/>
  <c r="AH69" i="16"/>
  <c r="AH70" i="16"/>
  <c r="AH71" i="16"/>
  <c r="AH72" i="16"/>
  <c r="AH73" i="16"/>
  <c r="AH74" i="16"/>
  <c r="AH75" i="16"/>
  <c r="AH76" i="16"/>
  <c r="AH77" i="16"/>
  <c r="AH78" i="16"/>
  <c r="AH79" i="16"/>
  <c r="AH80" i="16"/>
  <c r="AH81" i="16"/>
  <c r="AH82" i="16"/>
  <c r="AH83" i="16"/>
  <c r="AH84" i="16"/>
  <c r="AH85" i="16"/>
  <c r="AH86" i="16"/>
  <c r="AH87" i="16"/>
  <c r="AH88" i="16"/>
  <c r="AH89" i="16"/>
  <c r="AH90" i="16"/>
  <c r="AH91" i="16"/>
  <c r="AH92" i="16"/>
  <c r="AH93" i="16"/>
  <c r="AH94" i="16"/>
  <c r="AH95" i="16"/>
  <c r="AH96" i="16"/>
  <c r="AH97" i="16"/>
  <c r="AH98" i="16"/>
  <c r="AH99" i="16"/>
  <c r="AH100" i="16"/>
  <c r="AH101" i="16"/>
  <c r="AH102" i="16"/>
  <c r="AH103" i="16"/>
  <c r="AH104" i="16"/>
  <c r="AH105" i="16"/>
  <c r="AH106" i="16"/>
  <c r="AH107" i="16"/>
  <c r="AH108" i="16"/>
  <c r="AH109" i="16"/>
  <c r="AH110" i="16"/>
  <c r="AH111" i="16"/>
  <c r="AH112" i="16"/>
  <c r="AH113" i="16"/>
  <c r="AH114" i="16"/>
  <c r="AH115" i="16"/>
  <c r="AH116" i="16"/>
  <c r="AH117" i="16"/>
  <c r="AH118" i="16"/>
  <c r="AH119" i="16"/>
  <c r="AH120" i="16"/>
  <c r="AH121" i="16"/>
  <c r="AH122" i="16"/>
  <c r="AH123" i="16"/>
  <c r="AH124" i="16"/>
  <c r="AH125" i="16"/>
  <c r="AH126" i="16"/>
  <c r="AH127" i="16"/>
  <c r="AH128" i="16"/>
  <c r="AH129" i="16"/>
  <c r="AH130" i="16"/>
  <c r="AH131" i="16"/>
  <c r="AH132" i="16"/>
  <c r="AH133" i="16"/>
  <c r="AH134" i="16"/>
  <c r="AH135" i="16"/>
  <c r="AH136" i="16"/>
  <c r="AH137" i="16"/>
  <c r="AH138" i="16"/>
  <c r="AH139" i="16"/>
  <c r="AH140" i="16"/>
  <c r="AH141" i="16"/>
  <c r="AH142" i="16"/>
  <c r="AH143" i="16"/>
  <c r="AH144" i="16"/>
  <c r="AH145" i="16"/>
  <c r="AH146" i="16"/>
  <c r="AH147" i="16"/>
  <c r="AH148" i="16"/>
  <c r="AH149" i="16"/>
  <c r="AH150" i="16"/>
  <c r="AH151" i="16"/>
  <c r="AH152" i="16"/>
  <c r="AH153" i="16"/>
  <c r="AH154" i="16"/>
  <c r="AH155" i="16"/>
  <c r="AH156" i="16"/>
  <c r="AH157" i="16"/>
  <c r="AH158" i="16"/>
  <c r="AH159" i="16"/>
  <c r="AH160" i="16"/>
  <c r="AH161" i="16"/>
  <c r="AH162" i="16"/>
  <c r="AH163" i="16"/>
  <c r="AH164" i="16"/>
  <c r="AH165" i="16"/>
  <c r="AH166" i="16"/>
  <c r="AH167" i="16"/>
  <c r="AH168" i="16"/>
  <c r="AH169" i="16"/>
  <c r="AH170" i="16"/>
  <c r="AH171" i="16"/>
  <c r="AH172" i="16"/>
  <c r="AH173" i="16"/>
  <c r="AH174" i="16"/>
  <c r="AH175" i="16"/>
  <c r="AH176" i="16"/>
  <c r="AH177" i="16"/>
  <c r="AH178" i="16"/>
  <c r="AH179" i="16"/>
  <c r="AH180" i="16"/>
  <c r="AH181" i="16"/>
  <c r="AH182" i="16"/>
  <c r="AH183" i="16"/>
  <c r="AH184" i="16"/>
  <c r="AH185" i="16"/>
  <c r="AH186" i="16"/>
  <c r="AH187" i="16"/>
  <c r="AH188" i="16"/>
  <c r="AH189" i="16"/>
  <c r="AH190" i="16"/>
  <c r="AH191" i="16"/>
  <c r="AH192" i="16"/>
  <c r="AH193" i="16"/>
  <c r="AH194" i="16"/>
  <c r="AH195" i="16"/>
  <c r="AH196" i="16"/>
  <c r="AH197" i="16"/>
  <c r="AH198" i="16"/>
  <c r="AH199" i="16"/>
  <c r="AH200" i="16"/>
  <c r="V2" i="21"/>
  <c r="W2" i="21" s="1"/>
  <c r="T2" i="21"/>
  <c r="X2" i="21" s="1"/>
  <c r="Z2" i="21" s="1"/>
  <c r="S2" i="21"/>
  <c r="Q2" i="21"/>
  <c r="K2" i="21"/>
  <c r="V2" i="18"/>
  <c r="W2" i="18" s="1"/>
  <c r="T2" i="18"/>
  <c r="X2" i="18" s="1"/>
  <c r="Z2" i="18" s="1"/>
  <c r="S2" i="18"/>
  <c r="Q2" i="18"/>
  <c r="K2" i="18"/>
  <c r="AH3" i="15" l="1"/>
  <c r="AH4" i="15"/>
  <c r="AH5" i="15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37" i="15"/>
  <c r="AH38" i="15"/>
  <c r="AH39" i="15"/>
  <c r="AH40" i="15"/>
  <c r="AH41" i="15"/>
  <c r="AH42" i="15"/>
  <c r="AH43" i="15"/>
  <c r="AH44" i="15"/>
  <c r="AH45" i="15"/>
  <c r="AH46" i="15"/>
  <c r="AH47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62" i="15"/>
  <c r="AH63" i="15"/>
  <c r="AH64" i="15"/>
  <c r="AH65" i="15"/>
  <c r="AH66" i="15"/>
  <c r="AH67" i="15"/>
  <c r="AH68" i="15"/>
  <c r="AH69" i="15"/>
  <c r="AH70" i="15"/>
  <c r="AH71" i="15"/>
  <c r="AH72" i="15"/>
  <c r="AH73" i="15"/>
  <c r="AH74" i="15"/>
  <c r="AH75" i="15"/>
  <c r="AH76" i="15"/>
  <c r="AH77" i="15"/>
  <c r="AH78" i="15"/>
  <c r="AH79" i="15"/>
  <c r="AH80" i="15"/>
  <c r="AH81" i="15"/>
  <c r="AH82" i="15"/>
  <c r="AH83" i="15"/>
  <c r="AH84" i="15"/>
  <c r="AH85" i="15"/>
  <c r="AH86" i="15"/>
  <c r="AH87" i="15"/>
  <c r="AH88" i="15"/>
  <c r="AH89" i="15"/>
  <c r="AH90" i="15"/>
  <c r="AH91" i="15"/>
  <c r="AH92" i="15"/>
  <c r="AH93" i="15"/>
  <c r="AH94" i="15"/>
  <c r="AH95" i="15"/>
  <c r="AH96" i="15"/>
  <c r="AH97" i="15"/>
  <c r="AH98" i="15"/>
  <c r="AH99" i="15"/>
  <c r="AH100" i="15"/>
  <c r="AH101" i="15"/>
  <c r="AH102" i="15"/>
  <c r="AH103" i="15"/>
  <c r="AH104" i="15"/>
  <c r="AH105" i="15"/>
  <c r="AH106" i="15"/>
  <c r="AH107" i="15"/>
  <c r="AH108" i="15"/>
  <c r="AH109" i="15"/>
  <c r="AH110" i="15"/>
  <c r="AH111" i="15"/>
  <c r="AH112" i="15"/>
  <c r="AH113" i="15"/>
  <c r="AH114" i="15"/>
  <c r="AH115" i="15"/>
  <c r="AH116" i="15"/>
  <c r="AH117" i="15"/>
  <c r="AH118" i="15"/>
  <c r="AH119" i="15"/>
  <c r="AH120" i="15"/>
  <c r="AH121" i="15"/>
  <c r="AH122" i="15"/>
  <c r="AH123" i="15"/>
  <c r="AH124" i="15"/>
  <c r="AH125" i="15"/>
  <c r="AH126" i="15"/>
  <c r="AH127" i="15"/>
  <c r="AH128" i="15"/>
  <c r="AH129" i="15"/>
  <c r="AH130" i="15"/>
  <c r="AH131" i="15"/>
  <c r="AH132" i="15"/>
  <c r="AH133" i="15"/>
  <c r="AH134" i="15"/>
  <c r="AH135" i="15"/>
  <c r="AH136" i="15"/>
  <c r="AH137" i="15"/>
  <c r="AH138" i="15"/>
  <c r="AH139" i="15"/>
  <c r="AH140" i="15"/>
  <c r="AH141" i="15"/>
  <c r="AH142" i="15"/>
  <c r="AH143" i="15"/>
  <c r="AH144" i="15"/>
  <c r="AH145" i="15"/>
  <c r="AH146" i="15"/>
  <c r="AH147" i="15"/>
  <c r="AH148" i="15"/>
  <c r="AH149" i="15"/>
  <c r="AH150" i="15"/>
  <c r="AH151" i="15"/>
  <c r="AH152" i="15"/>
  <c r="AH153" i="15"/>
  <c r="AH154" i="15"/>
  <c r="AH155" i="15"/>
  <c r="AH156" i="15"/>
  <c r="AH157" i="15"/>
  <c r="AH158" i="15"/>
  <c r="AH159" i="15"/>
  <c r="AH160" i="15"/>
  <c r="AH161" i="15"/>
  <c r="AH162" i="15"/>
  <c r="AH163" i="15"/>
  <c r="AH164" i="15"/>
  <c r="AH165" i="15"/>
  <c r="AH166" i="15"/>
  <c r="AH167" i="15"/>
  <c r="AH168" i="15"/>
  <c r="AH169" i="15"/>
  <c r="AH170" i="15"/>
  <c r="AH171" i="15"/>
  <c r="AH172" i="15"/>
  <c r="AH173" i="15"/>
  <c r="AH174" i="15"/>
  <c r="AH175" i="15"/>
  <c r="AH176" i="15"/>
  <c r="AH177" i="15"/>
  <c r="AH178" i="15"/>
  <c r="AH179" i="15"/>
  <c r="AH180" i="15"/>
  <c r="AH181" i="15"/>
  <c r="AH182" i="15"/>
  <c r="AH183" i="15"/>
  <c r="AH184" i="15"/>
  <c r="AH185" i="15"/>
  <c r="AH186" i="15"/>
  <c r="AH187" i="15"/>
  <c r="AH188" i="15"/>
  <c r="AH189" i="15"/>
  <c r="AH190" i="15"/>
  <c r="AH191" i="15"/>
  <c r="AH192" i="15"/>
  <c r="AH193" i="15"/>
  <c r="AH194" i="15"/>
  <c r="AH195" i="15"/>
  <c r="AH196" i="15"/>
  <c r="AH197" i="15"/>
  <c r="AH198" i="15"/>
  <c r="AH199" i="15"/>
  <c r="AH200" i="15"/>
  <c r="AH2" i="15"/>
  <c r="AH2" i="14"/>
  <c r="AH3" i="14" l="1"/>
  <c r="AH4" i="14"/>
  <c r="AH5" i="14"/>
  <c r="AH6" i="14"/>
  <c r="AH7" i="14"/>
  <c r="AH8" i="14"/>
  <c r="AH9" i="14"/>
  <c r="AH10" i="14"/>
  <c r="AH11" i="14"/>
  <c r="AH12" i="14"/>
  <c r="AH13" i="14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40" i="14"/>
  <c r="AH41" i="14"/>
  <c r="AH42" i="14"/>
  <c r="AH43" i="14"/>
  <c r="AH44" i="14"/>
  <c r="AH45" i="14"/>
  <c r="AH46" i="14"/>
  <c r="AH47" i="14"/>
  <c r="AH48" i="14"/>
  <c r="AH49" i="14"/>
  <c r="AH50" i="14"/>
  <c r="AH51" i="14"/>
  <c r="AH52" i="14"/>
  <c r="AH53" i="14"/>
  <c r="AH54" i="14"/>
  <c r="AH55" i="14"/>
  <c r="AH56" i="14"/>
  <c r="AH57" i="14"/>
  <c r="AH58" i="14"/>
  <c r="AH59" i="14"/>
  <c r="AH60" i="14"/>
  <c r="AH61" i="14"/>
  <c r="AH62" i="14"/>
  <c r="AH63" i="14"/>
  <c r="AH64" i="14"/>
  <c r="AH65" i="14"/>
  <c r="AH66" i="14"/>
  <c r="AH67" i="14"/>
  <c r="AH68" i="14"/>
  <c r="AH69" i="14"/>
  <c r="AH70" i="14"/>
  <c r="AH71" i="14"/>
  <c r="AH72" i="14"/>
  <c r="AH73" i="14"/>
  <c r="AH74" i="14"/>
  <c r="AH75" i="14"/>
  <c r="AH76" i="14"/>
  <c r="AH77" i="14"/>
  <c r="AH78" i="14"/>
  <c r="AH79" i="14"/>
  <c r="AH80" i="14"/>
  <c r="AH81" i="14"/>
  <c r="AH82" i="14"/>
  <c r="AH83" i="14"/>
  <c r="AH84" i="14"/>
  <c r="AH85" i="14"/>
  <c r="AH86" i="14"/>
  <c r="AH87" i="14"/>
  <c r="AH88" i="14"/>
  <c r="AH89" i="14"/>
  <c r="AH90" i="14"/>
  <c r="AH91" i="14"/>
  <c r="AH92" i="14"/>
  <c r="AH93" i="14"/>
  <c r="AH94" i="14"/>
  <c r="AH95" i="14"/>
  <c r="AH96" i="14"/>
  <c r="AH97" i="14"/>
  <c r="AH98" i="14"/>
  <c r="AH99" i="14"/>
  <c r="AH100" i="14"/>
  <c r="AH101" i="14"/>
  <c r="AH102" i="14"/>
  <c r="AH103" i="14"/>
  <c r="AH104" i="14"/>
  <c r="AH105" i="14"/>
  <c r="AH106" i="14"/>
  <c r="AH107" i="14"/>
  <c r="AH108" i="14"/>
  <c r="AH109" i="14"/>
  <c r="AH110" i="14"/>
  <c r="AH111" i="14"/>
  <c r="AH112" i="14"/>
  <c r="AH113" i="14"/>
  <c r="AH114" i="14"/>
  <c r="AH115" i="14"/>
  <c r="AH116" i="14"/>
  <c r="AH117" i="14"/>
  <c r="AH118" i="14"/>
  <c r="AH119" i="14"/>
  <c r="AH120" i="14"/>
  <c r="AH121" i="14"/>
  <c r="AH122" i="14"/>
  <c r="AH123" i="14"/>
  <c r="AH124" i="14"/>
  <c r="AH125" i="14"/>
  <c r="AH126" i="14"/>
  <c r="AH127" i="14"/>
  <c r="AH128" i="14"/>
  <c r="AH129" i="14"/>
  <c r="AH130" i="14"/>
  <c r="AH131" i="14"/>
  <c r="AH132" i="14"/>
  <c r="AH133" i="14"/>
  <c r="AH134" i="14"/>
  <c r="AH135" i="14"/>
  <c r="AH136" i="14"/>
  <c r="AH137" i="14"/>
  <c r="AH138" i="14"/>
  <c r="AH139" i="14"/>
  <c r="AH140" i="14"/>
  <c r="AH141" i="14"/>
  <c r="AH142" i="14"/>
  <c r="AH143" i="14"/>
  <c r="AH144" i="14"/>
  <c r="AH145" i="14"/>
  <c r="AH146" i="14"/>
  <c r="AH147" i="14"/>
  <c r="AH148" i="14"/>
  <c r="AH149" i="14"/>
  <c r="AH150" i="14"/>
  <c r="AH151" i="14"/>
  <c r="AH152" i="14"/>
  <c r="AH153" i="14"/>
  <c r="AH154" i="14"/>
  <c r="AH155" i="14"/>
  <c r="AH156" i="14"/>
  <c r="AH157" i="14"/>
  <c r="AH158" i="14"/>
  <c r="AH159" i="14"/>
  <c r="AH160" i="14"/>
  <c r="AH161" i="14"/>
  <c r="AH162" i="14"/>
  <c r="AH163" i="14"/>
  <c r="AH164" i="14"/>
  <c r="AH165" i="14"/>
  <c r="AH166" i="14"/>
  <c r="AH167" i="14"/>
  <c r="AH168" i="14"/>
  <c r="AH169" i="14"/>
  <c r="AH170" i="14"/>
  <c r="AH171" i="14"/>
  <c r="AH172" i="14"/>
  <c r="AH173" i="14"/>
  <c r="AH174" i="14"/>
  <c r="AH175" i="14"/>
  <c r="AH176" i="14"/>
  <c r="AH177" i="14"/>
  <c r="AH178" i="14"/>
  <c r="AH179" i="14"/>
  <c r="AH180" i="14"/>
  <c r="AH181" i="14"/>
  <c r="AH182" i="14"/>
  <c r="AH183" i="14"/>
  <c r="AH184" i="14"/>
  <c r="AH185" i="14"/>
  <c r="AH186" i="14"/>
  <c r="AH187" i="14"/>
  <c r="AH188" i="14"/>
  <c r="AH189" i="14"/>
  <c r="AH190" i="14"/>
  <c r="AH191" i="14"/>
  <c r="AH192" i="14"/>
  <c r="AH193" i="14"/>
  <c r="AH194" i="14"/>
  <c r="AH195" i="14"/>
  <c r="AH196" i="14"/>
  <c r="AH197" i="14"/>
  <c r="AH198" i="14"/>
  <c r="AH199" i="14"/>
  <c r="AH200" i="14"/>
  <c r="K59" i="13"/>
  <c r="AH3" i="13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188" i="13"/>
  <c r="AH189" i="13"/>
  <c r="AH190" i="13"/>
  <c r="AH191" i="13"/>
  <c r="AH192" i="13"/>
  <c r="AH193" i="13"/>
  <c r="AH194" i="13"/>
  <c r="AH195" i="13"/>
  <c r="AH196" i="13"/>
  <c r="AH197" i="13"/>
  <c r="AH198" i="13"/>
  <c r="AH199" i="13"/>
  <c r="AH200" i="13"/>
  <c r="AH3" i="12" l="1"/>
  <c r="AH4" i="12"/>
  <c r="AH5" i="12"/>
  <c r="AH6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19" i="12"/>
  <c r="AH120" i="12"/>
  <c r="AH121" i="12"/>
  <c r="AH122" i="12"/>
  <c r="AH123" i="12"/>
  <c r="AH124" i="12"/>
  <c r="AH125" i="12"/>
  <c r="AH126" i="12"/>
  <c r="AH127" i="12"/>
  <c r="AH128" i="12"/>
  <c r="AH129" i="12"/>
  <c r="AH130" i="12"/>
  <c r="AH131" i="12"/>
  <c r="AH132" i="12"/>
  <c r="AH133" i="12"/>
  <c r="AH134" i="12"/>
  <c r="AH135" i="12"/>
  <c r="AH136" i="12"/>
  <c r="AH137" i="12"/>
  <c r="AH138" i="12"/>
  <c r="AH139" i="12"/>
  <c r="AH140" i="12"/>
  <c r="AH141" i="12"/>
  <c r="AH142" i="12"/>
  <c r="AH143" i="12"/>
  <c r="AH144" i="12"/>
  <c r="AH145" i="12"/>
  <c r="AH146" i="12"/>
  <c r="AH147" i="12"/>
  <c r="AH148" i="12"/>
  <c r="AH149" i="12"/>
  <c r="AH150" i="12"/>
  <c r="AH151" i="12"/>
  <c r="AH152" i="12"/>
  <c r="AH153" i="12"/>
  <c r="AH154" i="12"/>
  <c r="AH155" i="12"/>
  <c r="AH156" i="12"/>
  <c r="AH157" i="12"/>
  <c r="AH158" i="12"/>
  <c r="AH159" i="12"/>
  <c r="AH160" i="12"/>
  <c r="AH161" i="12"/>
  <c r="AH162" i="12"/>
  <c r="AH163" i="12"/>
  <c r="AH164" i="12"/>
  <c r="AH165" i="12"/>
  <c r="AH166" i="12"/>
  <c r="AH167" i="12"/>
  <c r="AH168" i="12"/>
  <c r="AH169" i="12"/>
  <c r="AH170" i="12"/>
  <c r="AH171" i="12"/>
  <c r="AH172" i="12"/>
  <c r="AH173" i="12"/>
  <c r="AH174" i="12"/>
  <c r="AH175" i="12"/>
  <c r="AH176" i="12"/>
  <c r="AH177" i="12"/>
  <c r="AH178" i="12"/>
  <c r="AH179" i="12"/>
  <c r="AH180" i="12"/>
  <c r="AH181" i="12"/>
  <c r="AH182" i="12"/>
  <c r="AH183" i="12"/>
  <c r="AH184" i="12"/>
  <c r="AH185" i="12"/>
  <c r="AH186" i="12"/>
  <c r="AH187" i="12"/>
  <c r="AH188" i="12"/>
  <c r="AH189" i="12"/>
  <c r="AH190" i="12"/>
  <c r="AH191" i="12"/>
  <c r="AH192" i="12"/>
  <c r="AH193" i="12"/>
  <c r="AH194" i="12"/>
  <c r="AH195" i="12"/>
  <c r="AH196" i="12"/>
  <c r="AH197" i="12"/>
  <c r="AH198" i="12"/>
  <c r="AH199" i="12"/>
  <c r="AH200" i="12"/>
  <c r="V46" i="11"/>
  <c r="W46" i="11" s="1"/>
  <c r="T46" i="11"/>
  <c r="X46" i="11" s="1"/>
  <c r="Z46" i="11" s="1"/>
  <c r="S46" i="11"/>
  <c r="Q46" i="11"/>
  <c r="K46" i="11"/>
  <c r="V34" i="11" l="1"/>
  <c r="W34" i="11" s="1"/>
  <c r="T34" i="11"/>
  <c r="X34" i="11" s="1"/>
  <c r="Z34" i="11" s="1"/>
  <c r="S34" i="11"/>
  <c r="Q34" i="11"/>
  <c r="K34" i="11"/>
  <c r="V33" i="11"/>
  <c r="W33" i="11" s="1"/>
  <c r="T33" i="11"/>
  <c r="X33" i="11" s="1"/>
  <c r="Z33" i="11" s="1"/>
  <c r="S33" i="11"/>
  <c r="Q33" i="11"/>
  <c r="K33" i="11"/>
  <c r="V28" i="11"/>
  <c r="W28" i="11" s="1"/>
  <c r="T28" i="11"/>
  <c r="X28" i="11" s="1"/>
  <c r="Z28" i="11" s="1"/>
  <c r="S28" i="11"/>
  <c r="Q28" i="11"/>
  <c r="K28" i="11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V31" i="9"/>
  <c r="W31" i="9" s="1"/>
  <c r="T31" i="9"/>
  <c r="X31" i="9" s="1"/>
  <c r="Z31" i="9" s="1"/>
  <c r="S31" i="9"/>
  <c r="Q31" i="9"/>
  <c r="K31" i="9"/>
  <c r="V27" i="7" l="1"/>
  <c r="W27" i="7" s="1"/>
  <c r="T27" i="7"/>
  <c r="X27" i="7" s="1"/>
  <c r="Z27" i="7" s="1"/>
  <c r="S27" i="7"/>
  <c r="Q27" i="7"/>
  <c r="V26" i="7"/>
  <c r="W26" i="7" s="1"/>
  <c r="T26" i="7"/>
  <c r="X26" i="7" s="1"/>
  <c r="Z26" i="7" s="1"/>
  <c r="S26" i="7"/>
  <c r="Q26" i="7"/>
  <c r="V25" i="7"/>
  <c r="W25" i="7" s="1"/>
  <c r="T25" i="7"/>
  <c r="X25" i="7" s="1"/>
  <c r="Z25" i="7" s="1"/>
  <c r="S25" i="7"/>
  <c r="Q25" i="7"/>
  <c r="K25" i="7"/>
  <c r="V24" i="7"/>
  <c r="W24" i="7" s="1"/>
  <c r="T24" i="7"/>
  <c r="X24" i="7" s="1"/>
  <c r="Z24" i="7" s="1"/>
  <c r="S24" i="7"/>
  <c r="Q24" i="7"/>
  <c r="K24" i="7"/>
  <c r="Q61" i="4"/>
  <c r="V27" i="22"/>
  <c r="AG27" i="22" s="1"/>
  <c r="T27" i="22"/>
  <c r="X27" i="22" s="1"/>
  <c r="Z27" i="22" s="1"/>
  <c r="S27" i="22"/>
  <c r="Q27" i="22"/>
  <c r="K27" i="22"/>
  <c r="V26" i="22"/>
  <c r="W26" i="22" s="1"/>
  <c r="T26" i="22"/>
  <c r="X26" i="22" s="1"/>
  <c r="Z26" i="22" s="1"/>
  <c r="S26" i="22"/>
  <c r="Q26" i="22"/>
  <c r="K26" i="22"/>
  <c r="V25" i="22"/>
  <c r="AG25" i="22" s="1"/>
  <c r="T25" i="22"/>
  <c r="X25" i="22" s="1"/>
  <c r="Z25" i="22" s="1"/>
  <c r="S25" i="22"/>
  <c r="Q25" i="22"/>
  <c r="K25" i="22"/>
  <c r="V24" i="22"/>
  <c r="W24" i="22" s="1"/>
  <c r="T24" i="22"/>
  <c r="X24" i="22" s="1"/>
  <c r="Z24" i="22" s="1"/>
  <c r="S24" i="22"/>
  <c r="Q24" i="22"/>
  <c r="K24" i="22"/>
  <c r="V23" i="22"/>
  <c r="AG23" i="22" s="1"/>
  <c r="T23" i="22"/>
  <c r="X23" i="22" s="1"/>
  <c r="Z23" i="22" s="1"/>
  <c r="S23" i="22"/>
  <c r="Q23" i="22"/>
  <c r="K23" i="22"/>
  <c r="V22" i="22"/>
  <c r="W22" i="22" s="1"/>
  <c r="T22" i="22"/>
  <c r="X22" i="22" s="1"/>
  <c r="Z22" i="22" s="1"/>
  <c r="S22" i="22"/>
  <c r="Q22" i="22"/>
  <c r="K22" i="22"/>
  <c r="V21" i="22"/>
  <c r="W21" i="22" s="1"/>
  <c r="T21" i="22"/>
  <c r="X21" i="22" s="1"/>
  <c r="Z21" i="22" s="1"/>
  <c r="S21" i="22"/>
  <c r="Q21" i="22"/>
  <c r="K21" i="22"/>
  <c r="V20" i="22"/>
  <c r="T20" i="22"/>
  <c r="X20" i="22" s="1"/>
  <c r="Z20" i="22" s="1"/>
  <c r="S20" i="22"/>
  <c r="Q20" i="22"/>
  <c r="K20" i="22"/>
  <c r="V19" i="22"/>
  <c r="W19" i="22" s="1"/>
  <c r="T19" i="22"/>
  <c r="X19" i="22" s="1"/>
  <c r="Z19" i="22" s="1"/>
  <c r="S19" i="22"/>
  <c r="Q19" i="22"/>
  <c r="K19" i="22"/>
  <c r="V18" i="22"/>
  <c r="W18" i="22" s="1"/>
  <c r="T18" i="22"/>
  <c r="X18" i="22" s="1"/>
  <c r="Z18" i="22" s="1"/>
  <c r="S18" i="22"/>
  <c r="Q18" i="22"/>
  <c r="K18" i="22"/>
  <c r="V17" i="22"/>
  <c r="W17" i="22" s="1"/>
  <c r="T17" i="22"/>
  <c r="X17" i="22" s="1"/>
  <c r="Z17" i="22" s="1"/>
  <c r="S17" i="22"/>
  <c r="Q17" i="22"/>
  <c r="K17" i="22"/>
  <c r="V16" i="22"/>
  <c r="AG16" i="22" s="1"/>
  <c r="T16" i="22"/>
  <c r="X16" i="22" s="1"/>
  <c r="Z16" i="22" s="1"/>
  <c r="S16" i="22"/>
  <c r="Q16" i="22"/>
  <c r="K16" i="22"/>
  <c r="V15" i="22"/>
  <c r="W15" i="22" s="1"/>
  <c r="T15" i="22"/>
  <c r="X15" i="22" s="1"/>
  <c r="Z15" i="22" s="1"/>
  <c r="S15" i="22"/>
  <c r="Q15" i="22"/>
  <c r="K15" i="22"/>
  <c r="V14" i="22"/>
  <c r="W14" i="22" s="1"/>
  <c r="T14" i="22"/>
  <c r="X14" i="22" s="1"/>
  <c r="Z14" i="22" s="1"/>
  <c r="S14" i="22"/>
  <c r="Q14" i="22"/>
  <c r="K14" i="22"/>
  <c r="V13" i="22"/>
  <c r="W13" i="22" s="1"/>
  <c r="T13" i="22"/>
  <c r="X13" i="22" s="1"/>
  <c r="Z13" i="22" s="1"/>
  <c r="S13" i="22"/>
  <c r="Q13" i="22"/>
  <c r="K13" i="22"/>
  <c r="V12" i="22"/>
  <c r="W12" i="22" s="1"/>
  <c r="T12" i="22"/>
  <c r="X12" i="22" s="1"/>
  <c r="Z12" i="22" s="1"/>
  <c r="S12" i="22"/>
  <c r="Q12" i="22"/>
  <c r="K12" i="22"/>
  <c r="V11" i="22"/>
  <c r="W11" i="22" s="1"/>
  <c r="T11" i="22"/>
  <c r="X11" i="22" s="1"/>
  <c r="Z11" i="22" s="1"/>
  <c r="S11" i="22"/>
  <c r="Q11" i="22"/>
  <c r="K11" i="22"/>
  <c r="V10" i="22"/>
  <c r="W10" i="22" s="1"/>
  <c r="T10" i="22"/>
  <c r="X10" i="22" s="1"/>
  <c r="Z10" i="22" s="1"/>
  <c r="S10" i="22"/>
  <c r="Q10" i="22"/>
  <c r="K10" i="22"/>
  <c r="V9" i="22"/>
  <c r="T9" i="22"/>
  <c r="X9" i="22" s="1"/>
  <c r="Z9" i="22" s="1"/>
  <c r="S9" i="22"/>
  <c r="Q9" i="22"/>
  <c r="K9" i="22"/>
  <c r="V8" i="22"/>
  <c r="AG8" i="22" s="1"/>
  <c r="T8" i="22"/>
  <c r="X8" i="22" s="1"/>
  <c r="Z8" i="22" s="1"/>
  <c r="S8" i="22"/>
  <c r="Q8" i="22"/>
  <c r="K8" i="22"/>
  <c r="V7" i="22"/>
  <c r="W7" i="22" s="1"/>
  <c r="T7" i="22"/>
  <c r="X7" i="22" s="1"/>
  <c r="Z7" i="22" s="1"/>
  <c r="S7" i="22"/>
  <c r="Q7" i="22"/>
  <c r="K7" i="22"/>
  <c r="V6" i="22"/>
  <c r="W6" i="22" s="1"/>
  <c r="T6" i="22"/>
  <c r="X6" i="22" s="1"/>
  <c r="Z6" i="22" s="1"/>
  <c r="S6" i="22"/>
  <c r="Q6" i="22"/>
  <c r="K6" i="22"/>
  <c r="V5" i="22"/>
  <c r="AG5" i="22" s="1"/>
  <c r="T5" i="22"/>
  <c r="X5" i="22" s="1"/>
  <c r="Z5" i="22" s="1"/>
  <c r="S5" i="22"/>
  <c r="Q5" i="22"/>
  <c r="K5" i="22"/>
  <c r="V4" i="22"/>
  <c r="W4" i="22" s="1"/>
  <c r="T4" i="22"/>
  <c r="X4" i="22" s="1"/>
  <c r="Z4" i="22" s="1"/>
  <c r="S4" i="22"/>
  <c r="Q4" i="22"/>
  <c r="K4" i="22"/>
  <c r="V3" i="22"/>
  <c r="T3" i="22"/>
  <c r="X3" i="22" s="1"/>
  <c r="Z3" i="22" s="1"/>
  <c r="S3" i="22"/>
  <c r="Q3" i="22"/>
  <c r="K3" i="22"/>
  <c r="V2" i="22"/>
  <c r="W2" i="22" s="1"/>
  <c r="T2" i="22"/>
  <c r="X2" i="22" s="1"/>
  <c r="Z2" i="22" s="1"/>
  <c r="S2" i="22"/>
  <c r="Q2" i="22"/>
  <c r="K2" i="22"/>
  <c r="AL267" i="22"/>
  <c r="AI267" i="22"/>
  <c r="AH267" i="22"/>
  <c r="AK267" i="22" s="1"/>
  <c r="AL266" i="22"/>
  <c r="AN266" i="22" s="1"/>
  <c r="AI266" i="22"/>
  <c r="AH266" i="22"/>
  <c r="AK266" i="22" s="1"/>
  <c r="AL265" i="22"/>
  <c r="AM265" i="22" s="1"/>
  <c r="AP265" i="22" s="1"/>
  <c r="AI265" i="22"/>
  <c r="AH265" i="22"/>
  <c r="AK265" i="22" s="1"/>
  <c r="AL264" i="22"/>
  <c r="AN264" i="22" s="1"/>
  <c r="AI264" i="22"/>
  <c r="AH264" i="22"/>
  <c r="AK264" i="22" s="1"/>
  <c r="AL263" i="22"/>
  <c r="AN263" i="22" s="1"/>
  <c r="AI263" i="22"/>
  <c r="AH263" i="22"/>
  <c r="AK263" i="22" s="1"/>
  <c r="AL262" i="22"/>
  <c r="AN262" i="22" s="1"/>
  <c r="AI262" i="22"/>
  <c r="AH262" i="22"/>
  <c r="AK262" i="22" s="1"/>
  <c r="AL261" i="22"/>
  <c r="AN261" i="22" s="1"/>
  <c r="AI261" i="22"/>
  <c r="AH261" i="22"/>
  <c r="AK261" i="22" s="1"/>
  <c r="AL260" i="22"/>
  <c r="AN260" i="22" s="1"/>
  <c r="AI260" i="22"/>
  <c r="AH260" i="22"/>
  <c r="AL259" i="22"/>
  <c r="AN259" i="22" s="1"/>
  <c r="AI259" i="22"/>
  <c r="AH259" i="22"/>
  <c r="AL258" i="22"/>
  <c r="AN258" i="22" s="1"/>
  <c r="AI258" i="22"/>
  <c r="AH258" i="22"/>
  <c r="AL257" i="22"/>
  <c r="AN257" i="22" s="1"/>
  <c r="AI257" i="22"/>
  <c r="AH257" i="22"/>
  <c r="AL256" i="22"/>
  <c r="AN256" i="22" s="1"/>
  <c r="AI256" i="22"/>
  <c r="AH256" i="22"/>
  <c r="AL255" i="22"/>
  <c r="AN255" i="22" s="1"/>
  <c r="AI255" i="22"/>
  <c r="AH255" i="22"/>
  <c r="AL254" i="22"/>
  <c r="AN254" i="22" s="1"/>
  <c r="AI254" i="22"/>
  <c r="AH254" i="22"/>
  <c r="AL253" i="22"/>
  <c r="AN253" i="22" s="1"/>
  <c r="AI253" i="22"/>
  <c r="AH253" i="22"/>
  <c r="AL252" i="22"/>
  <c r="AN252" i="22" s="1"/>
  <c r="AH252" i="22"/>
  <c r="AL251" i="22"/>
  <c r="AN251" i="22" s="1"/>
  <c r="AH251" i="22"/>
  <c r="AL250" i="22"/>
  <c r="AN250" i="22" s="1"/>
  <c r="AI250" i="22"/>
  <c r="AH250" i="22"/>
  <c r="AL249" i="22"/>
  <c r="AN249" i="22" s="1"/>
  <c r="AI249" i="22"/>
  <c r="AH249" i="22"/>
  <c r="AL248" i="22"/>
  <c r="AN248" i="22" s="1"/>
  <c r="AI248" i="22"/>
  <c r="AH248" i="22"/>
  <c r="AL247" i="22"/>
  <c r="AN247" i="22" s="1"/>
  <c r="AI247" i="22"/>
  <c r="AH247" i="22"/>
  <c r="AL246" i="22"/>
  <c r="AN246" i="22" s="1"/>
  <c r="AI246" i="22"/>
  <c r="AH246" i="22"/>
  <c r="AL245" i="22"/>
  <c r="AN245" i="22" s="1"/>
  <c r="AI245" i="22"/>
  <c r="AH245" i="22"/>
  <c r="AL244" i="22"/>
  <c r="AN244" i="22" s="1"/>
  <c r="AI244" i="22"/>
  <c r="AH244" i="22"/>
  <c r="AL243" i="22"/>
  <c r="AN243" i="22" s="1"/>
  <c r="AI243" i="22"/>
  <c r="AH243" i="22"/>
  <c r="AL242" i="22"/>
  <c r="AN242" i="22" s="1"/>
  <c r="AH242" i="22"/>
  <c r="AL241" i="22"/>
  <c r="AN241" i="22" s="1"/>
  <c r="AH241" i="22"/>
  <c r="AL240" i="22"/>
  <c r="AN240" i="22" s="1"/>
  <c r="AH240" i="22"/>
  <c r="AK240" i="22" s="1"/>
  <c r="AL239" i="22"/>
  <c r="AN239" i="22" s="1"/>
  <c r="AI239" i="22"/>
  <c r="AH239" i="22"/>
  <c r="AK239" i="22" s="1"/>
  <c r="AL238" i="22"/>
  <c r="AN238" i="22" s="1"/>
  <c r="AI238" i="22"/>
  <c r="AH238" i="22"/>
  <c r="AK238" i="22" s="1"/>
  <c r="AL237" i="22"/>
  <c r="AN237" i="22" s="1"/>
  <c r="AI237" i="22"/>
  <c r="AH237" i="22"/>
  <c r="AK237" i="22" s="1"/>
  <c r="AL236" i="22"/>
  <c r="AN236" i="22" s="1"/>
  <c r="AI236" i="22"/>
  <c r="AH236" i="22"/>
  <c r="AK236" i="22" s="1"/>
  <c r="AL235" i="22"/>
  <c r="AN235" i="22" s="1"/>
  <c r="AI235" i="22"/>
  <c r="AH235" i="22"/>
  <c r="AK235" i="22" s="1"/>
  <c r="AL234" i="22"/>
  <c r="AN234" i="22" s="1"/>
  <c r="AI234" i="22"/>
  <c r="AH234" i="22"/>
  <c r="AK234" i="22" s="1"/>
  <c r="AL233" i="22"/>
  <c r="AN233" i="22" s="1"/>
  <c r="AI233" i="22"/>
  <c r="AH233" i="22"/>
  <c r="AK233" i="22" s="1"/>
  <c r="AL232" i="22"/>
  <c r="AN232" i="22" s="1"/>
  <c r="AI232" i="22"/>
  <c r="AH232" i="22"/>
  <c r="AK232" i="22" s="1"/>
  <c r="AL231" i="22"/>
  <c r="AN231" i="22" s="1"/>
  <c r="AI231" i="22"/>
  <c r="AH231" i="22"/>
  <c r="AK231" i="22" s="1"/>
  <c r="AL230" i="22"/>
  <c r="AN230" i="22" s="1"/>
  <c r="AI230" i="22"/>
  <c r="AH230" i="22"/>
  <c r="AK230" i="22" s="1"/>
  <c r="AL229" i="22"/>
  <c r="AN229" i="22" s="1"/>
  <c r="AI229" i="22"/>
  <c r="AH229" i="22"/>
  <c r="AK229" i="22" s="1"/>
  <c r="AL228" i="22"/>
  <c r="AN228" i="22" s="1"/>
  <c r="AI228" i="22"/>
  <c r="AH228" i="22"/>
  <c r="AK228" i="22" s="1"/>
  <c r="AL227" i="22"/>
  <c r="AN227" i="22" s="1"/>
  <c r="AI227" i="22"/>
  <c r="AH227" i="22"/>
  <c r="AK227" i="22" s="1"/>
  <c r="AL226" i="22"/>
  <c r="AN226" i="22" s="1"/>
  <c r="AI226" i="22"/>
  <c r="AH226" i="22"/>
  <c r="AK226" i="22" s="1"/>
  <c r="AL225" i="22"/>
  <c r="AN225" i="22" s="1"/>
  <c r="AI225" i="22"/>
  <c r="AH225" i="22"/>
  <c r="AK225" i="22" s="1"/>
  <c r="AL224" i="22"/>
  <c r="AN224" i="22" s="1"/>
  <c r="AI224" i="22"/>
  <c r="AH224" i="22"/>
  <c r="AK224" i="22" s="1"/>
  <c r="AL223" i="22"/>
  <c r="AN223" i="22" s="1"/>
  <c r="AI223" i="22"/>
  <c r="AH223" i="22"/>
  <c r="AK223" i="22" s="1"/>
  <c r="AL222" i="22"/>
  <c r="AN222" i="22" s="1"/>
  <c r="AI222" i="22"/>
  <c r="AH222" i="22"/>
  <c r="AK222" i="22" s="1"/>
  <c r="AL221" i="22"/>
  <c r="AN221" i="22" s="1"/>
  <c r="AI221" i="22"/>
  <c r="AH221" i="22"/>
  <c r="AK221" i="22" s="1"/>
  <c r="AL220" i="22"/>
  <c r="AN220" i="22" s="1"/>
  <c r="AI220" i="22"/>
  <c r="AH220" i="22"/>
  <c r="AK220" i="22" s="1"/>
  <c r="AL219" i="22"/>
  <c r="AN219" i="22" s="1"/>
  <c r="AI219" i="22"/>
  <c r="AH219" i="22"/>
  <c r="AK219" i="22" s="1"/>
  <c r="AL218" i="22"/>
  <c r="AN218" i="22" s="1"/>
  <c r="AI218" i="22"/>
  <c r="AH218" i="22"/>
  <c r="AK218" i="22" s="1"/>
  <c r="AL217" i="22"/>
  <c r="AN217" i="22" s="1"/>
  <c r="AI217" i="22"/>
  <c r="AH217" i="22"/>
  <c r="AK217" i="22" s="1"/>
  <c r="AL216" i="22"/>
  <c r="AN216" i="22" s="1"/>
  <c r="AI216" i="22"/>
  <c r="AH216" i="22"/>
  <c r="AK216" i="22" s="1"/>
  <c r="AL215" i="22"/>
  <c r="AN215" i="22" s="1"/>
  <c r="AI215" i="22"/>
  <c r="AH215" i="22"/>
  <c r="AK215" i="22" s="1"/>
  <c r="AL214" i="22"/>
  <c r="AN214" i="22" s="1"/>
  <c r="AI214" i="22"/>
  <c r="AH214" i="22"/>
  <c r="AK214" i="22" s="1"/>
  <c r="AL213" i="22"/>
  <c r="AN213" i="22" s="1"/>
  <c r="AI213" i="22"/>
  <c r="AH213" i="22"/>
  <c r="AK213" i="22" s="1"/>
  <c r="AL212" i="22"/>
  <c r="AN212" i="22" s="1"/>
  <c r="AI212" i="22"/>
  <c r="AH212" i="22"/>
  <c r="AK212" i="22" s="1"/>
  <c r="AL211" i="22"/>
  <c r="AN211" i="22" s="1"/>
  <c r="AI211" i="22"/>
  <c r="AH211" i="22"/>
  <c r="AK211" i="22" s="1"/>
  <c r="AL210" i="22"/>
  <c r="AN210" i="22" s="1"/>
  <c r="AI210" i="22"/>
  <c r="AH210" i="22"/>
  <c r="AK210" i="22" s="1"/>
  <c r="AL209" i="22"/>
  <c r="AN209" i="22" s="1"/>
  <c r="AI209" i="22"/>
  <c r="AH209" i="22"/>
  <c r="AK209" i="22" s="1"/>
  <c r="AL208" i="22"/>
  <c r="AN208" i="22" s="1"/>
  <c r="AI208" i="22"/>
  <c r="AH208" i="22"/>
  <c r="AK208" i="22" s="1"/>
  <c r="AL207" i="22"/>
  <c r="AN207" i="22" s="1"/>
  <c r="AI207" i="22"/>
  <c r="AH207" i="22"/>
  <c r="AK207" i="22" s="1"/>
  <c r="AB207" i="22"/>
  <c r="AL206" i="22"/>
  <c r="AN206" i="22" s="1"/>
  <c r="AI206" i="22"/>
  <c r="AH206" i="22"/>
  <c r="AK206" i="22" s="1"/>
  <c r="AP205" i="22"/>
  <c r="AN205" i="22"/>
  <c r="AI205" i="22"/>
  <c r="AH205" i="22"/>
  <c r="AL204" i="22"/>
  <c r="AN204" i="22" s="1"/>
  <c r="AI204" i="22"/>
  <c r="AH204" i="22"/>
  <c r="AL203" i="22"/>
  <c r="AN203" i="22" s="1"/>
  <c r="AI203" i="22"/>
  <c r="AH203" i="22"/>
  <c r="AH200" i="22"/>
  <c r="W200" i="22"/>
  <c r="V200" i="22"/>
  <c r="AG200" i="22" s="1"/>
  <c r="T200" i="22"/>
  <c r="X200" i="22" s="1"/>
  <c r="Z200" i="22" s="1"/>
  <c r="S200" i="22"/>
  <c r="Q200" i="22"/>
  <c r="K200" i="22"/>
  <c r="AH199" i="22"/>
  <c r="V199" i="22"/>
  <c r="W199" i="22" s="1"/>
  <c r="T199" i="22"/>
  <c r="X199" i="22" s="1"/>
  <c r="Z199" i="22" s="1"/>
  <c r="S199" i="22"/>
  <c r="Q199" i="22"/>
  <c r="AH198" i="22"/>
  <c r="V198" i="22"/>
  <c r="W198" i="22" s="1"/>
  <c r="T198" i="22"/>
  <c r="X198" i="22" s="1"/>
  <c r="Z198" i="22" s="1"/>
  <c r="S198" i="22"/>
  <c r="Q198" i="22"/>
  <c r="AH197" i="22"/>
  <c r="V197" i="22"/>
  <c r="W197" i="22" s="1"/>
  <c r="T197" i="22"/>
  <c r="X197" i="22" s="1"/>
  <c r="Z197" i="22" s="1"/>
  <c r="S197" i="22"/>
  <c r="Q197" i="22"/>
  <c r="AH196" i="22"/>
  <c r="W196" i="22"/>
  <c r="V196" i="22"/>
  <c r="T196" i="22"/>
  <c r="X196" i="22" s="1"/>
  <c r="Z196" i="22" s="1"/>
  <c r="S196" i="22"/>
  <c r="Q196" i="22"/>
  <c r="AH195" i="22"/>
  <c r="W195" i="22"/>
  <c r="V195" i="22"/>
  <c r="T195" i="22"/>
  <c r="X195" i="22" s="1"/>
  <c r="Z195" i="22" s="1"/>
  <c r="S195" i="22"/>
  <c r="Q195" i="22"/>
  <c r="AH194" i="22"/>
  <c r="W194" i="22"/>
  <c r="V194" i="22"/>
  <c r="T194" i="22"/>
  <c r="X194" i="22" s="1"/>
  <c r="Z194" i="22" s="1"/>
  <c r="S194" i="22"/>
  <c r="Q194" i="22"/>
  <c r="AH193" i="22"/>
  <c r="W193" i="22"/>
  <c r="V193" i="22"/>
  <c r="T193" i="22"/>
  <c r="X193" i="22" s="1"/>
  <c r="Z193" i="22" s="1"/>
  <c r="S193" i="22"/>
  <c r="Q193" i="22"/>
  <c r="AH192" i="22"/>
  <c r="W192" i="22"/>
  <c r="V192" i="22"/>
  <c r="T192" i="22"/>
  <c r="X192" i="22" s="1"/>
  <c r="Z192" i="22" s="1"/>
  <c r="S192" i="22"/>
  <c r="Q192" i="22"/>
  <c r="AH191" i="22"/>
  <c r="W191" i="22"/>
  <c r="V191" i="22"/>
  <c r="T191" i="22"/>
  <c r="X191" i="22" s="1"/>
  <c r="Z191" i="22" s="1"/>
  <c r="S191" i="22"/>
  <c r="Q191" i="22"/>
  <c r="AH190" i="22"/>
  <c r="W190" i="22"/>
  <c r="V190" i="22"/>
  <c r="T190" i="22"/>
  <c r="X190" i="22" s="1"/>
  <c r="Z190" i="22" s="1"/>
  <c r="S190" i="22"/>
  <c r="Q190" i="22"/>
  <c r="AH189" i="22"/>
  <c r="W189" i="22"/>
  <c r="V189" i="22"/>
  <c r="T189" i="22"/>
  <c r="X189" i="22" s="1"/>
  <c r="Z189" i="22" s="1"/>
  <c r="S189" i="22"/>
  <c r="Q189" i="22"/>
  <c r="AH188" i="22"/>
  <c r="W188" i="22"/>
  <c r="V188" i="22"/>
  <c r="T188" i="22"/>
  <c r="X188" i="22" s="1"/>
  <c r="Z188" i="22" s="1"/>
  <c r="S188" i="22"/>
  <c r="Q188" i="22"/>
  <c r="AH187" i="22"/>
  <c r="W187" i="22"/>
  <c r="V187" i="22"/>
  <c r="T187" i="22"/>
  <c r="X187" i="22" s="1"/>
  <c r="Z187" i="22" s="1"/>
  <c r="S187" i="22"/>
  <c r="Q187" i="22"/>
  <c r="AH186" i="22"/>
  <c r="W186" i="22"/>
  <c r="V186" i="22"/>
  <c r="T186" i="22"/>
  <c r="X186" i="22" s="1"/>
  <c r="Z186" i="22" s="1"/>
  <c r="S186" i="22"/>
  <c r="Q186" i="22"/>
  <c r="AH185" i="22"/>
  <c r="W185" i="22"/>
  <c r="V185" i="22"/>
  <c r="T185" i="22"/>
  <c r="X185" i="22" s="1"/>
  <c r="Z185" i="22" s="1"/>
  <c r="S185" i="22"/>
  <c r="Q185" i="22"/>
  <c r="AH184" i="22"/>
  <c r="W184" i="22"/>
  <c r="V184" i="22"/>
  <c r="T184" i="22"/>
  <c r="X184" i="22" s="1"/>
  <c r="Z184" i="22" s="1"/>
  <c r="S184" i="22"/>
  <c r="Q184" i="22"/>
  <c r="AH183" i="22"/>
  <c r="W183" i="22"/>
  <c r="V183" i="22"/>
  <c r="T183" i="22"/>
  <c r="X183" i="22" s="1"/>
  <c r="Z183" i="22" s="1"/>
  <c r="S183" i="22"/>
  <c r="Q183" i="22"/>
  <c r="AH182" i="22"/>
  <c r="W182" i="22"/>
  <c r="V182" i="22"/>
  <c r="T182" i="22"/>
  <c r="X182" i="22" s="1"/>
  <c r="Z182" i="22" s="1"/>
  <c r="S182" i="22"/>
  <c r="Q182" i="22"/>
  <c r="AH181" i="22"/>
  <c r="W181" i="22"/>
  <c r="V181" i="22"/>
  <c r="T181" i="22"/>
  <c r="X181" i="22" s="1"/>
  <c r="Z181" i="22" s="1"/>
  <c r="S181" i="22"/>
  <c r="Q181" i="22"/>
  <c r="AH180" i="22"/>
  <c r="W180" i="22"/>
  <c r="V180" i="22"/>
  <c r="T180" i="22"/>
  <c r="X180" i="22" s="1"/>
  <c r="Z180" i="22" s="1"/>
  <c r="S180" i="22"/>
  <c r="Q180" i="22"/>
  <c r="AH179" i="22"/>
  <c r="W179" i="22"/>
  <c r="V179" i="22"/>
  <c r="T179" i="22"/>
  <c r="X179" i="22" s="1"/>
  <c r="Z179" i="22" s="1"/>
  <c r="S179" i="22"/>
  <c r="Q179" i="22"/>
  <c r="AH178" i="22"/>
  <c r="W178" i="22"/>
  <c r="V178" i="22"/>
  <c r="T178" i="22"/>
  <c r="X178" i="22" s="1"/>
  <c r="Z178" i="22" s="1"/>
  <c r="S178" i="22"/>
  <c r="Q178" i="22"/>
  <c r="AH177" i="22"/>
  <c r="W177" i="22"/>
  <c r="V177" i="22"/>
  <c r="T177" i="22"/>
  <c r="X177" i="22" s="1"/>
  <c r="Z177" i="22" s="1"/>
  <c r="S177" i="22"/>
  <c r="Q177" i="22"/>
  <c r="AH176" i="22"/>
  <c r="W176" i="22"/>
  <c r="V176" i="22"/>
  <c r="T176" i="22"/>
  <c r="X176" i="22" s="1"/>
  <c r="Z176" i="22" s="1"/>
  <c r="S176" i="22"/>
  <c r="Q176" i="22"/>
  <c r="AH175" i="22"/>
  <c r="W175" i="22"/>
  <c r="V175" i="22"/>
  <c r="T175" i="22"/>
  <c r="X175" i="22" s="1"/>
  <c r="Z175" i="22" s="1"/>
  <c r="S175" i="22"/>
  <c r="Q175" i="22"/>
  <c r="AH174" i="22"/>
  <c r="W174" i="22"/>
  <c r="V174" i="22"/>
  <c r="T174" i="22"/>
  <c r="X174" i="22" s="1"/>
  <c r="Z174" i="22" s="1"/>
  <c r="S174" i="22"/>
  <c r="Q174" i="22"/>
  <c r="AH173" i="22"/>
  <c r="W173" i="22"/>
  <c r="V173" i="22"/>
  <c r="T173" i="22"/>
  <c r="X173" i="22" s="1"/>
  <c r="Z173" i="22" s="1"/>
  <c r="S173" i="22"/>
  <c r="Q173" i="22"/>
  <c r="AH172" i="22"/>
  <c r="W172" i="22"/>
  <c r="V172" i="22"/>
  <c r="T172" i="22"/>
  <c r="X172" i="22" s="1"/>
  <c r="Z172" i="22" s="1"/>
  <c r="S172" i="22"/>
  <c r="Q172" i="22"/>
  <c r="AH171" i="22"/>
  <c r="W171" i="22"/>
  <c r="V171" i="22"/>
  <c r="T171" i="22"/>
  <c r="X171" i="22" s="1"/>
  <c r="Z171" i="22" s="1"/>
  <c r="S171" i="22"/>
  <c r="Q171" i="22"/>
  <c r="AH170" i="22"/>
  <c r="W170" i="22"/>
  <c r="V170" i="22"/>
  <c r="T170" i="22"/>
  <c r="X170" i="22" s="1"/>
  <c r="Z170" i="22" s="1"/>
  <c r="S170" i="22"/>
  <c r="Q170" i="22"/>
  <c r="AH169" i="22"/>
  <c r="W169" i="22"/>
  <c r="V169" i="22"/>
  <c r="T169" i="22"/>
  <c r="X169" i="22" s="1"/>
  <c r="Z169" i="22" s="1"/>
  <c r="S169" i="22"/>
  <c r="Q169" i="22"/>
  <c r="AH168" i="22"/>
  <c r="W168" i="22"/>
  <c r="V168" i="22"/>
  <c r="T168" i="22"/>
  <c r="X168" i="22" s="1"/>
  <c r="Z168" i="22" s="1"/>
  <c r="S168" i="22"/>
  <c r="Q168" i="22"/>
  <c r="AH167" i="22"/>
  <c r="W167" i="22"/>
  <c r="V167" i="22"/>
  <c r="T167" i="22"/>
  <c r="X167" i="22" s="1"/>
  <c r="Z167" i="22" s="1"/>
  <c r="S167" i="22"/>
  <c r="Q167" i="22"/>
  <c r="AH166" i="22"/>
  <c r="W166" i="22"/>
  <c r="V166" i="22"/>
  <c r="T166" i="22"/>
  <c r="X166" i="22" s="1"/>
  <c r="Z166" i="22" s="1"/>
  <c r="S166" i="22"/>
  <c r="Q166" i="22"/>
  <c r="AH165" i="22"/>
  <c r="W165" i="22"/>
  <c r="V165" i="22"/>
  <c r="T165" i="22"/>
  <c r="X165" i="22" s="1"/>
  <c r="Z165" i="22" s="1"/>
  <c r="S165" i="22"/>
  <c r="Q165" i="22"/>
  <c r="AH164" i="22"/>
  <c r="W164" i="22"/>
  <c r="V164" i="22"/>
  <c r="T164" i="22"/>
  <c r="X164" i="22" s="1"/>
  <c r="Z164" i="22" s="1"/>
  <c r="S164" i="22"/>
  <c r="Q164" i="22"/>
  <c r="AH163" i="22"/>
  <c r="W163" i="22"/>
  <c r="V163" i="22"/>
  <c r="T163" i="22"/>
  <c r="X163" i="22" s="1"/>
  <c r="Z163" i="22" s="1"/>
  <c r="S163" i="22"/>
  <c r="Q163" i="22"/>
  <c r="AH162" i="22"/>
  <c r="W162" i="22"/>
  <c r="V162" i="22"/>
  <c r="T162" i="22"/>
  <c r="X162" i="22" s="1"/>
  <c r="Z162" i="22" s="1"/>
  <c r="S162" i="22"/>
  <c r="Q162" i="22"/>
  <c r="AH161" i="22"/>
  <c r="W161" i="22"/>
  <c r="V161" i="22"/>
  <c r="T161" i="22"/>
  <c r="X161" i="22" s="1"/>
  <c r="Z161" i="22" s="1"/>
  <c r="S161" i="22"/>
  <c r="Q161" i="22"/>
  <c r="AH160" i="22"/>
  <c r="W160" i="22"/>
  <c r="V160" i="22"/>
  <c r="T160" i="22"/>
  <c r="X160" i="22" s="1"/>
  <c r="Z160" i="22" s="1"/>
  <c r="S160" i="22"/>
  <c r="Q160" i="22"/>
  <c r="AH159" i="22"/>
  <c r="W159" i="22"/>
  <c r="V159" i="22"/>
  <c r="T159" i="22"/>
  <c r="X159" i="22" s="1"/>
  <c r="Z159" i="22" s="1"/>
  <c r="S159" i="22"/>
  <c r="Q159" i="22"/>
  <c r="AH158" i="22"/>
  <c r="W158" i="22"/>
  <c r="V158" i="22"/>
  <c r="T158" i="22"/>
  <c r="X158" i="22" s="1"/>
  <c r="Z158" i="22" s="1"/>
  <c r="S158" i="22"/>
  <c r="Q158" i="22"/>
  <c r="AH157" i="22"/>
  <c r="W157" i="22"/>
  <c r="V157" i="22"/>
  <c r="T157" i="22"/>
  <c r="X157" i="22" s="1"/>
  <c r="Z157" i="22" s="1"/>
  <c r="S157" i="22"/>
  <c r="Q157" i="22"/>
  <c r="AH156" i="22"/>
  <c r="W156" i="22"/>
  <c r="V156" i="22"/>
  <c r="T156" i="22"/>
  <c r="X156" i="22" s="1"/>
  <c r="Z156" i="22" s="1"/>
  <c r="S156" i="22"/>
  <c r="Q156" i="22"/>
  <c r="AH155" i="22"/>
  <c r="W155" i="22"/>
  <c r="V155" i="22"/>
  <c r="T155" i="22"/>
  <c r="X155" i="22" s="1"/>
  <c r="Z155" i="22" s="1"/>
  <c r="S155" i="22"/>
  <c r="Q155" i="22"/>
  <c r="AH154" i="22"/>
  <c r="W154" i="22"/>
  <c r="V154" i="22"/>
  <c r="T154" i="22"/>
  <c r="X154" i="22" s="1"/>
  <c r="Z154" i="22" s="1"/>
  <c r="S154" i="22"/>
  <c r="Q154" i="22"/>
  <c r="AH153" i="22"/>
  <c r="W153" i="22"/>
  <c r="V153" i="22"/>
  <c r="T153" i="22"/>
  <c r="X153" i="22" s="1"/>
  <c r="Z153" i="22" s="1"/>
  <c r="S153" i="22"/>
  <c r="Q153" i="22"/>
  <c r="AH152" i="22"/>
  <c r="W152" i="22"/>
  <c r="V152" i="22"/>
  <c r="T152" i="22"/>
  <c r="X152" i="22" s="1"/>
  <c r="Z152" i="22" s="1"/>
  <c r="S152" i="22"/>
  <c r="Q152" i="22"/>
  <c r="AH151" i="22"/>
  <c r="W151" i="22"/>
  <c r="V151" i="22"/>
  <c r="T151" i="22"/>
  <c r="X151" i="22" s="1"/>
  <c r="Z151" i="22" s="1"/>
  <c r="S151" i="22"/>
  <c r="Q151" i="22"/>
  <c r="AH150" i="22"/>
  <c r="W150" i="22"/>
  <c r="V150" i="22"/>
  <c r="T150" i="22"/>
  <c r="X150" i="22" s="1"/>
  <c r="Z150" i="22" s="1"/>
  <c r="S150" i="22"/>
  <c r="Q150" i="22"/>
  <c r="AH149" i="22"/>
  <c r="W149" i="22"/>
  <c r="V149" i="22"/>
  <c r="T149" i="22"/>
  <c r="X149" i="22" s="1"/>
  <c r="Z149" i="22" s="1"/>
  <c r="S149" i="22"/>
  <c r="Q149" i="22"/>
  <c r="AH148" i="22"/>
  <c r="W148" i="22"/>
  <c r="V148" i="22"/>
  <c r="T148" i="22"/>
  <c r="X148" i="22" s="1"/>
  <c r="Z148" i="22" s="1"/>
  <c r="S148" i="22"/>
  <c r="Q148" i="22"/>
  <c r="AH147" i="22"/>
  <c r="W147" i="22"/>
  <c r="V147" i="22"/>
  <c r="T147" i="22"/>
  <c r="X147" i="22" s="1"/>
  <c r="Z147" i="22" s="1"/>
  <c r="S147" i="22"/>
  <c r="Q147" i="22"/>
  <c r="AH146" i="22"/>
  <c r="W146" i="22"/>
  <c r="V146" i="22"/>
  <c r="T146" i="22"/>
  <c r="X146" i="22" s="1"/>
  <c r="Z146" i="22" s="1"/>
  <c r="S146" i="22"/>
  <c r="Q146" i="22"/>
  <c r="AH145" i="22"/>
  <c r="W145" i="22"/>
  <c r="V145" i="22"/>
  <c r="T145" i="22"/>
  <c r="X145" i="22" s="1"/>
  <c r="Z145" i="22" s="1"/>
  <c r="S145" i="22"/>
  <c r="Q145" i="22"/>
  <c r="AH144" i="22"/>
  <c r="W144" i="22"/>
  <c r="V144" i="22"/>
  <c r="T144" i="22"/>
  <c r="X144" i="22" s="1"/>
  <c r="Z144" i="22" s="1"/>
  <c r="S144" i="22"/>
  <c r="Q144" i="22"/>
  <c r="AH143" i="22"/>
  <c r="W143" i="22"/>
  <c r="V143" i="22"/>
  <c r="T143" i="22"/>
  <c r="X143" i="22" s="1"/>
  <c r="Z143" i="22" s="1"/>
  <c r="S143" i="22"/>
  <c r="Q143" i="22"/>
  <c r="AH142" i="22"/>
  <c r="W142" i="22"/>
  <c r="V142" i="22"/>
  <c r="T142" i="22"/>
  <c r="X142" i="22" s="1"/>
  <c r="Z142" i="22" s="1"/>
  <c r="S142" i="22"/>
  <c r="Q142" i="22"/>
  <c r="AH141" i="22"/>
  <c r="W141" i="22"/>
  <c r="V141" i="22"/>
  <c r="T141" i="22"/>
  <c r="X141" i="22" s="1"/>
  <c r="Z141" i="22" s="1"/>
  <c r="S141" i="22"/>
  <c r="Q141" i="22"/>
  <c r="AH140" i="22"/>
  <c r="W140" i="22"/>
  <c r="V140" i="22"/>
  <c r="T140" i="22"/>
  <c r="X140" i="22" s="1"/>
  <c r="Z140" i="22" s="1"/>
  <c r="S140" i="22"/>
  <c r="Q140" i="22"/>
  <c r="AH139" i="22"/>
  <c r="W139" i="22"/>
  <c r="V139" i="22"/>
  <c r="T139" i="22"/>
  <c r="X139" i="22" s="1"/>
  <c r="Z139" i="22" s="1"/>
  <c r="S139" i="22"/>
  <c r="Q139" i="22"/>
  <c r="AH138" i="22"/>
  <c r="W138" i="22"/>
  <c r="V138" i="22"/>
  <c r="T138" i="22"/>
  <c r="X138" i="22" s="1"/>
  <c r="Z138" i="22" s="1"/>
  <c r="S138" i="22"/>
  <c r="Q138" i="22"/>
  <c r="AH137" i="22"/>
  <c r="W137" i="22"/>
  <c r="V137" i="22"/>
  <c r="T137" i="22"/>
  <c r="X137" i="22" s="1"/>
  <c r="Z137" i="22" s="1"/>
  <c r="S137" i="22"/>
  <c r="Q137" i="22"/>
  <c r="AH136" i="22"/>
  <c r="W136" i="22"/>
  <c r="V136" i="22"/>
  <c r="T136" i="22"/>
  <c r="X136" i="22" s="1"/>
  <c r="Z136" i="22" s="1"/>
  <c r="S136" i="22"/>
  <c r="Q136" i="22"/>
  <c r="AH135" i="22"/>
  <c r="W135" i="22"/>
  <c r="V135" i="22"/>
  <c r="T135" i="22"/>
  <c r="X135" i="22" s="1"/>
  <c r="Z135" i="22" s="1"/>
  <c r="S135" i="22"/>
  <c r="Q135" i="22"/>
  <c r="AH134" i="22"/>
  <c r="W134" i="22"/>
  <c r="V134" i="22"/>
  <c r="T134" i="22"/>
  <c r="X134" i="22" s="1"/>
  <c r="Z134" i="22" s="1"/>
  <c r="S134" i="22"/>
  <c r="Q134" i="22"/>
  <c r="AH133" i="22"/>
  <c r="W133" i="22"/>
  <c r="V133" i="22"/>
  <c r="T133" i="22"/>
  <c r="X133" i="22" s="1"/>
  <c r="Z133" i="22" s="1"/>
  <c r="S133" i="22"/>
  <c r="Q133" i="22"/>
  <c r="AH132" i="22"/>
  <c r="W132" i="22"/>
  <c r="V132" i="22"/>
  <c r="T132" i="22"/>
  <c r="X132" i="22" s="1"/>
  <c r="Z132" i="22" s="1"/>
  <c r="S132" i="22"/>
  <c r="Q132" i="22"/>
  <c r="AH131" i="22"/>
  <c r="W131" i="22"/>
  <c r="V131" i="22"/>
  <c r="T131" i="22"/>
  <c r="X131" i="22" s="1"/>
  <c r="Z131" i="22" s="1"/>
  <c r="S131" i="22"/>
  <c r="Q131" i="22"/>
  <c r="AH130" i="22"/>
  <c r="W130" i="22"/>
  <c r="V130" i="22"/>
  <c r="T130" i="22"/>
  <c r="X130" i="22" s="1"/>
  <c r="Z130" i="22" s="1"/>
  <c r="S130" i="22"/>
  <c r="Q130" i="22"/>
  <c r="AH129" i="22"/>
  <c r="W129" i="22"/>
  <c r="V129" i="22"/>
  <c r="T129" i="22"/>
  <c r="X129" i="22" s="1"/>
  <c r="Z129" i="22" s="1"/>
  <c r="S129" i="22"/>
  <c r="Q129" i="22"/>
  <c r="AH128" i="22"/>
  <c r="W128" i="22"/>
  <c r="V128" i="22"/>
  <c r="T128" i="22"/>
  <c r="X128" i="22" s="1"/>
  <c r="Z128" i="22" s="1"/>
  <c r="S128" i="22"/>
  <c r="Q128" i="22"/>
  <c r="AH127" i="22"/>
  <c r="W127" i="22"/>
  <c r="V127" i="22"/>
  <c r="T127" i="22"/>
  <c r="X127" i="22" s="1"/>
  <c r="Z127" i="22" s="1"/>
  <c r="S127" i="22"/>
  <c r="Q127" i="22"/>
  <c r="AH126" i="22"/>
  <c r="W126" i="22"/>
  <c r="V126" i="22"/>
  <c r="T126" i="22"/>
  <c r="X126" i="22" s="1"/>
  <c r="Z126" i="22" s="1"/>
  <c r="S126" i="22"/>
  <c r="Q126" i="22"/>
  <c r="AH125" i="22"/>
  <c r="W125" i="22"/>
  <c r="V125" i="22"/>
  <c r="T125" i="22"/>
  <c r="X125" i="22" s="1"/>
  <c r="Z125" i="22" s="1"/>
  <c r="S125" i="22"/>
  <c r="Q125" i="22"/>
  <c r="AH124" i="22"/>
  <c r="W124" i="22"/>
  <c r="V124" i="22"/>
  <c r="T124" i="22"/>
  <c r="X124" i="22" s="1"/>
  <c r="Z124" i="22" s="1"/>
  <c r="S124" i="22"/>
  <c r="Q124" i="22"/>
  <c r="AH123" i="22"/>
  <c r="W123" i="22"/>
  <c r="V123" i="22"/>
  <c r="T123" i="22"/>
  <c r="X123" i="22" s="1"/>
  <c r="Z123" i="22" s="1"/>
  <c r="S123" i="22"/>
  <c r="Q123" i="22"/>
  <c r="AH122" i="22"/>
  <c r="W122" i="22"/>
  <c r="V122" i="22"/>
  <c r="T122" i="22"/>
  <c r="X122" i="22" s="1"/>
  <c r="Z122" i="22" s="1"/>
  <c r="S122" i="22"/>
  <c r="Q122" i="22"/>
  <c r="AH121" i="22"/>
  <c r="W121" i="22"/>
  <c r="V121" i="22"/>
  <c r="T121" i="22"/>
  <c r="X121" i="22" s="1"/>
  <c r="Z121" i="22" s="1"/>
  <c r="S121" i="22"/>
  <c r="Q121" i="22"/>
  <c r="AH120" i="22"/>
  <c r="W120" i="22"/>
  <c r="V120" i="22"/>
  <c r="T120" i="22"/>
  <c r="X120" i="22" s="1"/>
  <c r="Z120" i="22" s="1"/>
  <c r="S120" i="22"/>
  <c r="Q120" i="22"/>
  <c r="AH119" i="22"/>
  <c r="W119" i="22"/>
  <c r="V119" i="22"/>
  <c r="T119" i="22"/>
  <c r="X119" i="22" s="1"/>
  <c r="Z119" i="22" s="1"/>
  <c r="S119" i="22"/>
  <c r="Q119" i="22"/>
  <c r="AH118" i="22"/>
  <c r="W118" i="22"/>
  <c r="V118" i="22"/>
  <c r="T118" i="22"/>
  <c r="X118" i="22" s="1"/>
  <c r="Z118" i="22" s="1"/>
  <c r="S118" i="22"/>
  <c r="Q118" i="22"/>
  <c r="AH117" i="22"/>
  <c r="W117" i="22"/>
  <c r="V117" i="22"/>
  <c r="T117" i="22"/>
  <c r="X117" i="22" s="1"/>
  <c r="Z117" i="22" s="1"/>
  <c r="S117" i="22"/>
  <c r="Q117" i="22"/>
  <c r="AH116" i="22"/>
  <c r="W116" i="22"/>
  <c r="V116" i="22"/>
  <c r="T116" i="22"/>
  <c r="X116" i="22" s="1"/>
  <c r="Z116" i="22" s="1"/>
  <c r="S116" i="22"/>
  <c r="Q116" i="22"/>
  <c r="AH115" i="22"/>
  <c r="W115" i="22"/>
  <c r="V115" i="22"/>
  <c r="T115" i="22"/>
  <c r="X115" i="22" s="1"/>
  <c r="Z115" i="22" s="1"/>
  <c r="S115" i="22"/>
  <c r="Q115" i="22"/>
  <c r="AH114" i="22"/>
  <c r="W114" i="22"/>
  <c r="V114" i="22"/>
  <c r="T114" i="22"/>
  <c r="X114" i="22" s="1"/>
  <c r="Z114" i="22" s="1"/>
  <c r="S114" i="22"/>
  <c r="Q114" i="22"/>
  <c r="AH113" i="22"/>
  <c r="W113" i="22"/>
  <c r="V113" i="22"/>
  <c r="T113" i="22"/>
  <c r="X113" i="22" s="1"/>
  <c r="Z113" i="22" s="1"/>
  <c r="S113" i="22"/>
  <c r="Q113" i="22"/>
  <c r="AH112" i="22"/>
  <c r="W112" i="22"/>
  <c r="V112" i="22"/>
  <c r="T112" i="22"/>
  <c r="X112" i="22" s="1"/>
  <c r="Z112" i="22" s="1"/>
  <c r="S112" i="22"/>
  <c r="Q112" i="22"/>
  <c r="AH111" i="22"/>
  <c r="W111" i="22"/>
  <c r="V111" i="22"/>
  <c r="T111" i="22"/>
  <c r="X111" i="22" s="1"/>
  <c r="Z111" i="22" s="1"/>
  <c r="S111" i="22"/>
  <c r="Q111" i="22"/>
  <c r="AH110" i="22"/>
  <c r="W110" i="22"/>
  <c r="V110" i="22"/>
  <c r="T110" i="22"/>
  <c r="X110" i="22" s="1"/>
  <c r="Z110" i="22" s="1"/>
  <c r="S110" i="22"/>
  <c r="Q110" i="22"/>
  <c r="AH109" i="22"/>
  <c r="W109" i="22"/>
  <c r="V109" i="22"/>
  <c r="T109" i="22"/>
  <c r="X109" i="22" s="1"/>
  <c r="Z109" i="22" s="1"/>
  <c r="S109" i="22"/>
  <c r="Q109" i="22"/>
  <c r="AH108" i="22"/>
  <c r="W108" i="22"/>
  <c r="V108" i="22"/>
  <c r="T108" i="22"/>
  <c r="X108" i="22" s="1"/>
  <c r="Z108" i="22" s="1"/>
  <c r="S108" i="22"/>
  <c r="Q108" i="22"/>
  <c r="AH107" i="22"/>
  <c r="W107" i="22"/>
  <c r="V107" i="22"/>
  <c r="T107" i="22"/>
  <c r="X107" i="22" s="1"/>
  <c r="Z107" i="22" s="1"/>
  <c r="S107" i="22"/>
  <c r="Q107" i="22"/>
  <c r="AH106" i="22"/>
  <c r="W106" i="22"/>
  <c r="V106" i="22"/>
  <c r="T106" i="22"/>
  <c r="X106" i="22" s="1"/>
  <c r="Z106" i="22" s="1"/>
  <c r="S106" i="22"/>
  <c r="Q106" i="22"/>
  <c r="AH105" i="22"/>
  <c r="W105" i="22"/>
  <c r="V105" i="22"/>
  <c r="T105" i="22"/>
  <c r="X105" i="22" s="1"/>
  <c r="Z105" i="22" s="1"/>
  <c r="S105" i="22"/>
  <c r="Q105" i="22"/>
  <c r="AH104" i="22"/>
  <c r="W104" i="22"/>
  <c r="V104" i="22"/>
  <c r="T104" i="22"/>
  <c r="X104" i="22" s="1"/>
  <c r="Z104" i="22" s="1"/>
  <c r="S104" i="22"/>
  <c r="Q104" i="22"/>
  <c r="AH103" i="22"/>
  <c r="W103" i="22"/>
  <c r="V103" i="22"/>
  <c r="T103" i="22"/>
  <c r="X103" i="22" s="1"/>
  <c r="Z103" i="22" s="1"/>
  <c r="S103" i="22"/>
  <c r="Q103" i="22"/>
  <c r="AH102" i="22"/>
  <c r="W102" i="22"/>
  <c r="V102" i="22"/>
  <c r="T102" i="22"/>
  <c r="X102" i="22" s="1"/>
  <c r="Z102" i="22" s="1"/>
  <c r="S102" i="22"/>
  <c r="Q102" i="22"/>
  <c r="AH101" i="22"/>
  <c r="W101" i="22"/>
  <c r="V101" i="22"/>
  <c r="T101" i="22"/>
  <c r="X101" i="22" s="1"/>
  <c r="Z101" i="22" s="1"/>
  <c r="S101" i="22"/>
  <c r="Q101" i="22"/>
  <c r="AH100" i="22"/>
  <c r="W100" i="22"/>
  <c r="V100" i="22"/>
  <c r="T100" i="22"/>
  <c r="X100" i="22" s="1"/>
  <c r="Z100" i="22" s="1"/>
  <c r="S100" i="22"/>
  <c r="Q100" i="22"/>
  <c r="AH99" i="22"/>
  <c r="W99" i="22"/>
  <c r="V99" i="22"/>
  <c r="T99" i="22"/>
  <c r="X99" i="22" s="1"/>
  <c r="Z99" i="22" s="1"/>
  <c r="S99" i="22"/>
  <c r="Q99" i="22"/>
  <c r="AH98" i="22"/>
  <c r="W98" i="22"/>
  <c r="V98" i="22"/>
  <c r="T98" i="22"/>
  <c r="X98" i="22" s="1"/>
  <c r="Z98" i="22" s="1"/>
  <c r="S98" i="22"/>
  <c r="Q98" i="22"/>
  <c r="AH97" i="22"/>
  <c r="W97" i="22"/>
  <c r="V97" i="22"/>
  <c r="T97" i="22"/>
  <c r="X97" i="22" s="1"/>
  <c r="Z97" i="22" s="1"/>
  <c r="S97" i="22"/>
  <c r="Q97" i="22"/>
  <c r="AH96" i="22"/>
  <c r="W96" i="22"/>
  <c r="V96" i="22"/>
  <c r="T96" i="22"/>
  <c r="X96" i="22" s="1"/>
  <c r="Z96" i="22" s="1"/>
  <c r="S96" i="22"/>
  <c r="Q96" i="22"/>
  <c r="AH95" i="22"/>
  <c r="W95" i="22"/>
  <c r="V95" i="22"/>
  <c r="T95" i="22"/>
  <c r="X95" i="22" s="1"/>
  <c r="Z95" i="22" s="1"/>
  <c r="S95" i="22"/>
  <c r="Q95" i="22"/>
  <c r="AH94" i="22"/>
  <c r="W94" i="22"/>
  <c r="V94" i="22"/>
  <c r="T94" i="22"/>
  <c r="X94" i="22" s="1"/>
  <c r="Z94" i="22" s="1"/>
  <c r="S94" i="22"/>
  <c r="Q94" i="22"/>
  <c r="AH93" i="22"/>
  <c r="W93" i="22"/>
  <c r="V93" i="22"/>
  <c r="T93" i="22"/>
  <c r="X93" i="22" s="1"/>
  <c r="Z93" i="22" s="1"/>
  <c r="S93" i="22"/>
  <c r="Q93" i="22"/>
  <c r="AH92" i="22"/>
  <c r="W92" i="22"/>
  <c r="V92" i="22"/>
  <c r="T92" i="22"/>
  <c r="X92" i="22" s="1"/>
  <c r="Z92" i="22" s="1"/>
  <c r="S92" i="22"/>
  <c r="Q92" i="22"/>
  <c r="AH91" i="22"/>
  <c r="W91" i="22"/>
  <c r="V91" i="22"/>
  <c r="T91" i="22"/>
  <c r="X91" i="22" s="1"/>
  <c r="Z91" i="22" s="1"/>
  <c r="S91" i="22"/>
  <c r="Q91" i="22"/>
  <c r="AH90" i="22"/>
  <c r="W90" i="22"/>
  <c r="V90" i="22"/>
  <c r="T90" i="22"/>
  <c r="X90" i="22" s="1"/>
  <c r="Z90" i="22" s="1"/>
  <c r="S90" i="22"/>
  <c r="Q90" i="22"/>
  <c r="AH89" i="22"/>
  <c r="W89" i="22"/>
  <c r="V89" i="22"/>
  <c r="T89" i="22"/>
  <c r="X89" i="22" s="1"/>
  <c r="Z89" i="22" s="1"/>
  <c r="S89" i="22"/>
  <c r="Q89" i="22"/>
  <c r="AH88" i="22"/>
  <c r="W88" i="22"/>
  <c r="V88" i="22"/>
  <c r="T88" i="22"/>
  <c r="X88" i="22" s="1"/>
  <c r="Z88" i="22" s="1"/>
  <c r="S88" i="22"/>
  <c r="Q88" i="22"/>
  <c r="AH87" i="22"/>
  <c r="AG87" i="22"/>
  <c r="V87" i="22"/>
  <c r="W87" i="22" s="1"/>
  <c r="T87" i="22"/>
  <c r="X87" i="22" s="1"/>
  <c r="Z87" i="22" s="1"/>
  <c r="S87" i="22"/>
  <c r="Q87" i="22"/>
  <c r="K87" i="22"/>
  <c r="AH86" i="22"/>
  <c r="W86" i="22"/>
  <c r="V86" i="22"/>
  <c r="AG86" i="22" s="1"/>
  <c r="T86" i="22"/>
  <c r="X86" i="22" s="1"/>
  <c r="Z86" i="22" s="1"/>
  <c r="S86" i="22"/>
  <c r="Q86" i="22"/>
  <c r="K86" i="22"/>
  <c r="AH85" i="22"/>
  <c r="AG85" i="22"/>
  <c r="V85" i="22"/>
  <c r="W85" i="22" s="1"/>
  <c r="T85" i="22"/>
  <c r="X85" i="22" s="1"/>
  <c r="Z85" i="22" s="1"/>
  <c r="S85" i="22"/>
  <c r="Q85" i="22"/>
  <c r="K85" i="22"/>
  <c r="AH84" i="22"/>
  <c r="W84" i="22"/>
  <c r="V84" i="22"/>
  <c r="AG84" i="22" s="1"/>
  <c r="T84" i="22"/>
  <c r="X84" i="22" s="1"/>
  <c r="Z84" i="22" s="1"/>
  <c r="S84" i="22"/>
  <c r="Q84" i="22"/>
  <c r="K84" i="22"/>
  <c r="AH83" i="22"/>
  <c r="AG83" i="22"/>
  <c r="V83" i="22"/>
  <c r="W83" i="22" s="1"/>
  <c r="T83" i="22"/>
  <c r="X83" i="22" s="1"/>
  <c r="Z83" i="22" s="1"/>
  <c r="S83" i="22"/>
  <c r="Q83" i="22"/>
  <c r="K83" i="22"/>
  <c r="AH82" i="22"/>
  <c r="W82" i="22"/>
  <c r="V82" i="22"/>
  <c r="AG82" i="22" s="1"/>
  <c r="T82" i="22"/>
  <c r="X82" i="22" s="1"/>
  <c r="Z82" i="22" s="1"/>
  <c r="S82" i="22"/>
  <c r="Q82" i="22"/>
  <c r="K82" i="22"/>
  <c r="AH81" i="22"/>
  <c r="AG81" i="22"/>
  <c r="V81" i="22"/>
  <c r="W81" i="22" s="1"/>
  <c r="T81" i="22"/>
  <c r="X81" i="22" s="1"/>
  <c r="Z81" i="22" s="1"/>
  <c r="S81" i="22"/>
  <c r="Q81" i="22"/>
  <c r="K81" i="22"/>
  <c r="AH80" i="22"/>
  <c r="W80" i="22"/>
  <c r="V80" i="22"/>
  <c r="AG80" i="22" s="1"/>
  <c r="T80" i="22"/>
  <c r="X80" i="22" s="1"/>
  <c r="Z80" i="22" s="1"/>
  <c r="S80" i="22"/>
  <c r="Q80" i="22"/>
  <c r="K80" i="22"/>
  <c r="AH79" i="22"/>
  <c r="AG79" i="22"/>
  <c r="V79" i="22"/>
  <c r="W79" i="22" s="1"/>
  <c r="T79" i="22"/>
  <c r="X79" i="22" s="1"/>
  <c r="Z79" i="22" s="1"/>
  <c r="S79" i="22"/>
  <c r="Q79" i="22"/>
  <c r="K79" i="22"/>
  <c r="AH78" i="22"/>
  <c r="W78" i="22"/>
  <c r="V78" i="22"/>
  <c r="AG78" i="22" s="1"/>
  <c r="T78" i="22"/>
  <c r="X78" i="22" s="1"/>
  <c r="Z78" i="22" s="1"/>
  <c r="S78" i="22"/>
  <c r="Q78" i="22"/>
  <c r="K78" i="22"/>
  <c r="AH77" i="22"/>
  <c r="AG77" i="22"/>
  <c r="V77" i="22"/>
  <c r="W77" i="22" s="1"/>
  <c r="T77" i="22"/>
  <c r="X77" i="22" s="1"/>
  <c r="Z77" i="22" s="1"/>
  <c r="S77" i="22"/>
  <c r="Q77" i="22"/>
  <c r="K77" i="22"/>
  <c r="AH76" i="22"/>
  <c r="W76" i="22"/>
  <c r="V76" i="22"/>
  <c r="AG76" i="22" s="1"/>
  <c r="T76" i="22"/>
  <c r="X76" i="22" s="1"/>
  <c r="Z76" i="22" s="1"/>
  <c r="S76" i="22"/>
  <c r="Q76" i="22"/>
  <c r="K76" i="22"/>
  <c r="AH75" i="22"/>
  <c r="AG75" i="22"/>
  <c r="V75" i="22"/>
  <c r="W75" i="22" s="1"/>
  <c r="T75" i="22"/>
  <c r="X75" i="22" s="1"/>
  <c r="Z75" i="22" s="1"/>
  <c r="S75" i="22"/>
  <c r="Q75" i="22"/>
  <c r="K75" i="22"/>
  <c r="AH74" i="22"/>
  <c r="W74" i="22"/>
  <c r="V74" i="22"/>
  <c r="AG74" i="22" s="1"/>
  <c r="T74" i="22"/>
  <c r="X74" i="22" s="1"/>
  <c r="Z74" i="22" s="1"/>
  <c r="S74" i="22"/>
  <c r="Q74" i="22"/>
  <c r="K74" i="22"/>
  <c r="AH73" i="22"/>
  <c r="AG73" i="22"/>
  <c r="V73" i="22"/>
  <c r="W73" i="22" s="1"/>
  <c r="T73" i="22"/>
  <c r="X73" i="22" s="1"/>
  <c r="Z73" i="22" s="1"/>
  <c r="S73" i="22"/>
  <c r="Q73" i="22"/>
  <c r="K73" i="22"/>
  <c r="AH72" i="22"/>
  <c r="W72" i="22"/>
  <c r="V72" i="22"/>
  <c r="AG72" i="22" s="1"/>
  <c r="T72" i="22"/>
  <c r="X72" i="22" s="1"/>
  <c r="Z72" i="22" s="1"/>
  <c r="S72" i="22"/>
  <c r="Q72" i="22"/>
  <c r="K72" i="22"/>
  <c r="AH71" i="22"/>
  <c r="V71" i="22"/>
  <c r="W71" i="22" s="1"/>
  <c r="T71" i="22"/>
  <c r="X71" i="22" s="1"/>
  <c r="Z71" i="22" s="1"/>
  <c r="S71" i="22"/>
  <c r="Q71" i="22"/>
  <c r="K71" i="22"/>
  <c r="AH70" i="22"/>
  <c r="W70" i="22"/>
  <c r="V70" i="22"/>
  <c r="AG70" i="22" s="1"/>
  <c r="T70" i="22"/>
  <c r="X70" i="22" s="1"/>
  <c r="Z70" i="22" s="1"/>
  <c r="S70" i="22"/>
  <c r="Q70" i="22"/>
  <c r="K70" i="22"/>
  <c r="AH69" i="22"/>
  <c r="AG69" i="22"/>
  <c r="W69" i="22"/>
  <c r="V69" i="22"/>
  <c r="T69" i="22"/>
  <c r="X69" i="22" s="1"/>
  <c r="Z69" i="22" s="1"/>
  <c r="S69" i="22"/>
  <c r="Q69" i="22"/>
  <c r="K69" i="22"/>
  <c r="AH68" i="22"/>
  <c r="W68" i="22"/>
  <c r="V68" i="22"/>
  <c r="AG68" i="22" s="1"/>
  <c r="T68" i="22"/>
  <c r="X68" i="22" s="1"/>
  <c r="Z68" i="22" s="1"/>
  <c r="S68" i="22"/>
  <c r="Q68" i="22"/>
  <c r="K68" i="22"/>
  <c r="AH67" i="22"/>
  <c r="AG67" i="22"/>
  <c r="V67" i="22"/>
  <c r="W67" i="22" s="1"/>
  <c r="T67" i="22"/>
  <c r="X67" i="22" s="1"/>
  <c r="Z67" i="22" s="1"/>
  <c r="S67" i="22"/>
  <c r="Q67" i="22"/>
  <c r="K67" i="22"/>
  <c r="AH66" i="22"/>
  <c r="W66" i="22"/>
  <c r="V66" i="22"/>
  <c r="AG66" i="22" s="1"/>
  <c r="T66" i="22"/>
  <c r="X66" i="22" s="1"/>
  <c r="Z66" i="22" s="1"/>
  <c r="S66" i="22"/>
  <c r="Q66" i="22"/>
  <c r="K66" i="22"/>
  <c r="AH65" i="22"/>
  <c r="W65" i="22"/>
  <c r="V65" i="22"/>
  <c r="AG65" i="22" s="1"/>
  <c r="T65" i="22"/>
  <c r="X65" i="22" s="1"/>
  <c r="Z65" i="22" s="1"/>
  <c r="S65" i="22"/>
  <c r="Q65" i="22"/>
  <c r="K65" i="22"/>
  <c r="AH64" i="22"/>
  <c r="W64" i="22"/>
  <c r="V64" i="22"/>
  <c r="AG64" i="22" s="1"/>
  <c r="T64" i="22"/>
  <c r="X64" i="22" s="1"/>
  <c r="Z64" i="22" s="1"/>
  <c r="S64" i="22"/>
  <c r="Q64" i="22"/>
  <c r="K64" i="22"/>
  <c r="AH63" i="22"/>
  <c r="V63" i="22"/>
  <c r="W63" i="22" s="1"/>
  <c r="T63" i="22"/>
  <c r="X63" i="22" s="1"/>
  <c r="Z63" i="22" s="1"/>
  <c r="S63" i="22"/>
  <c r="Q63" i="22"/>
  <c r="K63" i="22"/>
  <c r="AH62" i="22"/>
  <c r="V62" i="22"/>
  <c r="AG62" i="22" s="1"/>
  <c r="T62" i="22"/>
  <c r="X62" i="22" s="1"/>
  <c r="Z62" i="22" s="1"/>
  <c r="S62" i="22"/>
  <c r="Q62" i="22"/>
  <c r="K62" i="22"/>
  <c r="AH61" i="22"/>
  <c r="V61" i="22"/>
  <c r="W61" i="22" s="1"/>
  <c r="T61" i="22"/>
  <c r="X61" i="22" s="1"/>
  <c r="Z61" i="22" s="1"/>
  <c r="S61" i="22"/>
  <c r="Q61" i="22"/>
  <c r="K61" i="22"/>
  <c r="AH60" i="22"/>
  <c r="V60" i="22"/>
  <c r="AG60" i="22" s="1"/>
  <c r="T60" i="22"/>
  <c r="X60" i="22" s="1"/>
  <c r="Z60" i="22" s="1"/>
  <c r="S60" i="22"/>
  <c r="Q60" i="22"/>
  <c r="K60" i="22"/>
  <c r="AH59" i="22"/>
  <c r="V59" i="22"/>
  <c r="W59" i="22" s="1"/>
  <c r="T59" i="22"/>
  <c r="X59" i="22" s="1"/>
  <c r="Z59" i="22" s="1"/>
  <c r="S59" i="22"/>
  <c r="Q59" i="22"/>
  <c r="K59" i="22"/>
  <c r="AH58" i="22"/>
  <c r="V58" i="22"/>
  <c r="W58" i="22" s="1"/>
  <c r="T58" i="22"/>
  <c r="X58" i="22" s="1"/>
  <c r="Z58" i="22" s="1"/>
  <c r="S58" i="22"/>
  <c r="Q58" i="22"/>
  <c r="K58" i="22"/>
  <c r="AH57" i="22"/>
  <c r="V57" i="22"/>
  <c r="W57" i="22" s="1"/>
  <c r="T57" i="22"/>
  <c r="X57" i="22" s="1"/>
  <c r="Z57" i="22" s="1"/>
  <c r="S57" i="22"/>
  <c r="Q57" i="22"/>
  <c r="K57" i="22"/>
  <c r="AH56" i="22"/>
  <c r="AG56" i="22"/>
  <c r="V56" i="22"/>
  <c r="W56" i="22" s="1"/>
  <c r="T56" i="22"/>
  <c r="X56" i="22" s="1"/>
  <c r="Z56" i="22" s="1"/>
  <c r="S56" i="22"/>
  <c r="Q56" i="22"/>
  <c r="K56" i="22"/>
  <c r="AH55" i="22"/>
  <c r="V55" i="22"/>
  <c r="W55" i="22" s="1"/>
  <c r="T55" i="22"/>
  <c r="X55" i="22" s="1"/>
  <c r="Z55" i="22" s="1"/>
  <c r="S55" i="22"/>
  <c r="Q55" i="22"/>
  <c r="K55" i="22"/>
  <c r="AH54" i="22"/>
  <c r="V54" i="22"/>
  <c r="AG54" i="22" s="1"/>
  <c r="T54" i="22"/>
  <c r="X54" i="22" s="1"/>
  <c r="Z54" i="22" s="1"/>
  <c r="S54" i="22"/>
  <c r="Q54" i="22"/>
  <c r="K54" i="22"/>
  <c r="AH53" i="22"/>
  <c r="V53" i="22"/>
  <c r="W53" i="22" s="1"/>
  <c r="T53" i="22"/>
  <c r="X53" i="22" s="1"/>
  <c r="Z53" i="22" s="1"/>
  <c r="S53" i="22"/>
  <c r="Q53" i="22"/>
  <c r="K53" i="22"/>
  <c r="AH52" i="22"/>
  <c r="V52" i="22"/>
  <c r="AG52" i="22" s="1"/>
  <c r="T52" i="22"/>
  <c r="X52" i="22" s="1"/>
  <c r="Z52" i="22" s="1"/>
  <c r="S52" i="22"/>
  <c r="Q52" i="22"/>
  <c r="K52" i="22"/>
  <c r="AH51" i="22"/>
  <c r="W51" i="22"/>
  <c r="V51" i="22"/>
  <c r="AG51" i="22" s="1"/>
  <c r="T51" i="22"/>
  <c r="X51" i="22" s="1"/>
  <c r="Z51" i="22" s="1"/>
  <c r="S51" i="22"/>
  <c r="Q51" i="22"/>
  <c r="K51" i="22"/>
  <c r="AH50" i="22"/>
  <c r="V50" i="22"/>
  <c r="AG50" i="22" s="1"/>
  <c r="T50" i="22"/>
  <c r="X50" i="22" s="1"/>
  <c r="Z50" i="22" s="1"/>
  <c r="S50" i="22"/>
  <c r="Q50" i="22"/>
  <c r="K50" i="22"/>
  <c r="AH49" i="22"/>
  <c r="W49" i="22"/>
  <c r="V49" i="22"/>
  <c r="AG49" i="22" s="1"/>
  <c r="T49" i="22"/>
  <c r="X49" i="22" s="1"/>
  <c r="Z49" i="22" s="1"/>
  <c r="S49" i="22"/>
  <c r="Q49" i="22"/>
  <c r="K49" i="22"/>
  <c r="AH48" i="22"/>
  <c r="V48" i="22"/>
  <c r="W48" i="22" s="1"/>
  <c r="T48" i="22"/>
  <c r="X48" i="22" s="1"/>
  <c r="Z48" i="22" s="1"/>
  <c r="S48" i="22"/>
  <c r="Q48" i="22"/>
  <c r="K48" i="22"/>
  <c r="AH47" i="22"/>
  <c r="W47" i="22"/>
  <c r="V47" i="22"/>
  <c r="AG47" i="22" s="1"/>
  <c r="T47" i="22"/>
  <c r="X47" i="22" s="1"/>
  <c r="Z47" i="22" s="1"/>
  <c r="S47" i="22"/>
  <c r="Q47" i="22"/>
  <c r="K47" i="22"/>
  <c r="AH46" i="22"/>
  <c r="AG46" i="22"/>
  <c r="W46" i="22"/>
  <c r="V46" i="22"/>
  <c r="T46" i="22"/>
  <c r="X46" i="22" s="1"/>
  <c r="Z46" i="22" s="1"/>
  <c r="S46" i="22"/>
  <c r="Q46" i="22"/>
  <c r="K46" i="22"/>
  <c r="AH45" i="22"/>
  <c r="V45" i="22"/>
  <c r="AG45" i="22" s="1"/>
  <c r="T45" i="22"/>
  <c r="X45" i="22" s="1"/>
  <c r="Z45" i="22" s="1"/>
  <c r="S45" i="22"/>
  <c r="Q45" i="22"/>
  <c r="K45" i="22"/>
  <c r="AH44" i="22"/>
  <c r="V44" i="22"/>
  <c r="AG44" i="22" s="1"/>
  <c r="T44" i="22"/>
  <c r="X44" i="22" s="1"/>
  <c r="Z44" i="22" s="1"/>
  <c r="S44" i="22"/>
  <c r="Q44" i="22"/>
  <c r="K44" i="22"/>
  <c r="AH43" i="22"/>
  <c r="V43" i="22"/>
  <c r="AG43" i="22" s="1"/>
  <c r="T43" i="22"/>
  <c r="X43" i="22" s="1"/>
  <c r="Z43" i="22" s="1"/>
  <c r="S43" i="22"/>
  <c r="Q43" i="22"/>
  <c r="K43" i="22"/>
  <c r="AH42" i="22"/>
  <c r="W42" i="22"/>
  <c r="V42" i="22"/>
  <c r="AG42" i="22" s="1"/>
  <c r="T42" i="22"/>
  <c r="X42" i="22" s="1"/>
  <c r="Z42" i="22" s="1"/>
  <c r="S42" i="22"/>
  <c r="Q42" i="22"/>
  <c r="K42" i="22"/>
  <c r="AH41" i="22"/>
  <c r="W41" i="22"/>
  <c r="V41" i="22"/>
  <c r="AG41" i="22" s="1"/>
  <c r="T41" i="22"/>
  <c r="X41" i="22" s="1"/>
  <c r="Z41" i="22" s="1"/>
  <c r="S41" i="22"/>
  <c r="Q41" i="22"/>
  <c r="K41" i="22"/>
  <c r="AH40" i="22"/>
  <c r="V40" i="22"/>
  <c r="W40" i="22" s="1"/>
  <c r="T40" i="22"/>
  <c r="X40" i="22" s="1"/>
  <c r="Z40" i="22" s="1"/>
  <c r="S40" i="22"/>
  <c r="Q40" i="22"/>
  <c r="K40" i="22"/>
  <c r="AH39" i="22"/>
  <c r="V39" i="22"/>
  <c r="AG39" i="22" s="1"/>
  <c r="T39" i="22"/>
  <c r="X39" i="22" s="1"/>
  <c r="Z39" i="22" s="1"/>
  <c r="S39" i="22"/>
  <c r="Q39" i="22"/>
  <c r="K39" i="22"/>
  <c r="AH38" i="22"/>
  <c r="V38" i="22"/>
  <c r="AG38" i="22" s="1"/>
  <c r="T38" i="22"/>
  <c r="X38" i="22" s="1"/>
  <c r="Z38" i="22" s="1"/>
  <c r="S38" i="22"/>
  <c r="Q38" i="22"/>
  <c r="K38" i="22"/>
  <c r="AH37" i="22"/>
  <c r="V37" i="22"/>
  <c r="AG37" i="22" s="1"/>
  <c r="T37" i="22"/>
  <c r="X37" i="22" s="1"/>
  <c r="Z37" i="22" s="1"/>
  <c r="S37" i="22"/>
  <c r="Q37" i="22"/>
  <c r="K37" i="22"/>
  <c r="AH36" i="22"/>
  <c r="V36" i="22"/>
  <c r="AG36" i="22" s="1"/>
  <c r="T36" i="22"/>
  <c r="X36" i="22" s="1"/>
  <c r="Z36" i="22" s="1"/>
  <c r="S36" i="22"/>
  <c r="Q36" i="22"/>
  <c r="K36" i="22"/>
  <c r="AH35" i="22"/>
  <c r="W35" i="22"/>
  <c r="V35" i="22"/>
  <c r="AG35" i="22" s="1"/>
  <c r="T35" i="22"/>
  <c r="X35" i="22" s="1"/>
  <c r="Z35" i="22" s="1"/>
  <c r="S35" i="22"/>
  <c r="Q35" i="22"/>
  <c r="K35" i="22"/>
  <c r="AH34" i="22"/>
  <c r="V34" i="22"/>
  <c r="AG34" i="22" s="1"/>
  <c r="T34" i="22"/>
  <c r="X34" i="22" s="1"/>
  <c r="Z34" i="22" s="1"/>
  <c r="S34" i="22"/>
  <c r="Q34" i="22"/>
  <c r="K34" i="22"/>
  <c r="AH33" i="22"/>
  <c r="V33" i="22"/>
  <c r="AG33" i="22" s="1"/>
  <c r="T33" i="22"/>
  <c r="X33" i="22" s="1"/>
  <c r="Z33" i="22" s="1"/>
  <c r="S33" i="22"/>
  <c r="Q33" i="22"/>
  <c r="K33" i="22"/>
  <c r="AH32" i="22"/>
  <c r="V32" i="22"/>
  <c r="W32" i="22" s="1"/>
  <c r="T32" i="22"/>
  <c r="X32" i="22" s="1"/>
  <c r="Z32" i="22" s="1"/>
  <c r="S32" i="22"/>
  <c r="Q32" i="22"/>
  <c r="K32" i="22"/>
  <c r="AH31" i="22"/>
  <c r="W31" i="22"/>
  <c r="V31" i="22"/>
  <c r="AG31" i="22" s="1"/>
  <c r="T31" i="22"/>
  <c r="X31" i="22" s="1"/>
  <c r="Z31" i="22" s="1"/>
  <c r="S31" i="22"/>
  <c r="Q31" i="22"/>
  <c r="K31" i="22"/>
  <c r="AH30" i="22"/>
  <c r="V30" i="22"/>
  <c r="AI242" i="22" s="1"/>
  <c r="T30" i="22"/>
  <c r="X30" i="22" s="1"/>
  <c r="Z30" i="22" s="1"/>
  <c r="S30" i="22"/>
  <c r="Q30" i="22"/>
  <c r="K30" i="22"/>
  <c r="AH29" i="22"/>
  <c r="W29" i="22"/>
  <c r="V29" i="22"/>
  <c r="AG29" i="22" s="1"/>
  <c r="T29" i="22"/>
  <c r="X29" i="22" s="1"/>
  <c r="Z29" i="22" s="1"/>
  <c r="S29" i="22"/>
  <c r="Q29" i="22"/>
  <c r="K29" i="22"/>
  <c r="AH28" i="22"/>
  <c r="V28" i="22"/>
  <c r="AG28" i="22" s="1"/>
  <c r="T28" i="22"/>
  <c r="X28" i="22" s="1"/>
  <c r="Z28" i="22" s="1"/>
  <c r="S28" i="22"/>
  <c r="Q28" i="22"/>
  <c r="K28" i="22"/>
  <c r="AH27" i="22"/>
  <c r="AH26" i="22"/>
  <c r="AH25" i="22"/>
  <c r="AH24" i="22"/>
  <c r="AH23" i="22"/>
  <c r="AH22" i="22"/>
  <c r="AH21" i="22"/>
  <c r="AG21" i="22"/>
  <c r="AH20" i="22"/>
  <c r="AH19" i="22"/>
  <c r="AG19" i="22"/>
  <c r="AH18" i="22"/>
  <c r="AH17" i="22"/>
  <c r="AH16" i="22"/>
  <c r="AH15" i="22"/>
  <c r="AH14" i="22"/>
  <c r="AH13" i="22"/>
  <c r="AH12" i="22"/>
  <c r="AG12" i="22"/>
  <c r="AH11" i="22"/>
  <c r="AH10" i="22"/>
  <c r="AH9" i="22"/>
  <c r="AG9" i="22"/>
  <c r="AH8" i="22"/>
  <c r="AH7" i="22"/>
  <c r="AG7" i="22"/>
  <c r="AH6" i="22"/>
  <c r="AH5" i="22"/>
  <c r="AH4" i="22"/>
  <c r="AH3" i="22"/>
  <c r="AH2" i="22"/>
  <c r="AN265" i="22" l="1"/>
  <c r="W60" i="22"/>
  <c r="AI241" i="22"/>
  <c r="AJ241" i="22" s="1"/>
  <c r="AM241" i="22" s="1"/>
  <c r="AP241" i="22" s="1"/>
  <c r="W50" i="22"/>
  <c r="AG48" i="22"/>
  <c r="W45" i="22"/>
  <c r="AI252" i="22"/>
  <c r="AJ252" i="22" s="1"/>
  <c r="AM252" i="22" s="1"/>
  <c r="AP252" i="22" s="1"/>
  <c r="W43" i="22"/>
  <c r="AG40" i="22"/>
  <c r="W39" i="22"/>
  <c r="W38" i="22"/>
  <c r="W37" i="22"/>
  <c r="AI251" i="22"/>
  <c r="AJ251" i="22" s="1"/>
  <c r="AM251" i="22" s="1"/>
  <c r="AP251" i="22" s="1"/>
  <c r="W34" i="22"/>
  <c r="W33" i="22"/>
  <c r="AG32" i="22"/>
  <c r="W30" i="22"/>
  <c r="AG30" i="22"/>
  <c r="AG15" i="22"/>
  <c r="AG17" i="22"/>
  <c r="AG24" i="22"/>
  <c r="AI240" i="22"/>
  <c r="AJ240" i="22" s="1"/>
  <c r="AM240" i="22" s="1"/>
  <c r="AP240" i="22" s="1"/>
  <c r="W16" i="22"/>
  <c r="W23" i="22"/>
  <c r="W25" i="22"/>
  <c r="W27" i="22"/>
  <c r="AG11" i="22"/>
  <c r="AG13" i="22"/>
  <c r="AG20" i="22"/>
  <c r="W20" i="22"/>
  <c r="W9" i="22"/>
  <c r="AJ203" i="22"/>
  <c r="AM203" i="22" s="1"/>
  <c r="AP203" i="22" s="1"/>
  <c r="W8" i="22"/>
  <c r="AG4" i="22"/>
  <c r="W3" i="22"/>
  <c r="W5" i="22"/>
  <c r="AJ205" i="22"/>
  <c r="AG3" i="22"/>
  <c r="AJ230" i="22"/>
  <c r="AM230" i="22" s="1"/>
  <c r="AP230" i="22" s="1"/>
  <c r="AJ238" i="22"/>
  <c r="AM238" i="22" s="1"/>
  <c r="AP238" i="22" s="1"/>
  <c r="AJ204" i="22"/>
  <c r="AM204" i="22" s="1"/>
  <c r="AP204" i="22" s="1"/>
  <c r="AJ228" i="22"/>
  <c r="AM228" i="22" s="1"/>
  <c r="AP228" i="22" s="1"/>
  <c r="AJ236" i="22"/>
  <c r="AM236" i="22" s="1"/>
  <c r="AP236" i="22" s="1"/>
  <c r="AJ264" i="22"/>
  <c r="AM264" i="22" s="1"/>
  <c r="AP264" i="22" s="1"/>
  <c r="AK203" i="22"/>
  <c r="AK204" i="22"/>
  <c r="AK205" i="22"/>
  <c r="AJ206" i="22"/>
  <c r="AM206" i="22" s="1"/>
  <c r="AP206" i="22" s="1"/>
  <c r="AJ226" i="22"/>
  <c r="AM226" i="22" s="1"/>
  <c r="AP226" i="22" s="1"/>
  <c r="AJ234" i="22"/>
  <c r="AM234" i="22" s="1"/>
  <c r="AP234" i="22" s="1"/>
  <c r="AJ224" i="22"/>
  <c r="AM224" i="22" s="1"/>
  <c r="AP224" i="22" s="1"/>
  <c r="AJ232" i="22"/>
  <c r="AM232" i="22" s="1"/>
  <c r="AP232" i="22" s="1"/>
  <c r="AG2" i="22"/>
  <c r="AG6" i="22"/>
  <c r="AG10" i="22"/>
  <c r="AG14" i="22"/>
  <c r="AG18" i="22"/>
  <c r="AG22" i="22"/>
  <c r="AG26" i="22"/>
  <c r="W28" i="22"/>
  <c r="W36" i="22"/>
  <c r="W44" i="22"/>
  <c r="W52" i="22"/>
  <c r="W54" i="22"/>
  <c r="AG58" i="22"/>
  <c r="W62" i="22"/>
  <c r="AG63" i="22"/>
  <c r="AG71" i="22"/>
  <c r="AG53" i="22"/>
  <c r="AG55" i="22"/>
  <c r="AG57" i="22"/>
  <c r="AG59" i="22"/>
  <c r="AG61" i="22"/>
  <c r="AK241" i="22"/>
  <c r="AK242" i="22"/>
  <c r="AJ242" i="22"/>
  <c r="AM242" i="22" s="1"/>
  <c r="AP242" i="22" s="1"/>
  <c r="AK243" i="22"/>
  <c r="AJ243" i="22"/>
  <c r="AM243" i="22" s="1"/>
  <c r="AP243" i="22" s="1"/>
  <c r="AK244" i="22"/>
  <c r="AJ244" i="22"/>
  <c r="AM244" i="22" s="1"/>
  <c r="AP244" i="22" s="1"/>
  <c r="AK245" i="22"/>
  <c r="AJ245" i="22"/>
  <c r="AM245" i="22" s="1"/>
  <c r="AP245" i="22" s="1"/>
  <c r="AK246" i="22"/>
  <c r="AJ246" i="22"/>
  <c r="AM246" i="22" s="1"/>
  <c r="AP246" i="22" s="1"/>
  <c r="AK247" i="22"/>
  <c r="AJ247" i="22"/>
  <c r="AM247" i="22" s="1"/>
  <c r="AP247" i="22" s="1"/>
  <c r="AK248" i="22"/>
  <c r="AJ248" i="22"/>
  <c r="AM248" i="22" s="1"/>
  <c r="AP248" i="22" s="1"/>
  <c r="AK249" i="22"/>
  <c r="AJ249" i="22"/>
  <c r="AM249" i="22" s="1"/>
  <c r="AP249" i="22" s="1"/>
  <c r="AK250" i="22"/>
  <c r="AJ250" i="22"/>
  <c r="AM250" i="22" s="1"/>
  <c r="AP250" i="22" s="1"/>
  <c r="AK251" i="22"/>
  <c r="AK252" i="22"/>
  <c r="AK253" i="22"/>
  <c r="AJ253" i="22"/>
  <c r="AM253" i="22" s="1"/>
  <c r="AP253" i="22" s="1"/>
  <c r="AK254" i="22"/>
  <c r="AJ254" i="22"/>
  <c r="AM254" i="22" s="1"/>
  <c r="AP254" i="22" s="1"/>
  <c r="AK255" i="22"/>
  <c r="AJ255" i="22"/>
  <c r="AM255" i="22" s="1"/>
  <c r="AP255" i="22" s="1"/>
  <c r="AK256" i="22"/>
  <c r="AJ256" i="22"/>
  <c r="AM256" i="22" s="1"/>
  <c r="AP256" i="22" s="1"/>
  <c r="AK257" i="22"/>
  <c r="AJ257" i="22"/>
  <c r="AM257" i="22" s="1"/>
  <c r="AP257" i="22" s="1"/>
  <c r="AK258" i="22"/>
  <c r="AJ258" i="22"/>
  <c r="AM258" i="22" s="1"/>
  <c r="AP258" i="22" s="1"/>
  <c r="AK259" i="22"/>
  <c r="AJ259" i="22"/>
  <c r="AM259" i="22" s="1"/>
  <c r="AP259" i="22" s="1"/>
  <c r="AK260" i="22"/>
  <c r="AJ260" i="22"/>
  <c r="AM260" i="22" s="1"/>
  <c r="AP260" i="22" s="1"/>
  <c r="AJ207" i="22"/>
  <c r="AM207" i="22" s="1"/>
  <c r="AP207" i="22" s="1"/>
  <c r="AJ208" i="22"/>
  <c r="AM208" i="22" s="1"/>
  <c r="AP208" i="22" s="1"/>
  <c r="AJ209" i="22"/>
  <c r="AM209" i="22" s="1"/>
  <c r="AP209" i="22" s="1"/>
  <c r="AJ210" i="22"/>
  <c r="AM210" i="22" s="1"/>
  <c r="AP210" i="22" s="1"/>
  <c r="AJ211" i="22"/>
  <c r="AM211" i="22" s="1"/>
  <c r="AP211" i="22" s="1"/>
  <c r="AJ212" i="22"/>
  <c r="AM212" i="22" s="1"/>
  <c r="AP212" i="22" s="1"/>
  <c r="AJ213" i="22"/>
  <c r="AM213" i="22" s="1"/>
  <c r="AP213" i="22" s="1"/>
  <c r="AJ214" i="22"/>
  <c r="AM214" i="22" s="1"/>
  <c r="AP214" i="22" s="1"/>
  <c r="AJ215" i="22"/>
  <c r="AM215" i="22" s="1"/>
  <c r="AP215" i="22" s="1"/>
  <c r="AJ216" i="22"/>
  <c r="AM216" i="22" s="1"/>
  <c r="AP216" i="22" s="1"/>
  <c r="AJ217" i="22"/>
  <c r="AM217" i="22" s="1"/>
  <c r="AP217" i="22" s="1"/>
  <c r="AJ218" i="22"/>
  <c r="AM218" i="22" s="1"/>
  <c r="AP218" i="22" s="1"/>
  <c r="AJ219" i="22"/>
  <c r="AM219" i="22" s="1"/>
  <c r="AP219" i="22" s="1"/>
  <c r="AJ220" i="22"/>
  <c r="AM220" i="22" s="1"/>
  <c r="AP220" i="22" s="1"/>
  <c r="AJ221" i="22"/>
  <c r="AM221" i="22" s="1"/>
  <c r="AP221" i="22" s="1"/>
  <c r="AJ222" i="22"/>
  <c r="AM222" i="22" s="1"/>
  <c r="AP222" i="22" s="1"/>
  <c r="AJ223" i="22"/>
  <c r="AM223" i="22" s="1"/>
  <c r="AP223" i="22" s="1"/>
  <c r="AJ225" i="22"/>
  <c r="AM225" i="22" s="1"/>
  <c r="AP225" i="22" s="1"/>
  <c r="AJ227" i="22"/>
  <c r="AM227" i="22" s="1"/>
  <c r="AP227" i="22" s="1"/>
  <c r="AJ229" i="22"/>
  <c r="AM229" i="22" s="1"/>
  <c r="AP229" i="22" s="1"/>
  <c r="AJ231" i="22"/>
  <c r="AM231" i="22" s="1"/>
  <c r="AP231" i="22" s="1"/>
  <c r="AJ233" i="22"/>
  <c r="AM233" i="22" s="1"/>
  <c r="AP233" i="22" s="1"/>
  <c r="AJ235" i="22"/>
  <c r="AM235" i="22" s="1"/>
  <c r="AP235" i="22" s="1"/>
  <c r="AJ237" i="22"/>
  <c r="AM237" i="22" s="1"/>
  <c r="AP237" i="22" s="1"/>
  <c r="AJ239" i="22"/>
  <c r="AM239" i="22" s="1"/>
  <c r="AP239" i="22" s="1"/>
  <c r="AN267" i="22"/>
  <c r="AM267" i="22"/>
  <c r="AP267" i="22" s="1"/>
  <c r="AJ261" i="22"/>
  <c r="AM261" i="22" s="1"/>
  <c r="AP261" i="22" s="1"/>
  <c r="AJ262" i="22"/>
  <c r="AM262" i="22" s="1"/>
  <c r="AP262" i="22" s="1"/>
  <c r="AJ263" i="22"/>
  <c r="AM263" i="22" s="1"/>
  <c r="AP263" i="22" s="1"/>
  <c r="AM266" i="22"/>
  <c r="AP266" i="22" s="1"/>
  <c r="V60" i="2" l="1"/>
  <c r="W60" i="2" s="1"/>
  <c r="T60" i="2"/>
  <c r="X60" i="2" s="1"/>
  <c r="Z60" i="2" s="1"/>
  <c r="S60" i="2"/>
  <c r="Q60" i="2"/>
  <c r="K60" i="2"/>
  <c r="V59" i="2"/>
  <c r="W59" i="2" s="1"/>
  <c r="T59" i="2"/>
  <c r="X59" i="2" s="1"/>
  <c r="Z59" i="2" s="1"/>
  <c r="S59" i="2"/>
  <c r="Q59" i="2"/>
  <c r="K59" i="2"/>
  <c r="V58" i="2"/>
  <c r="W58" i="2" s="1"/>
  <c r="T58" i="2"/>
  <c r="X58" i="2" s="1"/>
  <c r="Z58" i="2" s="1"/>
  <c r="S58" i="2"/>
  <c r="Q58" i="2"/>
  <c r="K58" i="2"/>
  <c r="V57" i="2"/>
  <c r="W57" i="2" s="1"/>
  <c r="T57" i="2"/>
  <c r="X57" i="2" s="1"/>
  <c r="Z57" i="2" s="1"/>
  <c r="S57" i="2"/>
  <c r="Q57" i="2"/>
  <c r="K57" i="2"/>
  <c r="V56" i="2"/>
  <c r="W56" i="2" s="1"/>
  <c r="T56" i="2"/>
  <c r="X56" i="2" s="1"/>
  <c r="Z56" i="2" s="1"/>
  <c r="S56" i="2"/>
  <c r="Q56" i="2"/>
  <c r="K56" i="2"/>
  <c r="V55" i="2"/>
  <c r="W55" i="2" s="1"/>
  <c r="T55" i="2"/>
  <c r="X55" i="2" s="1"/>
  <c r="Z55" i="2" s="1"/>
  <c r="S55" i="2"/>
  <c r="Q55" i="2"/>
  <c r="K55" i="2"/>
  <c r="V54" i="2"/>
  <c r="W54" i="2" s="1"/>
  <c r="T54" i="2"/>
  <c r="X54" i="2" s="1"/>
  <c r="Z54" i="2" s="1"/>
  <c r="S54" i="2"/>
  <c r="Q54" i="2"/>
  <c r="K54" i="2"/>
  <c r="V53" i="2"/>
  <c r="W53" i="2" s="1"/>
  <c r="T53" i="2"/>
  <c r="X53" i="2" s="1"/>
  <c r="Z53" i="2" s="1"/>
  <c r="S53" i="2"/>
  <c r="Q53" i="2"/>
  <c r="K53" i="2"/>
  <c r="V52" i="2"/>
  <c r="W52" i="2" s="1"/>
  <c r="T52" i="2"/>
  <c r="X52" i="2" s="1"/>
  <c r="Z52" i="2" s="1"/>
  <c r="S52" i="2"/>
  <c r="Q52" i="2"/>
  <c r="K52" i="2"/>
  <c r="V51" i="2"/>
  <c r="W51" i="2" s="1"/>
  <c r="T51" i="2"/>
  <c r="X51" i="2" s="1"/>
  <c r="Z51" i="2" s="1"/>
  <c r="S51" i="2"/>
  <c r="Q51" i="2"/>
  <c r="K51" i="2"/>
  <c r="V50" i="2"/>
  <c r="W50" i="2" s="1"/>
  <c r="T50" i="2"/>
  <c r="X50" i="2" s="1"/>
  <c r="Z50" i="2" s="1"/>
  <c r="S50" i="2"/>
  <c r="Q50" i="2"/>
  <c r="K50" i="2"/>
  <c r="V49" i="2"/>
  <c r="W49" i="2" s="1"/>
  <c r="T49" i="2"/>
  <c r="X49" i="2" s="1"/>
  <c r="Z49" i="2" s="1"/>
  <c r="S49" i="2"/>
  <c r="Q49" i="2"/>
  <c r="K49" i="2"/>
  <c r="V48" i="2"/>
  <c r="W48" i="2" s="1"/>
  <c r="T48" i="2"/>
  <c r="X48" i="2" s="1"/>
  <c r="Z48" i="2" s="1"/>
  <c r="S48" i="2"/>
  <c r="Q48" i="2"/>
  <c r="K48" i="2"/>
  <c r="V47" i="2"/>
  <c r="W47" i="2" s="1"/>
  <c r="T47" i="2"/>
  <c r="X47" i="2" s="1"/>
  <c r="Z47" i="2" s="1"/>
  <c r="S47" i="2"/>
  <c r="Q47" i="2"/>
  <c r="K47" i="2"/>
  <c r="AH27" i="2"/>
  <c r="V54" i="1"/>
  <c r="W54" i="1" s="1"/>
  <c r="T54" i="1"/>
  <c r="X54" i="1" s="1"/>
  <c r="Z54" i="1" s="1"/>
  <c r="S54" i="1"/>
  <c r="Q54" i="1"/>
  <c r="K54" i="1"/>
  <c r="V53" i="1"/>
  <c r="W53" i="1" s="1"/>
  <c r="T53" i="1"/>
  <c r="X53" i="1" s="1"/>
  <c r="Z53" i="1" s="1"/>
  <c r="S53" i="1"/>
  <c r="Q53" i="1"/>
  <c r="K53" i="1"/>
  <c r="V52" i="1"/>
  <c r="W52" i="1" s="1"/>
  <c r="T52" i="1"/>
  <c r="X52" i="1" s="1"/>
  <c r="Z52" i="1" s="1"/>
  <c r="S52" i="1"/>
  <c r="Q52" i="1"/>
  <c r="K52" i="1"/>
  <c r="AL267" i="21" l="1"/>
  <c r="AN267" i="21" s="1"/>
  <c r="AI267" i="21"/>
  <c r="AH267" i="21"/>
  <c r="AK267" i="21" s="1"/>
  <c r="AL266" i="21"/>
  <c r="AI266" i="21"/>
  <c r="AH266" i="21"/>
  <c r="AK266" i="21" s="1"/>
  <c r="AL265" i="21"/>
  <c r="AM265" i="21" s="1"/>
  <c r="AP265" i="21" s="1"/>
  <c r="AI265" i="21"/>
  <c r="AH265" i="21"/>
  <c r="AK265" i="21" s="1"/>
  <c r="AL264" i="21"/>
  <c r="AN264" i="21" s="1"/>
  <c r="AI264" i="21"/>
  <c r="AH264" i="21"/>
  <c r="AK264" i="21" s="1"/>
  <c r="AL263" i="21"/>
  <c r="AN263" i="21" s="1"/>
  <c r="AI263" i="21"/>
  <c r="AH263" i="21"/>
  <c r="AK263" i="21" s="1"/>
  <c r="AL262" i="21"/>
  <c r="AN262" i="21" s="1"/>
  <c r="AI262" i="21"/>
  <c r="AH262" i="21"/>
  <c r="AK262" i="21" s="1"/>
  <c r="AL261" i="21"/>
  <c r="AN261" i="21" s="1"/>
  <c r="AI261" i="21"/>
  <c r="AH261" i="21"/>
  <c r="AK261" i="21" s="1"/>
  <c r="AL260" i="21"/>
  <c r="AN260" i="21" s="1"/>
  <c r="AI260" i="21"/>
  <c r="AH260" i="21"/>
  <c r="AK260" i="21" s="1"/>
  <c r="AL259" i="21"/>
  <c r="AN259" i="21" s="1"/>
  <c r="AI259" i="21"/>
  <c r="AH259" i="21"/>
  <c r="AK259" i="21" s="1"/>
  <c r="AL258" i="21"/>
  <c r="AN258" i="21" s="1"/>
  <c r="AI258" i="21"/>
  <c r="AH258" i="21"/>
  <c r="AK258" i="21" s="1"/>
  <c r="AL257" i="21"/>
  <c r="AN257" i="21" s="1"/>
  <c r="AI257" i="21"/>
  <c r="AH257" i="21"/>
  <c r="AK257" i="21" s="1"/>
  <c r="AL256" i="21"/>
  <c r="AN256" i="21" s="1"/>
  <c r="AI256" i="21"/>
  <c r="AH256" i="21"/>
  <c r="AK256" i="21" s="1"/>
  <c r="AL255" i="21"/>
  <c r="AN255" i="21" s="1"/>
  <c r="AI255" i="21"/>
  <c r="AH255" i="21"/>
  <c r="AK255" i="21" s="1"/>
  <c r="AL254" i="21"/>
  <c r="AN254" i="21" s="1"/>
  <c r="AI254" i="21"/>
  <c r="AH254" i="21"/>
  <c r="AK254" i="21" s="1"/>
  <c r="AL253" i="21"/>
  <c r="AN253" i="21" s="1"/>
  <c r="AI253" i="21"/>
  <c r="AH253" i="21"/>
  <c r="AK253" i="21" s="1"/>
  <c r="AL252" i="21"/>
  <c r="AN252" i="21" s="1"/>
  <c r="AH252" i="21"/>
  <c r="AK252" i="21" s="1"/>
  <c r="AL251" i="21"/>
  <c r="AN251" i="21" s="1"/>
  <c r="AH251" i="21"/>
  <c r="AK251" i="21" s="1"/>
  <c r="AL250" i="21"/>
  <c r="AN250" i="21" s="1"/>
  <c r="AI250" i="21"/>
  <c r="AH250" i="21"/>
  <c r="AK250" i="21" s="1"/>
  <c r="AL249" i="21"/>
  <c r="AN249" i="21" s="1"/>
  <c r="AI249" i="21"/>
  <c r="AH249" i="21"/>
  <c r="AK249" i="21" s="1"/>
  <c r="AL248" i="21"/>
  <c r="AN248" i="21" s="1"/>
  <c r="AI248" i="21"/>
  <c r="AH248" i="21"/>
  <c r="AK248" i="21" s="1"/>
  <c r="AL247" i="21"/>
  <c r="AN247" i="21" s="1"/>
  <c r="AI247" i="21"/>
  <c r="AH247" i="21"/>
  <c r="AK247" i="21" s="1"/>
  <c r="AL246" i="21"/>
  <c r="AN246" i="21" s="1"/>
  <c r="AI246" i="21"/>
  <c r="AH246" i="21"/>
  <c r="AK246" i="21" s="1"/>
  <c r="AL245" i="21"/>
  <c r="AN245" i="21" s="1"/>
  <c r="AI245" i="21"/>
  <c r="AH245" i="21"/>
  <c r="AK245" i="21" s="1"/>
  <c r="AL244" i="21"/>
  <c r="AN244" i="21" s="1"/>
  <c r="AI244" i="21"/>
  <c r="AH244" i="21"/>
  <c r="AK244" i="21" s="1"/>
  <c r="AL243" i="21"/>
  <c r="AN243" i="21" s="1"/>
  <c r="AI243" i="21"/>
  <c r="AH243" i="21"/>
  <c r="AK243" i="21" s="1"/>
  <c r="AL242" i="21"/>
  <c r="AN242" i="21" s="1"/>
  <c r="AH242" i="21"/>
  <c r="AK242" i="21" s="1"/>
  <c r="AL241" i="21"/>
  <c r="AN241" i="21" s="1"/>
  <c r="AH241" i="21"/>
  <c r="AK241" i="21" s="1"/>
  <c r="AL240" i="21"/>
  <c r="AN240" i="21" s="1"/>
  <c r="AH240" i="21"/>
  <c r="AK240" i="21" s="1"/>
  <c r="AL239" i="21"/>
  <c r="AN239" i="21" s="1"/>
  <c r="AI239" i="21"/>
  <c r="AH239" i="21"/>
  <c r="AK239" i="21" s="1"/>
  <c r="AL238" i="21"/>
  <c r="AN238" i="21" s="1"/>
  <c r="AI238" i="21"/>
  <c r="AH238" i="21"/>
  <c r="AK238" i="21" s="1"/>
  <c r="AL237" i="21"/>
  <c r="AN237" i="21" s="1"/>
  <c r="AI237" i="21"/>
  <c r="AH237" i="21"/>
  <c r="AK237" i="21" s="1"/>
  <c r="AL236" i="21"/>
  <c r="AN236" i="21" s="1"/>
  <c r="AI236" i="21"/>
  <c r="AH236" i="21"/>
  <c r="AK236" i="21" s="1"/>
  <c r="AL235" i="21"/>
  <c r="AN235" i="21" s="1"/>
  <c r="AI235" i="21"/>
  <c r="AH235" i="21"/>
  <c r="AK235" i="21" s="1"/>
  <c r="AL234" i="21"/>
  <c r="AI234" i="21"/>
  <c r="AH234" i="21"/>
  <c r="AK234" i="21" s="1"/>
  <c r="AL233" i="21"/>
  <c r="AN233" i="21" s="1"/>
  <c r="AI233" i="21"/>
  <c r="AH233" i="21"/>
  <c r="AK233" i="21" s="1"/>
  <c r="AL232" i="21"/>
  <c r="AN232" i="21" s="1"/>
  <c r="AI232" i="21"/>
  <c r="AH232" i="21"/>
  <c r="AK232" i="21" s="1"/>
  <c r="AL231" i="21"/>
  <c r="AN231" i="21" s="1"/>
  <c r="AI231" i="21"/>
  <c r="AH231" i="21"/>
  <c r="AK231" i="21" s="1"/>
  <c r="AL230" i="21"/>
  <c r="AI230" i="21"/>
  <c r="AH230" i="21"/>
  <c r="AK230" i="21" s="1"/>
  <c r="AL229" i="21"/>
  <c r="AN229" i="21" s="1"/>
  <c r="AI229" i="21"/>
  <c r="AH229" i="21"/>
  <c r="AK229" i="21" s="1"/>
  <c r="AL228" i="21"/>
  <c r="AN228" i="21" s="1"/>
  <c r="AI228" i="21"/>
  <c r="AH228" i="21"/>
  <c r="AK228" i="21" s="1"/>
  <c r="AL227" i="21"/>
  <c r="AN227" i="21" s="1"/>
  <c r="AI227" i="21"/>
  <c r="AH227" i="21"/>
  <c r="AK227" i="21" s="1"/>
  <c r="AL226" i="21"/>
  <c r="AI226" i="21"/>
  <c r="AH226" i="21"/>
  <c r="AK226" i="21" s="1"/>
  <c r="AL225" i="21"/>
  <c r="AN225" i="21" s="1"/>
  <c r="AI225" i="21"/>
  <c r="AH225" i="21"/>
  <c r="AK225" i="21" s="1"/>
  <c r="AL224" i="21"/>
  <c r="AN224" i="21" s="1"/>
  <c r="AI224" i="21"/>
  <c r="AH224" i="21"/>
  <c r="AK224" i="21" s="1"/>
  <c r="AL223" i="21"/>
  <c r="AN223" i="21" s="1"/>
  <c r="AI223" i="21"/>
  <c r="AH223" i="21"/>
  <c r="AK223" i="21" s="1"/>
  <c r="AL222" i="21"/>
  <c r="AI222" i="21"/>
  <c r="AH222" i="21"/>
  <c r="AK222" i="21" s="1"/>
  <c r="AL221" i="21"/>
  <c r="AN221" i="21" s="1"/>
  <c r="AI221" i="21"/>
  <c r="AH221" i="21"/>
  <c r="AK221" i="21" s="1"/>
  <c r="AL220" i="21"/>
  <c r="AN220" i="21" s="1"/>
  <c r="AI220" i="21"/>
  <c r="AH220" i="21"/>
  <c r="AK220" i="21" s="1"/>
  <c r="AL219" i="21"/>
  <c r="AN219" i="21" s="1"/>
  <c r="AI219" i="21"/>
  <c r="AH219" i="21"/>
  <c r="AK219" i="21" s="1"/>
  <c r="AL218" i="21"/>
  <c r="AI218" i="21"/>
  <c r="AH218" i="21"/>
  <c r="AK218" i="21" s="1"/>
  <c r="AL217" i="21"/>
  <c r="AN217" i="21" s="1"/>
  <c r="AI217" i="21"/>
  <c r="AH217" i="21"/>
  <c r="AK217" i="21" s="1"/>
  <c r="AL216" i="21"/>
  <c r="AN216" i="21" s="1"/>
  <c r="AI216" i="21"/>
  <c r="AH216" i="21"/>
  <c r="AK216" i="21" s="1"/>
  <c r="AL215" i="21"/>
  <c r="AN215" i="21" s="1"/>
  <c r="AI215" i="21"/>
  <c r="AH215" i="21"/>
  <c r="AK215" i="21" s="1"/>
  <c r="AL214" i="21"/>
  <c r="AI214" i="21"/>
  <c r="AH214" i="21"/>
  <c r="AK214" i="21" s="1"/>
  <c r="AL213" i="21"/>
  <c r="AN213" i="21" s="1"/>
  <c r="AI213" i="21"/>
  <c r="AH213" i="21"/>
  <c r="AK213" i="21" s="1"/>
  <c r="AL212" i="21"/>
  <c r="AN212" i="21" s="1"/>
  <c r="AI212" i="21"/>
  <c r="AH212" i="21"/>
  <c r="AK212" i="21" s="1"/>
  <c r="AL211" i="21"/>
  <c r="AN211" i="21" s="1"/>
  <c r="AI211" i="21"/>
  <c r="AH211" i="21"/>
  <c r="AK211" i="21" s="1"/>
  <c r="AL210" i="21"/>
  <c r="AN210" i="21" s="1"/>
  <c r="AI210" i="21"/>
  <c r="AH210" i="21"/>
  <c r="AK210" i="21" s="1"/>
  <c r="AL209" i="21"/>
  <c r="AN209" i="21" s="1"/>
  <c r="AI209" i="21"/>
  <c r="AH209" i="21"/>
  <c r="AK209" i="21" s="1"/>
  <c r="AL208" i="21"/>
  <c r="AN208" i="21" s="1"/>
  <c r="AI208" i="21"/>
  <c r="AH208" i="21"/>
  <c r="AK208" i="21" s="1"/>
  <c r="AL207" i="21"/>
  <c r="AN207" i="21" s="1"/>
  <c r="AI207" i="21"/>
  <c r="AH207" i="21"/>
  <c r="AK207" i="21" s="1"/>
  <c r="AB207" i="21"/>
  <c r="AL206" i="21"/>
  <c r="AN206" i="21" s="1"/>
  <c r="AI206" i="21"/>
  <c r="AH206" i="21"/>
  <c r="AK206" i="21" s="1"/>
  <c r="AP205" i="21"/>
  <c r="AN205" i="21"/>
  <c r="AI205" i="21"/>
  <c r="AH205" i="21"/>
  <c r="AL204" i="21"/>
  <c r="AN204" i="21" s="1"/>
  <c r="AI204" i="21"/>
  <c r="AH204" i="21"/>
  <c r="AL203" i="21"/>
  <c r="AN203" i="21" s="1"/>
  <c r="AI203" i="21"/>
  <c r="AH203" i="21"/>
  <c r="W200" i="21"/>
  <c r="V200" i="21"/>
  <c r="AG200" i="21" s="1"/>
  <c r="T200" i="21"/>
  <c r="X200" i="21" s="1"/>
  <c r="Z200" i="21" s="1"/>
  <c r="S200" i="21"/>
  <c r="Q200" i="21"/>
  <c r="K200" i="21"/>
  <c r="V199" i="21"/>
  <c r="W199" i="21" s="1"/>
  <c r="T199" i="21"/>
  <c r="X199" i="21" s="1"/>
  <c r="Z199" i="21" s="1"/>
  <c r="S199" i="21"/>
  <c r="Q199" i="21"/>
  <c r="W198" i="21"/>
  <c r="V198" i="21"/>
  <c r="T198" i="21"/>
  <c r="X198" i="21" s="1"/>
  <c r="Z198" i="21" s="1"/>
  <c r="S198" i="21"/>
  <c r="Q198" i="21"/>
  <c r="W197" i="21"/>
  <c r="V197" i="21"/>
  <c r="T197" i="21"/>
  <c r="X197" i="21" s="1"/>
  <c r="Z197" i="21" s="1"/>
  <c r="S197" i="21"/>
  <c r="Q197" i="21"/>
  <c r="W196" i="21"/>
  <c r="V196" i="21"/>
  <c r="T196" i="21"/>
  <c r="X196" i="21" s="1"/>
  <c r="Z196" i="21" s="1"/>
  <c r="S196" i="21"/>
  <c r="Q196" i="21"/>
  <c r="W195" i="21"/>
  <c r="V195" i="21"/>
  <c r="T195" i="21"/>
  <c r="X195" i="21" s="1"/>
  <c r="Z195" i="21" s="1"/>
  <c r="S195" i="21"/>
  <c r="Q195" i="21"/>
  <c r="W194" i="21"/>
  <c r="V194" i="21"/>
  <c r="T194" i="21"/>
  <c r="X194" i="21" s="1"/>
  <c r="Z194" i="21" s="1"/>
  <c r="S194" i="21"/>
  <c r="Q194" i="21"/>
  <c r="W193" i="21"/>
  <c r="V193" i="21"/>
  <c r="T193" i="21"/>
  <c r="X193" i="21" s="1"/>
  <c r="Z193" i="21" s="1"/>
  <c r="S193" i="21"/>
  <c r="Q193" i="21"/>
  <c r="W192" i="21"/>
  <c r="V192" i="21"/>
  <c r="T192" i="21"/>
  <c r="X192" i="21" s="1"/>
  <c r="Z192" i="21" s="1"/>
  <c r="S192" i="21"/>
  <c r="Q192" i="21"/>
  <c r="W191" i="21"/>
  <c r="V191" i="21"/>
  <c r="T191" i="21"/>
  <c r="X191" i="21" s="1"/>
  <c r="Z191" i="21" s="1"/>
  <c r="S191" i="21"/>
  <c r="Q191" i="21"/>
  <c r="W190" i="21"/>
  <c r="V190" i="21"/>
  <c r="T190" i="21"/>
  <c r="X190" i="21" s="1"/>
  <c r="Z190" i="21" s="1"/>
  <c r="S190" i="21"/>
  <c r="Q190" i="21"/>
  <c r="W189" i="21"/>
  <c r="V189" i="21"/>
  <c r="T189" i="21"/>
  <c r="X189" i="21" s="1"/>
  <c r="Z189" i="21" s="1"/>
  <c r="S189" i="21"/>
  <c r="Q189" i="21"/>
  <c r="W188" i="21"/>
  <c r="V188" i="21"/>
  <c r="T188" i="21"/>
  <c r="X188" i="21" s="1"/>
  <c r="Z188" i="21" s="1"/>
  <c r="S188" i="21"/>
  <c r="Q188" i="21"/>
  <c r="W187" i="21"/>
  <c r="V187" i="21"/>
  <c r="T187" i="21"/>
  <c r="X187" i="21" s="1"/>
  <c r="Z187" i="21" s="1"/>
  <c r="S187" i="21"/>
  <c r="Q187" i="21"/>
  <c r="W186" i="21"/>
  <c r="V186" i="21"/>
  <c r="T186" i="21"/>
  <c r="X186" i="21" s="1"/>
  <c r="Z186" i="21" s="1"/>
  <c r="S186" i="21"/>
  <c r="Q186" i="21"/>
  <c r="W185" i="21"/>
  <c r="V185" i="21"/>
  <c r="T185" i="21"/>
  <c r="X185" i="21" s="1"/>
  <c r="Z185" i="21" s="1"/>
  <c r="S185" i="21"/>
  <c r="Q185" i="21"/>
  <c r="W184" i="21"/>
  <c r="V184" i="21"/>
  <c r="T184" i="21"/>
  <c r="X184" i="21" s="1"/>
  <c r="Z184" i="21" s="1"/>
  <c r="S184" i="21"/>
  <c r="Q184" i="21"/>
  <c r="W183" i="21"/>
  <c r="V183" i="21"/>
  <c r="T183" i="21"/>
  <c r="X183" i="21" s="1"/>
  <c r="Z183" i="21" s="1"/>
  <c r="S183" i="21"/>
  <c r="Q183" i="21"/>
  <c r="W182" i="21"/>
  <c r="V182" i="21"/>
  <c r="T182" i="21"/>
  <c r="X182" i="21" s="1"/>
  <c r="Z182" i="21" s="1"/>
  <c r="S182" i="21"/>
  <c r="Q182" i="21"/>
  <c r="W181" i="21"/>
  <c r="V181" i="21"/>
  <c r="T181" i="21"/>
  <c r="X181" i="21" s="1"/>
  <c r="Z181" i="21" s="1"/>
  <c r="S181" i="21"/>
  <c r="Q181" i="21"/>
  <c r="W180" i="21"/>
  <c r="V180" i="21"/>
  <c r="T180" i="21"/>
  <c r="X180" i="21" s="1"/>
  <c r="Z180" i="21" s="1"/>
  <c r="S180" i="21"/>
  <c r="Q180" i="21"/>
  <c r="W179" i="21"/>
  <c r="V179" i="21"/>
  <c r="T179" i="21"/>
  <c r="X179" i="21" s="1"/>
  <c r="Z179" i="21" s="1"/>
  <c r="S179" i="21"/>
  <c r="Q179" i="21"/>
  <c r="W178" i="21"/>
  <c r="V178" i="21"/>
  <c r="T178" i="21"/>
  <c r="X178" i="21" s="1"/>
  <c r="Z178" i="21" s="1"/>
  <c r="S178" i="21"/>
  <c r="Q178" i="21"/>
  <c r="W177" i="21"/>
  <c r="V177" i="21"/>
  <c r="T177" i="21"/>
  <c r="X177" i="21" s="1"/>
  <c r="Z177" i="21" s="1"/>
  <c r="S177" i="21"/>
  <c r="Q177" i="21"/>
  <c r="W176" i="21"/>
  <c r="V176" i="21"/>
  <c r="T176" i="21"/>
  <c r="X176" i="21" s="1"/>
  <c r="Z176" i="21" s="1"/>
  <c r="S176" i="21"/>
  <c r="Q176" i="21"/>
  <c r="W175" i="21"/>
  <c r="V175" i="21"/>
  <c r="T175" i="21"/>
  <c r="X175" i="21" s="1"/>
  <c r="Z175" i="21" s="1"/>
  <c r="S175" i="21"/>
  <c r="Q175" i="21"/>
  <c r="W174" i="21"/>
  <c r="V174" i="21"/>
  <c r="T174" i="21"/>
  <c r="X174" i="21" s="1"/>
  <c r="Z174" i="21" s="1"/>
  <c r="S174" i="21"/>
  <c r="Q174" i="21"/>
  <c r="W173" i="21"/>
  <c r="V173" i="21"/>
  <c r="T173" i="21"/>
  <c r="X173" i="21" s="1"/>
  <c r="Z173" i="21" s="1"/>
  <c r="S173" i="21"/>
  <c r="Q173" i="21"/>
  <c r="W172" i="21"/>
  <c r="V172" i="21"/>
  <c r="T172" i="21"/>
  <c r="X172" i="21" s="1"/>
  <c r="Z172" i="21" s="1"/>
  <c r="S172" i="21"/>
  <c r="Q172" i="21"/>
  <c r="W171" i="21"/>
  <c r="V171" i="21"/>
  <c r="T171" i="21"/>
  <c r="X171" i="21" s="1"/>
  <c r="Z171" i="21" s="1"/>
  <c r="S171" i="21"/>
  <c r="Q171" i="21"/>
  <c r="W170" i="21"/>
  <c r="V170" i="21"/>
  <c r="T170" i="21"/>
  <c r="X170" i="21" s="1"/>
  <c r="Z170" i="21" s="1"/>
  <c r="S170" i="21"/>
  <c r="Q170" i="21"/>
  <c r="W169" i="21"/>
  <c r="V169" i="21"/>
  <c r="T169" i="21"/>
  <c r="X169" i="21" s="1"/>
  <c r="Z169" i="21" s="1"/>
  <c r="S169" i="21"/>
  <c r="Q169" i="21"/>
  <c r="W168" i="21"/>
  <c r="V168" i="21"/>
  <c r="T168" i="21"/>
  <c r="X168" i="21" s="1"/>
  <c r="Z168" i="21" s="1"/>
  <c r="S168" i="21"/>
  <c r="Q168" i="21"/>
  <c r="W167" i="21"/>
  <c r="V167" i="21"/>
  <c r="T167" i="21"/>
  <c r="X167" i="21" s="1"/>
  <c r="Z167" i="21" s="1"/>
  <c r="S167" i="21"/>
  <c r="Q167" i="21"/>
  <c r="W166" i="21"/>
  <c r="V166" i="21"/>
  <c r="T166" i="21"/>
  <c r="X166" i="21" s="1"/>
  <c r="Z166" i="21" s="1"/>
  <c r="S166" i="21"/>
  <c r="Q166" i="21"/>
  <c r="W165" i="21"/>
  <c r="V165" i="21"/>
  <c r="T165" i="21"/>
  <c r="X165" i="21" s="1"/>
  <c r="Z165" i="21" s="1"/>
  <c r="S165" i="21"/>
  <c r="Q165" i="21"/>
  <c r="W164" i="21"/>
  <c r="V164" i="21"/>
  <c r="T164" i="21"/>
  <c r="X164" i="21" s="1"/>
  <c r="Z164" i="21" s="1"/>
  <c r="S164" i="21"/>
  <c r="Q164" i="21"/>
  <c r="W163" i="21"/>
  <c r="V163" i="21"/>
  <c r="T163" i="21"/>
  <c r="X163" i="21" s="1"/>
  <c r="Z163" i="21" s="1"/>
  <c r="S163" i="21"/>
  <c r="Q163" i="21"/>
  <c r="W162" i="21"/>
  <c r="V162" i="21"/>
  <c r="T162" i="21"/>
  <c r="X162" i="21" s="1"/>
  <c r="Z162" i="21" s="1"/>
  <c r="S162" i="21"/>
  <c r="Q162" i="21"/>
  <c r="W161" i="21"/>
  <c r="V161" i="21"/>
  <c r="T161" i="21"/>
  <c r="X161" i="21" s="1"/>
  <c r="Z161" i="21" s="1"/>
  <c r="S161" i="21"/>
  <c r="Q161" i="21"/>
  <c r="W160" i="21"/>
  <c r="V160" i="21"/>
  <c r="T160" i="21"/>
  <c r="X160" i="21" s="1"/>
  <c r="Z160" i="21" s="1"/>
  <c r="S160" i="21"/>
  <c r="Q160" i="21"/>
  <c r="W159" i="21"/>
  <c r="V159" i="21"/>
  <c r="T159" i="21"/>
  <c r="X159" i="21" s="1"/>
  <c r="Z159" i="21" s="1"/>
  <c r="S159" i="21"/>
  <c r="Q159" i="21"/>
  <c r="W158" i="21"/>
  <c r="V158" i="21"/>
  <c r="T158" i="21"/>
  <c r="X158" i="21" s="1"/>
  <c r="Z158" i="21" s="1"/>
  <c r="S158" i="21"/>
  <c r="Q158" i="21"/>
  <c r="W157" i="21"/>
  <c r="V157" i="21"/>
  <c r="T157" i="21"/>
  <c r="X157" i="21" s="1"/>
  <c r="Z157" i="21" s="1"/>
  <c r="S157" i="21"/>
  <c r="Q157" i="21"/>
  <c r="W156" i="21"/>
  <c r="V156" i="21"/>
  <c r="T156" i="21"/>
  <c r="X156" i="21" s="1"/>
  <c r="Z156" i="21" s="1"/>
  <c r="S156" i="21"/>
  <c r="Q156" i="21"/>
  <c r="W155" i="21"/>
  <c r="V155" i="21"/>
  <c r="T155" i="21"/>
  <c r="X155" i="21" s="1"/>
  <c r="Z155" i="21" s="1"/>
  <c r="S155" i="21"/>
  <c r="Q155" i="21"/>
  <c r="W154" i="21"/>
  <c r="V154" i="21"/>
  <c r="T154" i="21"/>
  <c r="X154" i="21" s="1"/>
  <c r="Z154" i="21" s="1"/>
  <c r="S154" i="21"/>
  <c r="Q154" i="21"/>
  <c r="W153" i="21"/>
  <c r="V153" i="21"/>
  <c r="T153" i="21"/>
  <c r="X153" i="21" s="1"/>
  <c r="Z153" i="21" s="1"/>
  <c r="S153" i="21"/>
  <c r="Q153" i="21"/>
  <c r="W152" i="21"/>
  <c r="V152" i="21"/>
  <c r="T152" i="21"/>
  <c r="X152" i="21" s="1"/>
  <c r="Z152" i="21" s="1"/>
  <c r="S152" i="21"/>
  <c r="Q152" i="21"/>
  <c r="W151" i="21"/>
  <c r="V151" i="21"/>
  <c r="T151" i="21"/>
  <c r="X151" i="21" s="1"/>
  <c r="Z151" i="21" s="1"/>
  <c r="S151" i="21"/>
  <c r="Q151" i="21"/>
  <c r="W150" i="21"/>
  <c r="V150" i="21"/>
  <c r="T150" i="21"/>
  <c r="X150" i="21" s="1"/>
  <c r="Z150" i="21" s="1"/>
  <c r="S150" i="21"/>
  <c r="Q150" i="21"/>
  <c r="W149" i="21"/>
  <c r="V149" i="21"/>
  <c r="T149" i="21"/>
  <c r="X149" i="21" s="1"/>
  <c r="Z149" i="21" s="1"/>
  <c r="S149" i="21"/>
  <c r="Q149" i="21"/>
  <c r="W148" i="21"/>
  <c r="V148" i="21"/>
  <c r="T148" i="21"/>
  <c r="X148" i="21" s="1"/>
  <c r="Z148" i="21" s="1"/>
  <c r="S148" i="21"/>
  <c r="Q148" i="21"/>
  <c r="W147" i="21"/>
  <c r="V147" i="21"/>
  <c r="T147" i="21"/>
  <c r="X147" i="21" s="1"/>
  <c r="Z147" i="21" s="1"/>
  <c r="S147" i="21"/>
  <c r="Q147" i="21"/>
  <c r="W146" i="21"/>
  <c r="V146" i="21"/>
  <c r="T146" i="21"/>
  <c r="X146" i="21" s="1"/>
  <c r="Z146" i="21" s="1"/>
  <c r="S146" i="21"/>
  <c r="Q146" i="21"/>
  <c r="W145" i="21"/>
  <c r="V145" i="21"/>
  <c r="T145" i="21"/>
  <c r="X145" i="21" s="1"/>
  <c r="Z145" i="21" s="1"/>
  <c r="S145" i="21"/>
  <c r="Q145" i="21"/>
  <c r="W144" i="21"/>
  <c r="V144" i="21"/>
  <c r="T144" i="21"/>
  <c r="X144" i="21" s="1"/>
  <c r="Z144" i="21" s="1"/>
  <c r="S144" i="21"/>
  <c r="Q144" i="21"/>
  <c r="W143" i="21"/>
  <c r="V143" i="21"/>
  <c r="T143" i="21"/>
  <c r="X143" i="21" s="1"/>
  <c r="Z143" i="21" s="1"/>
  <c r="S143" i="21"/>
  <c r="Q143" i="21"/>
  <c r="W142" i="21"/>
  <c r="V142" i="21"/>
  <c r="T142" i="21"/>
  <c r="X142" i="21" s="1"/>
  <c r="Z142" i="21" s="1"/>
  <c r="S142" i="21"/>
  <c r="Q142" i="21"/>
  <c r="W141" i="21"/>
  <c r="V141" i="21"/>
  <c r="T141" i="21"/>
  <c r="X141" i="21" s="1"/>
  <c r="Z141" i="21" s="1"/>
  <c r="S141" i="21"/>
  <c r="Q141" i="21"/>
  <c r="W140" i="21"/>
  <c r="V140" i="21"/>
  <c r="T140" i="21"/>
  <c r="X140" i="21" s="1"/>
  <c r="Z140" i="21" s="1"/>
  <c r="S140" i="21"/>
  <c r="Q140" i="21"/>
  <c r="W139" i="21"/>
  <c r="V139" i="21"/>
  <c r="T139" i="21"/>
  <c r="X139" i="21" s="1"/>
  <c r="Z139" i="21" s="1"/>
  <c r="S139" i="21"/>
  <c r="Q139" i="21"/>
  <c r="W138" i="21"/>
  <c r="V138" i="21"/>
  <c r="T138" i="21"/>
  <c r="X138" i="21" s="1"/>
  <c r="Z138" i="21" s="1"/>
  <c r="S138" i="21"/>
  <c r="Q138" i="21"/>
  <c r="W137" i="21"/>
  <c r="V137" i="21"/>
  <c r="T137" i="21"/>
  <c r="X137" i="21" s="1"/>
  <c r="Z137" i="21" s="1"/>
  <c r="S137" i="21"/>
  <c r="Q137" i="21"/>
  <c r="W136" i="21"/>
  <c r="V136" i="21"/>
  <c r="T136" i="21"/>
  <c r="X136" i="21" s="1"/>
  <c r="Z136" i="21" s="1"/>
  <c r="S136" i="21"/>
  <c r="Q136" i="21"/>
  <c r="W135" i="21"/>
  <c r="V135" i="21"/>
  <c r="T135" i="21"/>
  <c r="X135" i="21" s="1"/>
  <c r="Z135" i="21" s="1"/>
  <c r="S135" i="21"/>
  <c r="Q135" i="21"/>
  <c r="W134" i="21"/>
  <c r="V134" i="21"/>
  <c r="T134" i="21"/>
  <c r="X134" i="21" s="1"/>
  <c r="Z134" i="21" s="1"/>
  <c r="S134" i="21"/>
  <c r="Q134" i="21"/>
  <c r="W133" i="21"/>
  <c r="V133" i="21"/>
  <c r="T133" i="21"/>
  <c r="X133" i="21" s="1"/>
  <c r="Z133" i="21" s="1"/>
  <c r="S133" i="21"/>
  <c r="Q133" i="21"/>
  <c r="W132" i="21"/>
  <c r="V132" i="21"/>
  <c r="T132" i="21"/>
  <c r="X132" i="21" s="1"/>
  <c r="Z132" i="21" s="1"/>
  <c r="S132" i="21"/>
  <c r="Q132" i="21"/>
  <c r="W131" i="21"/>
  <c r="V131" i="21"/>
  <c r="T131" i="21"/>
  <c r="X131" i="21" s="1"/>
  <c r="Z131" i="21" s="1"/>
  <c r="S131" i="21"/>
  <c r="Q131" i="21"/>
  <c r="W130" i="21"/>
  <c r="V130" i="21"/>
  <c r="T130" i="21"/>
  <c r="X130" i="21" s="1"/>
  <c r="Z130" i="21" s="1"/>
  <c r="S130" i="21"/>
  <c r="Q130" i="21"/>
  <c r="W129" i="21"/>
  <c r="V129" i="21"/>
  <c r="T129" i="21"/>
  <c r="X129" i="21" s="1"/>
  <c r="Z129" i="21" s="1"/>
  <c r="S129" i="21"/>
  <c r="Q129" i="21"/>
  <c r="W128" i="21"/>
  <c r="V128" i="21"/>
  <c r="T128" i="21"/>
  <c r="X128" i="21" s="1"/>
  <c r="Z128" i="21" s="1"/>
  <c r="S128" i="21"/>
  <c r="Q128" i="21"/>
  <c r="W127" i="21"/>
  <c r="V127" i="21"/>
  <c r="T127" i="21"/>
  <c r="X127" i="21" s="1"/>
  <c r="Z127" i="21" s="1"/>
  <c r="S127" i="21"/>
  <c r="Q127" i="21"/>
  <c r="W126" i="21"/>
  <c r="V126" i="21"/>
  <c r="T126" i="21"/>
  <c r="X126" i="21" s="1"/>
  <c r="Z126" i="21" s="1"/>
  <c r="S126" i="21"/>
  <c r="Q126" i="21"/>
  <c r="W125" i="21"/>
  <c r="V125" i="21"/>
  <c r="T125" i="21"/>
  <c r="X125" i="21" s="1"/>
  <c r="Z125" i="21" s="1"/>
  <c r="S125" i="21"/>
  <c r="Q125" i="21"/>
  <c r="W124" i="21"/>
  <c r="V124" i="21"/>
  <c r="T124" i="21"/>
  <c r="X124" i="21" s="1"/>
  <c r="Z124" i="21" s="1"/>
  <c r="S124" i="21"/>
  <c r="Q124" i="21"/>
  <c r="W123" i="21"/>
  <c r="V123" i="21"/>
  <c r="T123" i="21"/>
  <c r="X123" i="21" s="1"/>
  <c r="Z123" i="21" s="1"/>
  <c r="S123" i="21"/>
  <c r="Q123" i="21"/>
  <c r="W122" i="21"/>
  <c r="V122" i="21"/>
  <c r="T122" i="21"/>
  <c r="X122" i="21" s="1"/>
  <c r="Z122" i="21" s="1"/>
  <c r="S122" i="21"/>
  <c r="Q122" i="21"/>
  <c r="W121" i="21"/>
  <c r="V121" i="21"/>
  <c r="T121" i="21"/>
  <c r="X121" i="21" s="1"/>
  <c r="Z121" i="21" s="1"/>
  <c r="S121" i="21"/>
  <c r="Q121" i="21"/>
  <c r="W120" i="21"/>
  <c r="V120" i="21"/>
  <c r="T120" i="21"/>
  <c r="X120" i="21" s="1"/>
  <c r="Z120" i="21" s="1"/>
  <c r="S120" i="21"/>
  <c r="Q120" i="21"/>
  <c r="W119" i="21"/>
  <c r="V119" i="21"/>
  <c r="T119" i="21"/>
  <c r="X119" i="21" s="1"/>
  <c r="Z119" i="21" s="1"/>
  <c r="S119" i="21"/>
  <c r="Q119" i="21"/>
  <c r="W118" i="21"/>
  <c r="V118" i="21"/>
  <c r="T118" i="21"/>
  <c r="X118" i="21" s="1"/>
  <c r="Z118" i="21" s="1"/>
  <c r="S118" i="21"/>
  <c r="Q118" i="21"/>
  <c r="W117" i="21"/>
  <c r="V117" i="21"/>
  <c r="T117" i="21"/>
  <c r="X117" i="21" s="1"/>
  <c r="Z117" i="21" s="1"/>
  <c r="S117" i="21"/>
  <c r="Q117" i="21"/>
  <c r="W116" i="21"/>
  <c r="V116" i="21"/>
  <c r="T116" i="21"/>
  <c r="X116" i="21" s="1"/>
  <c r="Z116" i="21" s="1"/>
  <c r="S116" i="21"/>
  <c r="Q116" i="21"/>
  <c r="W115" i="21"/>
  <c r="V115" i="21"/>
  <c r="T115" i="21"/>
  <c r="X115" i="21" s="1"/>
  <c r="Z115" i="21" s="1"/>
  <c r="S115" i="21"/>
  <c r="Q115" i="21"/>
  <c r="W114" i="21"/>
  <c r="V114" i="21"/>
  <c r="T114" i="21"/>
  <c r="X114" i="21" s="1"/>
  <c r="Z114" i="21" s="1"/>
  <c r="S114" i="21"/>
  <c r="Q114" i="21"/>
  <c r="W113" i="21"/>
  <c r="V113" i="21"/>
  <c r="T113" i="21"/>
  <c r="X113" i="21" s="1"/>
  <c r="Z113" i="21" s="1"/>
  <c r="S113" i="21"/>
  <c r="Q113" i="21"/>
  <c r="W112" i="21"/>
  <c r="V112" i="21"/>
  <c r="T112" i="21"/>
  <c r="X112" i="21" s="1"/>
  <c r="Z112" i="21" s="1"/>
  <c r="S112" i="21"/>
  <c r="Q112" i="21"/>
  <c r="W111" i="21"/>
  <c r="V111" i="21"/>
  <c r="T111" i="21"/>
  <c r="X111" i="21" s="1"/>
  <c r="Z111" i="21" s="1"/>
  <c r="S111" i="21"/>
  <c r="Q111" i="21"/>
  <c r="W110" i="21"/>
  <c r="V110" i="21"/>
  <c r="T110" i="21"/>
  <c r="X110" i="21" s="1"/>
  <c r="Z110" i="21" s="1"/>
  <c r="S110" i="21"/>
  <c r="Q110" i="21"/>
  <c r="W109" i="21"/>
  <c r="V109" i="21"/>
  <c r="T109" i="21"/>
  <c r="X109" i="21" s="1"/>
  <c r="Z109" i="21" s="1"/>
  <c r="S109" i="21"/>
  <c r="Q109" i="21"/>
  <c r="W108" i="21"/>
  <c r="V108" i="21"/>
  <c r="T108" i="21"/>
  <c r="X108" i="21" s="1"/>
  <c r="Z108" i="21" s="1"/>
  <c r="S108" i="21"/>
  <c r="Q108" i="21"/>
  <c r="W107" i="21"/>
  <c r="V107" i="21"/>
  <c r="T107" i="21"/>
  <c r="X107" i="21" s="1"/>
  <c r="Z107" i="21" s="1"/>
  <c r="S107" i="21"/>
  <c r="Q107" i="21"/>
  <c r="W106" i="21"/>
  <c r="V106" i="21"/>
  <c r="T106" i="21"/>
  <c r="X106" i="21" s="1"/>
  <c r="Z106" i="21" s="1"/>
  <c r="S106" i="21"/>
  <c r="Q106" i="21"/>
  <c r="W105" i="21"/>
  <c r="V105" i="21"/>
  <c r="T105" i="21"/>
  <c r="X105" i="21" s="1"/>
  <c r="Z105" i="21" s="1"/>
  <c r="S105" i="21"/>
  <c r="Q105" i="21"/>
  <c r="W104" i="21"/>
  <c r="V104" i="21"/>
  <c r="T104" i="21"/>
  <c r="X104" i="21" s="1"/>
  <c r="Z104" i="21" s="1"/>
  <c r="S104" i="21"/>
  <c r="Q104" i="21"/>
  <c r="W103" i="21"/>
  <c r="V103" i="21"/>
  <c r="T103" i="21"/>
  <c r="X103" i="21" s="1"/>
  <c r="Z103" i="21" s="1"/>
  <c r="S103" i="21"/>
  <c r="Q103" i="21"/>
  <c r="W102" i="21"/>
  <c r="V102" i="21"/>
  <c r="T102" i="21"/>
  <c r="X102" i="21" s="1"/>
  <c r="Z102" i="21" s="1"/>
  <c r="S102" i="21"/>
  <c r="Q102" i="21"/>
  <c r="W101" i="21"/>
  <c r="V101" i="21"/>
  <c r="T101" i="21"/>
  <c r="X101" i="21" s="1"/>
  <c r="Z101" i="21" s="1"/>
  <c r="S101" i="21"/>
  <c r="Q101" i="21"/>
  <c r="W100" i="21"/>
  <c r="V100" i="21"/>
  <c r="T100" i="21"/>
  <c r="X100" i="21" s="1"/>
  <c r="Z100" i="21" s="1"/>
  <c r="S100" i="21"/>
  <c r="Q100" i="21"/>
  <c r="W99" i="21"/>
  <c r="V99" i="21"/>
  <c r="T99" i="21"/>
  <c r="X99" i="21" s="1"/>
  <c r="Z99" i="21" s="1"/>
  <c r="S99" i="21"/>
  <c r="Q99" i="21"/>
  <c r="W98" i="21"/>
  <c r="V98" i="21"/>
  <c r="T98" i="21"/>
  <c r="X98" i="21" s="1"/>
  <c r="Z98" i="21" s="1"/>
  <c r="S98" i="21"/>
  <c r="Q98" i="21"/>
  <c r="W97" i="21"/>
  <c r="V97" i="21"/>
  <c r="T97" i="21"/>
  <c r="X97" i="21" s="1"/>
  <c r="Z97" i="21" s="1"/>
  <c r="S97" i="21"/>
  <c r="Q97" i="21"/>
  <c r="W96" i="21"/>
  <c r="V96" i="21"/>
  <c r="T96" i="21"/>
  <c r="X96" i="21" s="1"/>
  <c r="Z96" i="21" s="1"/>
  <c r="S96" i="21"/>
  <c r="Q96" i="21"/>
  <c r="W95" i="21"/>
  <c r="V95" i="21"/>
  <c r="T95" i="21"/>
  <c r="X95" i="21" s="1"/>
  <c r="Z95" i="21" s="1"/>
  <c r="S95" i="21"/>
  <c r="Q95" i="21"/>
  <c r="W94" i="21"/>
  <c r="V94" i="21"/>
  <c r="T94" i="21"/>
  <c r="X94" i="21" s="1"/>
  <c r="Z94" i="21" s="1"/>
  <c r="S94" i="21"/>
  <c r="Q94" i="21"/>
  <c r="W93" i="21"/>
  <c r="V93" i="21"/>
  <c r="T93" i="21"/>
  <c r="X93" i="21" s="1"/>
  <c r="Z93" i="21" s="1"/>
  <c r="S93" i="21"/>
  <c r="Q93" i="21"/>
  <c r="W92" i="21"/>
  <c r="V92" i="21"/>
  <c r="T92" i="21"/>
  <c r="X92" i="21" s="1"/>
  <c r="Z92" i="21" s="1"/>
  <c r="S92" i="21"/>
  <c r="Q92" i="21"/>
  <c r="W91" i="21"/>
  <c r="V91" i="21"/>
  <c r="T91" i="21"/>
  <c r="X91" i="21" s="1"/>
  <c r="Z91" i="21" s="1"/>
  <c r="S91" i="21"/>
  <c r="Q91" i="21"/>
  <c r="W90" i="21"/>
  <c r="V90" i="21"/>
  <c r="T90" i="21"/>
  <c r="X90" i="21" s="1"/>
  <c r="Z90" i="21" s="1"/>
  <c r="S90" i="21"/>
  <c r="Q90" i="21"/>
  <c r="W89" i="21"/>
  <c r="V89" i="21"/>
  <c r="T89" i="21"/>
  <c r="X89" i="21" s="1"/>
  <c r="Z89" i="21" s="1"/>
  <c r="S89" i="21"/>
  <c r="Q89" i="21"/>
  <c r="W88" i="21"/>
  <c r="V88" i="21"/>
  <c r="T88" i="21"/>
  <c r="X88" i="21" s="1"/>
  <c r="Z88" i="21" s="1"/>
  <c r="S88" i="21"/>
  <c r="Q88" i="21"/>
  <c r="AG87" i="21"/>
  <c r="V87" i="21"/>
  <c r="W87" i="21" s="1"/>
  <c r="T87" i="21"/>
  <c r="X87" i="21" s="1"/>
  <c r="Z87" i="21" s="1"/>
  <c r="S87" i="21"/>
  <c r="Q87" i="21"/>
  <c r="K87" i="21"/>
  <c r="V86" i="21"/>
  <c r="AG86" i="21" s="1"/>
  <c r="T86" i="21"/>
  <c r="X86" i="21" s="1"/>
  <c r="Z86" i="21" s="1"/>
  <c r="S86" i="21"/>
  <c r="Q86" i="21"/>
  <c r="K86" i="21"/>
  <c r="V85" i="21"/>
  <c r="W85" i="21" s="1"/>
  <c r="T85" i="21"/>
  <c r="X85" i="21" s="1"/>
  <c r="Z85" i="21" s="1"/>
  <c r="S85" i="21"/>
  <c r="Q85" i="21"/>
  <c r="K85" i="21"/>
  <c r="V84" i="21"/>
  <c r="W84" i="21" s="1"/>
  <c r="T84" i="21"/>
  <c r="X84" i="21" s="1"/>
  <c r="Z84" i="21" s="1"/>
  <c r="S84" i="21"/>
  <c r="Q84" i="21"/>
  <c r="K84" i="21"/>
  <c r="AG83" i="21"/>
  <c r="V83" i="21"/>
  <c r="W83" i="21" s="1"/>
  <c r="T83" i="21"/>
  <c r="X83" i="21" s="1"/>
  <c r="Z83" i="21" s="1"/>
  <c r="S83" i="21"/>
  <c r="Q83" i="21"/>
  <c r="K83" i="21"/>
  <c r="V82" i="21"/>
  <c r="AG82" i="21" s="1"/>
  <c r="T82" i="21"/>
  <c r="X82" i="21" s="1"/>
  <c r="Z82" i="21" s="1"/>
  <c r="S82" i="21"/>
  <c r="Q82" i="21"/>
  <c r="K82" i="21"/>
  <c r="AG81" i="21"/>
  <c r="V81" i="21"/>
  <c r="W81" i="21" s="1"/>
  <c r="T81" i="21"/>
  <c r="X81" i="21" s="1"/>
  <c r="Z81" i="21" s="1"/>
  <c r="S81" i="21"/>
  <c r="Q81" i="21"/>
  <c r="K81" i="21"/>
  <c r="V80" i="21"/>
  <c r="W80" i="21" s="1"/>
  <c r="T80" i="21"/>
  <c r="X80" i="21" s="1"/>
  <c r="Z80" i="21" s="1"/>
  <c r="S80" i="21"/>
  <c r="Q80" i="21"/>
  <c r="K80" i="21"/>
  <c r="AG79" i="21"/>
  <c r="V79" i="21"/>
  <c r="W79" i="21" s="1"/>
  <c r="T79" i="21"/>
  <c r="X79" i="21" s="1"/>
  <c r="Z79" i="21" s="1"/>
  <c r="S79" i="21"/>
  <c r="Q79" i="21"/>
  <c r="K79" i="21"/>
  <c r="V78" i="21"/>
  <c r="AG78" i="21" s="1"/>
  <c r="T78" i="21"/>
  <c r="X78" i="21" s="1"/>
  <c r="Z78" i="21" s="1"/>
  <c r="S78" i="21"/>
  <c r="Q78" i="21"/>
  <c r="K78" i="21"/>
  <c r="AG77" i="21"/>
  <c r="V77" i="21"/>
  <c r="W77" i="21" s="1"/>
  <c r="T77" i="21"/>
  <c r="X77" i="21" s="1"/>
  <c r="Z77" i="21" s="1"/>
  <c r="S77" i="21"/>
  <c r="Q77" i="21"/>
  <c r="K77" i="21"/>
  <c r="V76" i="21"/>
  <c r="W76" i="21" s="1"/>
  <c r="T76" i="21"/>
  <c r="X76" i="21" s="1"/>
  <c r="Z76" i="21" s="1"/>
  <c r="S76" i="21"/>
  <c r="Q76" i="21"/>
  <c r="K76" i="21"/>
  <c r="AG75" i="21"/>
  <c r="V75" i="21"/>
  <c r="W75" i="21" s="1"/>
  <c r="T75" i="21"/>
  <c r="X75" i="21" s="1"/>
  <c r="Z75" i="21" s="1"/>
  <c r="S75" i="21"/>
  <c r="Q75" i="21"/>
  <c r="K75" i="21"/>
  <c r="V74" i="21"/>
  <c r="AG74" i="21" s="1"/>
  <c r="T74" i="21"/>
  <c r="X74" i="21" s="1"/>
  <c r="Z74" i="21" s="1"/>
  <c r="S74" i="21"/>
  <c r="Q74" i="21"/>
  <c r="K74" i="21"/>
  <c r="AG73" i="21"/>
  <c r="V73" i="21"/>
  <c r="W73" i="21" s="1"/>
  <c r="T73" i="21"/>
  <c r="X73" i="21" s="1"/>
  <c r="Z73" i="21" s="1"/>
  <c r="S73" i="21"/>
  <c r="Q73" i="21"/>
  <c r="K73" i="21"/>
  <c r="W72" i="21"/>
  <c r="V72" i="21"/>
  <c r="AG72" i="21" s="1"/>
  <c r="T72" i="21"/>
  <c r="X72" i="21" s="1"/>
  <c r="Z72" i="21" s="1"/>
  <c r="S72" i="21"/>
  <c r="Q72" i="21"/>
  <c r="K72" i="21"/>
  <c r="W71" i="21"/>
  <c r="V71" i="21"/>
  <c r="AG71" i="21" s="1"/>
  <c r="T71" i="21"/>
  <c r="X71" i="21" s="1"/>
  <c r="Z71" i="21" s="1"/>
  <c r="S71" i="21"/>
  <c r="Q71" i="21"/>
  <c r="K71" i="21"/>
  <c r="W70" i="21"/>
  <c r="V70" i="21"/>
  <c r="AG70" i="21" s="1"/>
  <c r="T70" i="21"/>
  <c r="X70" i="21" s="1"/>
  <c r="Z70" i="21" s="1"/>
  <c r="S70" i="21"/>
  <c r="Q70" i="21"/>
  <c r="K70" i="21"/>
  <c r="W69" i="21"/>
  <c r="V69" i="21"/>
  <c r="AG69" i="21" s="1"/>
  <c r="T69" i="21"/>
  <c r="X69" i="21" s="1"/>
  <c r="Z69" i="21" s="1"/>
  <c r="S69" i="21"/>
  <c r="Q69" i="21"/>
  <c r="K69" i="21"/>
  <c r="W68" i="21"/>
  <c r="V68" i="21"/>
  <c r="AG68" i="21" s="1"/>
  <c r="T68" i="21"/>
  <c r="X68" i="21" s="1"/>
  <c r="Z68" i="21" s="1"/>
  <c r="S68" i="21"/>
  <c r="Q68" i="21"/>
  <c r="K68" i="21"/>
  <c r="W67" i="21"/>
  <c r="V67" i="21"/>
  <c r="AG67" i="21" s="1"/>
  <c r="T67" i="21"/>
  <c r="X67" i="21" s="1"/>
  <c r="Z67" i="21" s="1"/>
  <c r="S67" i="21"/>
  <c r="Q67" i="21"/>
  <c r="K67" i="21"/>
  <c r="W66" i="21"/>
  <c r="V66" i="21"/>
  <c r="AG66" i="21" s="1"/>
  <c r="T66" i="21"/>
  <c r="X66" i="21" s="1"/>
  <c r="Z66" i="21" s="1"/>
  <c r="S66" i="21"/>
  <c r="Q66" i="21"/>
  <c r="K66" i="21"/>
  <c r="W65" i="21"/>
  <c r="V65" i="21"/>
  <c r="AG65" i="21" s="1"/>
  <c r="T65" i="21"/>
  <c r="X65" i="21" s="1"/>
  <c r="Z65" i="21" s="1"/>
  <c r="S65" i="21"/>
  <c r="Q65" i="21"/>
  <c r="K65" i="21"/>
  <c r="W64" i="21"/>
  <c r="V64" i="21"/>
  <c r="AG64" i="21" s="1"/>
  <c r="T64" i="21"/>
  <c r="X64" i="21" s="1"/>
  <c r="Z64" i="21" s="1"/>
  <c r="S64" i="21"/>
  <c r="Q64" i="21"/>
  <c r="K64" i="21"/>
  <c r="W63" i="21"/>
  <c r="V63" i="21"/>
  <c r="AG63" i="21" s="1"/>
  <c r="T63" i="21"/>
  <c r="X63" i="21" s="1"/>
  <c r="Z63" i="21" s="1"/>
  <c r="S63" i="21"/>
  <c r="Q63" i="21"/>
  <c r="K63" i="21"/>
  <c r="W62" i="21"/>
  <c r="V62" i="21"/>
  <c r="AG62" i="21" s="1"/>
  <c r="T62" i="21"/>
  <c r="X62" i="21" s="1"/>
  <c r="Z62" i="21" s="1"/>
  <c r="S62" i="21"/>
  <c r="Q62" i="21"/>
  <c r="K62" i="21"/>
  <c r="W61" i="21"/>
  <c r="V61" i="21"/>
  <c r="AG61" i="21" s="1"/>
  <c r="T61" i="21"/>
  <c r="X61" i="21" s="1"/>
  <c r="Z61" i="21" s="1"/>
  <c r="S61" i="21"/>
  <c r="Q61" i="21"/>
  <c r="K61" i="21"/>
  <c r="W60" i="21"/>
  <c r="V60" i="21"/>
  <c r="AG60" i="21" s="1"/>
  <c r="T60" i="21"/>
  <c r="X60" i="21" s="1"/>
  <c r="Z60" i="21" s="1"/>
  <c r="S60" i="21"/>
  <c r="Q60" i="21"/>
  <c r="K60" i="21"/>
  <c r="W59" i="21"/>
  <c r="V59" i="21"/>
  <c r="AG59" i="21" s="1"/>
  <c r="T59" i="21"/>
  <c r="X59" i="21" s="1"/>
  <c r="Z59" i="21" s="1"/>
  <c r="S59" i="21"/>
  <c r="Q59" i="21"/>
  <c r="K59" i="21"/>
  <c r="W58" i="21"/>
  <c r="V58" i="21"/>
  <c r="AG58" i="21" s="1"/>
  <c r="T58" i="21"/>
  <c r="X58" i="21" s="1"/>
  <c r="Z58" i="21" s="1"/>
  <c r="S58" i="21"/>
  <c r="Q58" i="21"/>
  <c r="K58" i="21"/>
  <c r="W57" i="21"/>
  <c r="V57" i="21"/>
  <c r="AG57" i="21" s="1"/>
  <c r="T57" i="21"/>
  <c r="X57" i="21" s="1"/>
  <c r="Z57" i="21" s="1"/>
  <c r="S57" i="21"/>
  <c r="Q57" i="21"/>
  <c r="K57" i="21"/>
  <c r="W56" i="21"/>
  <c r="V56" i="21"/>
  <c r="AG56" i="21" s="1"/>
  <c r="T56" i="21"/>
  <c r="X56" i="21" s="1"/>
  <c r="Z56" i="21" s="1"/>
  <c r="S56" i="21"/>
  <c r="Q56" i="21"/>
  <c r="K56" i="21"/>
  <c r="W55" i="21"/>
  <c r="V55" i="21"/>
  <c r="AG55" i="21" s="1"/>
  <c r="T55" i="21"/>
  <c r="X55" i="21" s="1"/>
  <c r="Z55" i="21" s="1"/>
  <c r="S55" i="21"/>
  <c r="Q55" i="21"/>
  <c r="K55" i="21"/>
  <c r="W54" i="21"/>
  <c r="V54" i="21"/>
  <c r="AG54" i="21" s="1"/>
  <c r="T54" i="21"/>
  <c r="X54" i="21" s="1"/>
  <c r="Z54" i="21" s="1"/>
  <c r="S54" i="21"/>
  <c r="Q54" i="21"/>
  <c r="K54" i="21"/>
  <c r="V53" i="21"/>
  <c r="AG53" i="21" s="1"/>
  <c r="T53" i="21"/>
  <c r="X53" i="21" s="1"/>
  <c r="Z53" i="21" s="1"/>
  <c r="S53" i="21"/>
  <c r="Q53" i="21"/>
  <c r="K53" i="21"/>
  <c r="W52" i="21"/>
  <c r="V52" i="21"/>
  <c r="AG52" i="21" s="1"/>
  <c r="T52" i="21"/>
  <c r="X52" i="21" s="1"/>
  <c r="Z52" i="21" s="1"/>
  <c r="S52" i="21"/>
  <c r="Q52" i="21"/>
  <c r="K52" i="21"/>
  <c r="W51" i="21"/>
  <c r="V51" i="21"/>
  <c r="AG51" i="21" s="1"/>
  <c r="T51" i="21"/>
  <c r="X51" i="21" s="1"/>
  <c r="Z51" i="21" s="1"/>
  <c r="S51" i="21"/>
  <c r="Q51" i="21"/>
  <c r="K51" i="21"/>
  <c r="W50" i="21"/>
  <c r="V50" i="21"/>
  <c r="AG50" i="21" s="1"/>
  <c r="T50" i="21"/>
  <c r="X50" i="21" s="1"/>
  <c r="Z50" i="21" s="1"/>
  <c r="S50" i="21"/>
  <c r="Q50" i="21"/>
  <c r="K50" i="21"/>
  <c r="AG49" i="21"/>
  <c r="V49" i="21"/>
  <c r="W49" i="21" s="1"/>
  <c r="T49" i="21"/>
  <c r="X49" i="21" s="1"/>
  <c r="Z49" i="21" s="1"/>
  <c r="S49" i="21"/>
  <c r="Q49" i="21"/>
  <c r="K49" i="21"/>
  <c r="W48" i="21"/>
  <c r="V48" i="21"/>
  <c r="AG48" i="21" s="1"/>
  <c r="T48" i="21"/>
  <c r="X48" i="21" s="1"/>
  <c r="Z48" i="21" s="1"/>
  <c r="S48" i="21"/>
  <c r="Q48" i="21"/>
  <c r="K48" i="21"/>
  <c r="V47" i="21"/>
  <c r="AG47" i="21" s="1"/>
  <c r="T47" i="21"/>
  <c r="X47" i="21" s="1"/>
  <c r="Z47" i="21" s="1"/>
  <c r="S47" i="21"/>
  <c r="Q47" i="21"/>
  <c r="K47" i="21"/>
  <c r="V46" i="21"/>
  <c r="AG46" i="21" s="1"/>
  <c r="T46" i="21"/>
  <c r="X46" i="21" s="1"/>
  <c r="Z46" i="21" s="1"/>
  <c r="S46" i="21"/>
  <c r="Q46" i="21"/>
  <c r="K46" i="21"/>
  <c r="AG45" i="21"/>
  <c r="V45" i="21"/>
  <c r="W45" i="21" s="1"/>
  <c r="T45" i="21"/>
  <c r="X45" i="21" s="1"/>
  <c r="Z45" i="21" s="1"/>
  <c r="S45" i="21"/>
  <c r="Q45" i="21"/>
  <c r="K45" i="21"/>
  <c r="W44" i="21"/>
  <c r="V44" i="21"/>
  <c r="AG44" i="21" s="1"/>
  <c r="T44" i="21"/>
  <c r="X44" i="21" s="1"/>
  <c r="Z44" i="21" s="1"/>
  <c r="S44" i="21"/>
  <c r="Q44" i="21"/>
  <c r="K44" i="21"/>
  <c r="V43" i="21"/>
  <c r="AG43" i="21" s="1"/>
  <c r="T43" i="21"/>
  <c r="X43" i="21" s="1"/>
  <c r="Z43" i="21" s="1"/>
  <c r="S43" i="21"/>
  <c r="Q43" i="21"/>
  <c r="K43" i="21"/>
  <c r="W42" i="21"/>
  <c r="V42" i="21"/>
  <c r="AG42" i="21" s="1"/>
  <c r="T42" i="21"/>
  <c r="X42" i="21" s="1"/>
  <c r="Z42" i="21" s="1"/>
  <c r="S42" i="21"/>
  <c r="Q42" i="21"/>
  <c r="K42" i="21"/>
  <c r="AG41" i="21"/>
  <c r="V41" i="21"/>
  <c r="W41" i="21" s="1"/>
  <c r="T41" i="21"/>
  <c r="X41" i="21" s="1"/>
  <c r="Z41" i="21" s="1"/>
  <c r="S41" i="21"/>
  <c r="Q41" i="21"/>
  <c r="K41" i="21"/>
  <c r="W40" i="21"/>
  <c r="V40" i="21"/>
  <c r="AG40" i="21" s="1"/>
  <c r="T40" i="21"/>
  <c r="X40" i="21" s="1"/>
  <c r="Z40" i="21" s="1"/>
  <c r="S40" i="21"/>
  <c r="Q40" i="21"/>
  <c r="K40" i="21"/>
  <c r="W39" i="21"/>
  <c r="V39" i="21"/>
  <c r="AG39" i="21" s="1"/>
  <c r="T39" i="21"/>
  <c r="X39" i="21" s="1"/>
  <c r="Z39" i="21" s="1"/>
  <c r="S39" i="21"/>
  <c r="Q39" i="21"/>
  <c r="K39" i="21"/>
  <c r="W38" i="21"/>
  <c r="V38" i="21"/>
  <c r="T38" i="21"/>
  <c r="X38" i="21" s="1"/>
  <c r="Z38" i="21" s="1"/>
  <c r="S38" i="21"/>
  <c r="Q38" i="21"/>
  <c r="K38" i="21"/>
  <c r="V37" i="21"/>
  <c r="W37" i="21" s="1"/>
  <c r="T37" i="21"/>
  <c r="X37" i="21" s="1"/>
  <c r="Z37" i="21" s="1"/>
  <c r="S37" i="21"/>
  <c r="Q37" i="21"/>
  <c r="K37" i="21"/>
  <c r="W36" i="21"/>
  <c r="V36" i="21"/>
  <c r="AG36" i="21" s="1"/>
  <c r="T36" i="21"/>
  <c r="X36" i="21" s="1"/>
  <c r="Z36" i="21" s="1"/>
  <c r="S36" i="21"/>
  <c r="Q36" i="21"/>
  <c r="K36" i="21"/>
  <c r="V35" i="21"/>
  <c r="AG35" i="21" s="1"/>
  <c r="T35" i="21"/>
  <c r="X35" i="21" s="1"/>
  <c r="Z35" i="21" s="1"/>
  <c r="S35" i="21"/>
  <c r="Q35" i="21"/>
  <c r="K35" i="21"/>
  <c r="V34" i="21"/>
  <c r="AG34" i="21" s="1"/>
  <c r="T34" i="21"/>
  <c r="X34" i="21" s="1"/>
  <c r="Z34" i="21" s="1"/>
  <c r="S34" i="21"/>
  <c r="Q34" i="21"/>
  <c r="K34" i="21"/>
  <c r="V33" i="21"/>
  <c r="W33" i="21" s="1"/>
  <c r="T33" i="21"/>
  <c r="X33" i="21" s="1"/>
  <c r="Z33" i="21" s="1"/>
  <c r="S33" i="21"/>
  <c r="Q33" i="21"/>
  <c r="K33" i="21"/>
  <c r="W32" i="21"/>
  <c r="V32" i="21"/>
  <c r="AG32" i="21" s="1"/>
  <c r="T32" i="21"/>
  <c r="X32" i="21" s="1"/>
  <c r="Z32" i="21" s="1"/>
  <c r="S32" i="21"/>
  <c r="Q32" i="21"/>
  <c r="K32" i="21"/>
  <c r="V31" i="21"/>
  <c r="AG31" i="21" s="1"/>
  <c r="T31" i="21"/>
  <c r="X31" i="21" s="1"/>
  <c r="Z31" i="21" s="1"/>
  <c r="S31" i="21"/>
  <c r="Q31" i="21"/>
  <c r="K31" i="21"/>
  <c r="V30" i="21"/>
  <c r="AG30" i="21" s="1"/>
  <c r="T30" i="21"/>
  <c r="X30" i="21" s="1"/>
  <c r="Z30" i="21" s="1"/>
  <c r="S30" i="21"/>
  <c r="Q30" i="21"/>
  <c r="K30" i="21"/>
  <c r="V29" i="21"/>
  <c r="W29" i="21" s="1"/>
  <c r="T29" i="21"/>
  <c r="X29" i="21" s="1"/>
  <c r="Z29" i="21" s="1"/>
  <c r="S29" i="21"/>
  <c r="Q29" i="21"/>
  <c r="K29" i="21"/>
  <c r="W28" i="21"/>
  <c r="V28" i="21"/>
  <c r="T28" i="21"/>
  <c r="X28" i="21" s="1"/>
  <c r="Z28" i="21" s="1"/>
  <c r="S28" i="21"/>
  <c r="Q28" i="21"/>
  <c r="K28" i="21"/>
  <c r="V27" i="21"/>
  <c r="AG27" i="21" s="1"/>
  <c r="T27" i="21"/>
  <c r="X27" i="21" s="1"/>
  <c r="Z27" i="21" s="1"/>
  <c r="S27" i="21"/>
  <c r="Q27" i="21"/>
  <c r="K27" i="21"/>
  <c r="V26" i="21"/>
  <c r="AG26" i="21" s="1"/>
  <c r="T26" i="21"/>
  <c r="X26" i="21" s="1"/>
  <c r="Z26" i="21" s="1"/>
  <c r="S26" i="21"/>
  <c r="Q26" i="21"/>
  <c r="K26" i="21"/>
  <c r="AG25" i="21"/>
  <c r="V25" i="21"/>
  <c r="W25" i="21" s="1"/>
  <c r="T25" i="21"/>
  <c r="X25" i="21" s="1"/>
  <c r="Z25" i="21" s="1"/>
  <c r="S25" i="21"/>
  <c r="Q25" i="21"/>
  <c r="K25" i="21"/>
  <c r="W24" i="21"/>
  <c r="V24" i="21"/>
  <c r="AG24" i="21" s="1"/>
  <c r="T24" i="21"/>
  <c r="X24" i="21" s="1"/>
  <c r="Z24" i="21" s="1"/>
  <c r="S24" i="21"/>
  <c r="Q24" i="21"/>
  <c r="K24" i="21"/>
  <c r="AG23" i="21"/>
  <c r="V23" i="21"/>
  <c r="W23" i="21" s="1"/>
  <c r="T23" i="21"/>
  <c r="X23" i="21" s="1"/>
  <c r="Z23" i="21" s="1"/>
  <c r="S23" i="21"/>
  <c r="Q23" i="21"/>
  <c r="K23" i="21"/>
  <c r="V22" i="21"/>
  <c r="AG22" i="21" s="1"/>
  <c r="T22" i="21"/>
  <c r="X22" i="21" s="1"/>
  <c r="Z22" i="21" s="1"/>
  <c r="S22" i="21"/>
  <c r="Q22" i="21"/>
  <c r="K22" i="21"/>
  <c r="V21" i="21"/>
  <c r="W21" i="21" s="1"/>
  <c r="T21" i="21"/>
  <c r="X21" i="21" s="1"/>
  <c r="Z21" i="21" s="1"/>
  <c r="S21" i="21"/>
  <c r="Q21" i="21"/>
  <c r="K21" i="21"/>
  <c r="V20" i="21"/>
  <c r="W20" i="21" s="1"/>
  <c r="T20" i="21"/>
  <c r="X20" i="21" s="1"/>
  <c r="Z20" i="21" s="1"/>
  <c r="S20" i="21"/>
  <c r="Q20" i="21"/>
  <c r="K20" i="21"/>
  <c r="V19" i="21"/>
  <c r="W19" i="21" s="1"/>
  <c r="T19" i="21"/>
  <c r="X19" i="21" s="1"/>
  <c r="Z19" i="21" s="1"/>
  <c r="S19" i="21"/>
  <c r="Q19" i="21"/>
  <c r="K19" i="21"/>
  <c r="V18" i="21"/>
  <c r="W18" i="21" s="1"/>
  <c r="T18" i="21"/>
  <c r="X18" i="21" s="1"/>
  <c r="Z18" i="21" s="1"/>
  <c r="S18" i="21"/>
  <c r="Q18" i="21"/>
  <c r="K18" i="21"/>
  <c r="V17" i="21"/>
  <c r="W17" i="21" s="1"/>
  <c r="T17" i="21"/>
  <c r="X17" i="21" s="1"/>
  <c r="Z17" i="21" s="1"/>
  <c r="S17" i="21"/>
  <c r="Q17" i="21"/>
  <c r="K17" i="21"/>
  <c r="W16" i="21"/>
  <c r="V16" i="21"/>
  <c r="AG16" i="21" s="1"/>
  <c r="T16" i="21"/>
  <c r="X16" i="21" s="1"/>
  <c r="Z16" i="21" s="1"/>
  <c r="S16" i="21"/>
  <c r="Q16" i="21"/>
  <c r="K16" i="21"/>
  <c r="V15" i="21"/>
  <c r="W15" i="21" s="1"/>
  <c r="T15" i="21"/>
  <c r="X15" i="21" s="1"/>
  <c r="Z15" i="21" s="1"/>
  <c r="S15" i="21"/>
  <c r="Q15" i="21"/>
  <c r="K15" i="21"/>
  <c r="W14" i="21"/>
  <c r="V14" i="21"/>
  <c r="AG14" i="21" s="1"/>
  <c r="T14" i="21"/>
  <c r="X14" i="21" s="1"/>
  <c r="Z14" i="21" s="1"/>
  <c r="S14" i="21"/>
  <c r="Q14" i="21"/>
  <c r="K14" i="21"/>
  <c r="V13" i="21"/>
  <c r="W13" i="21" s="1"/>
  <c r="T13" i="21"/>
  <c r="X13" i="21" s="1"/>
  <c r="Z13" i="21" s="1"/>
  <c r="S13" i="21"/>
  <c r="Q13" i="21"/>
  <c r="K13" i="21"/>
  <c r="V12" i="21"/>
  <c r="AG12" i="21" s="1"/>
  <c r="T12" i="21"/>
  <c r="X12" i="21" s="1"/>
  <c r="Z12" i="21" s="1"/>
  <c r="S12" i="21"/>
  <c r="Q12" i="21"/>
  <c r="K12" i="21"/>
  <c r="V11" i="21"/>
  <c r="W11" i="21" s="1"/>
  <c r="T11" i="21"/>
  <c r="X11" i="21" s="1"/>
  <c r="Z11" i="21" s="1"/>
  <c r="S11" i="21"/>
  <c r="Q11" i="21"/>
  <c r="K11" i="21"/>
  <c r="V10" i="21"/>
  <c r="AG10" i="21" s="1"/>
  <c r="T10" i="21"/>
  <c r="X10" i="21" s="1"/>
  <c r="Z10" i="21" s="1"/>
  <c r="S10" i="21"/>
  <c r="Q10" i="21"/>
  <c r="K10" i="21"/>
  <c r="V9" i="21"/>
  <c r="W9" i="21" s="1"/>
  <c r="T9" i="21"/>
  <c r="X9" i="21" s="1"/>
  <c r="Z9" i="21" s="1"/>
  <c r="S9" i="21"/>
  <c r="Q9" i="21"/>
  <c r="K9" i="21"/>
  <c r="W8" i="21"/>
  <c r="V8" i="21"/>
  <c r="AG8" i="21" s="1"/>
  <c r="T8" i="21"/>
  <c r="X8" i="21" s="1"/>
  <c r="Z8" i="21" s="1"/>
  <c r="S8" i="21"/>
  <c r="Q8" i="21"/>
  <c r="K8" i="21"/>
  <c r="V7" i="21"/>
  <c r="W7" i="21" s="1"/>
  <c r="T7" i="21"/>
  <c r="X7" i="21" s="1"/>
  <c r="Z7" i="21" s="1"/>
  <c r="S7" i="21"/>
  <c r="Q7" i="21"/>
  <c r="K7" i="21"/>
  <c r="V6" i="21"/>
  <c r="AG6" i="21" s="1"/>
  <c r="T6" i="21"/>
  <c r="X6" i="21" s="1"/>
  <c r="Z6" i="21" s="1"/>
  <c r="S6" i="21"/>
  <c r="Q6" i="21"/>
  <c r="K6" i="21"/>
  <c r="V5" i="21"/>
  <c r="W5" i="21" s="1"/>
  <c r="T5" i="21"/>
  <c r="X5" i="21" s="1"/>
  <c r="Z5" i="21" s="1"/>
  <c r="S5" i="21"/>
  <c r="Q5" i="21"/>
  <c r="K5" i="21"/>
  <c r="W4" i="21"/>
  <c r="V4" i="21"/>
  <c r="AG4" i="21" s="1"/>
  <c r="T4" i="21"/>
  <c r="X4" i="21" s="1"/>
  <c r="Z4" i="21" s="1"/>
  <c r="S4" i="21"/>
  <c r="Q4" i="21"/>
  <c r="K4" i="21"/>
  <c r="V3" i="21"/>
  <c r="W3" i="21" s="1"/>
  <c r="T3" i="21"/>
  <c r="X3" i="21" s="1"/>
  <c r="Z3" i="21" s="1"/>
  <c r="S3" i="21"/>
  <c r="Q3" i="21"/>
  <c r="K3" i="21"/>
  <c r="AH2" i="21"/>
  <c r="AG2" i="21"/>
  <c r="AL267" i="20"/>
  <c r="AI267" i="20"/>
  <c r="AH267" i="20"/>
  <c r="AK267" i="20" s="1"/>
  <c r="AL266" i="20"/>
  <c r="AN266" i="20" s="1"/>
  <c r="AI266" i="20"/>
  <c r="AH266" i="20"/>
  <c r="AK266" i="20" s="1"/>
  <c r="AL265" i="20"/>
  <c r="AI265" i="20"/>
  <c r="AH265" i="20"/>
  <c r="AK265" i="20" s="1"/>
  <c r="AL264" i="20"/>
  <c r="AI264" i="20"/>
  <c r="AH264" i="20"/>
  <c r="AK264" i="20" s="1"/>
  <c r="AL263" i="20"/>
  <c r="AN263" i="20" s="1"/>
  <c r="AI263" i="20"/>
  <c r="AH263" i="20"/>
  <c r="AK263" i="20" s="1"/>
  <c r="AL262" i="20"/>
  <c r="AN262" i="20" s="1"/>
  <c r="AI262" i="20"/>
  <c r="AH262" i="20"/>
  <c r="AK262" i="20" s="1"/>
  <c r="AL261" i="20"/>
  <c r="AN261" i="20" s="1"/>
  <c r="AI261" i="20"/>
  <c r="AH261" i="20"/>
  <c r="AK261" i="20" s="1"/>
  <c r="AL260" i="20"/>
  <c r="AN260" i="20" s="1"/>
  <c r="AI260" i="20"/>
  <c r="AH260" i="20"/>
  <c r="AK260" i="20" s="1"/>
  <c r="AL259" i="20"/>
  <c r="AN259" i="20" s="1"/>
  <c r="AI259" i="20"/>
  <c r="AH259" i="20"/>
  <c r="AK259" i="20" s="1"/>
  <c r="AL258" i="20"/>
  <c r="AN258" i="20" s="1"/>
  <c r="AI258" i="20"/>
  <c r="AH258" i="20"/>
  <c r="AL257" i="20"/>
  <c r="AN257" i="20" s="1"/>
  <c r="AI257" i="20"/>
  <c r="AH257" i="20"/>
  <c r="AL256" i="20"/>
  <c r="AN256" i="20" s="1"/>
  <c r="AI256" i="20"/>
  <c r="AH256" i="20"/>
  <c r="AL255" i="20"/>
  <c r="AN255" i="20" s="1"/>
  <c r="AI255" i="20"/>
  <c r="AH255" i="20"/>
  <c r="AL254" i="20"/>
  <c r="AN254" i="20" s="1"/>
  <c r="AI254" i="20"/>
  <c r="AH254" i="20"/>
  <c r="AL253" i="20"/>
  <c r="AN253" i="20" s="1"/>
  <c r="AI253" i="20"/>
  <c r="AH253" i="20"/>
  <c r="AL252" i="20"/>
  <c r="AN252" i="20" s="1"/>
  <c r="AH252" i="20"/>
  <c r="AL251" i="20"/>
  <c r="AN251" i="20" s="1"/>
  <c r="AH251" i="20"/>
  <c r="AL250" i="20"/>
  <c r="AN250" i="20" s="1"/>
  <c r="AI250" i="20"/>
  <c r="AH250" i="20"/>
  <c r="AL249" i="20"/>
  <c r="AN249" i="20" s="1"/>
  <c r="AI249" i="20"/>
  <c r="AH249" i="20"/>
  <c r="AL248" i="20"/>
  <c r="AN248" i="20" s="1"/>
  <c r="AI248" i="20"/>
  <c r="AH248" i="20"/>
  <c r="AL247" i="20"/>
  <c r="AN247" i="20" s="1"/>
  <c r="AI247" i="20"/>
  <c r="AH247" i="20"/>
  <c r="AL246" i="20"/>
  <c r="AN246" i="20" s="1"/>
  <c r="AI246" i="20"/>
  <c r="AH246" i="20"/>
  <c r="AL245" i="20"/>
  <c r="AN245" i="20" s="1"/>
  <c r="AI245" i="20"/>
  <c r="AH245" i="20"/>
  <c r="AL244" i="20"/>
  <c r="AN244" i="20" s="1"/>
  <c r="AI244" i="20"/>
  <c r="AH244" i="20"/>
  <c r="AL243" i="20"/>
  <c r="AN243" i="20" s="1"/>
  <c r="AI243" i="20"/>
  <c r="AH243" i="20"/>
  <c r="AL242" i="20"/>
  <c r="AN242" i="20" s="1"/>
  <c r="AH242" i="20"/>
  <c r="AL241" i="20"/>
  <c r="AN241" i="20" s="1"/>
  <c r="AI241" i="20"/>
  <c r="AH241" i="20"/>
  <c r="AL240" i="20"/>
  <c r="AN240" i="20" s="1"/>
  <c r="AH240" i="20"/>
  <c r="AL239" i="20"/>
  <c r="AN239" i="20" s="1"/>
  <c r="AI239" i="20"/>
  <c r="AH239" i="20"/>
  <c r="AL238" i="20"/>
  <c r="AN238" i="20" s="1"/>
  <c r="AI238" i="20"/>
  <c r="AH238" i="20"/>
  <c r="AL237" i="20"/>
  <c r="AN237" i="20" s="1"/>
  <c r="AI237" i="20"/>
  <c r="AH237" i="20"/>
  <c r="AL236" i="20"/>
  <c r="AN236" i="20" s="1"/>
  <c r="AI236" i="20"/>
  <c r="AH236" i="20"/>
  <c r="AL235" i="20"/>
  <c r="AN235" i="20" s="1"/>
  <c r="AI235" i="20"/>
  <c r="AH235" i="20"/>
  <c r="AL234" i="20"/>
  <c r="AN234" i="20" s="1"/>
  <c r="AI234" i="20"/>
  <c r="AH234" i="20"/>
  <c r="AL233" i="20"/>
  <c r="AN233" i="20" s="1"/>
  <c r="AI233" i="20"/>
  <c r="AH233" i="20"/>
  <c r="AL232" i="20"/>
  <c r="AN232" i="20" s="1"/>
  <c r="AI232" i="20"/>
  <c r="AH232" i="20"/>
  <c r="AL231" i="20"/>
  <c r="AN231" i="20" s="1"/>
  <c r="AI231" i="20"/>
  <c r="AH231" i="20"/>
  <c r="AL230" i="20"/>
  <c r="AN230" i="20" s="1"/>
  <c r="AI230" i="20"/>
  <c r="AH230" i="20"/>
  <c r="AL229" i="20"/>
  <c r="AN229" i="20" s="1"/>
  <c r="AI229" i="20"/>
  <c r="AH229" i="20"/>
  <c r="AL228" i="20"/>
  <c r="AN228" i="20" s="1"/>
  <c r="AI228" i="20"/>
  <c r="AH228" i="20"/>
  <c r="AL227" i="20"/>
  <c r="AN227" i="20" s="1"/>
  <c r="AI227" i="20"/>
  <c r="AH227" i="20"/>
  <c r="AL226" i="20"/>
  <c r="AN226" i="20" s="1"/>
  <c r="AI226" i="20"/>
  <c r="AH226" i="20"/>
  <c r="AL225" i="20"/>
  <c r="AN225" i="20" s="1"/>
  <c r="AI225" i="20"/>
  <c r="AH225" i="20"/>
  <c r="AL224" i="20"/>
  <c r="AN224" i="20" s="1"/>
  <c r="AI224" i="20"/>
  <c r="AH224" i="20"/>
  <c r="AL223" i="20"/>
  <c r="AN223" i="20" s="1"/>
  <c r="AI223" i="20"/>
  <c r="AH223" i="20"/>
  <c r="AL222" i="20"/>
  <c r="AN222" i="20" s="1"/>
  <c r="AI222" i="20"/>
  <c r="AH222" i="20"/>
  <c r="AL221" i="20"/>
  <c r="AN221" i="20" s="1"/>
  <c r="AI221" i="20"/>
  <c r="AH221" i="20"/>
  <c r="AL220" i="20"/>
  <c r="AN220" i="20" s="1"/>
  <c r="AI220" i="20"/>
  <c r="AH220" i="20"/>
  <c r="AL219" i="20"/>
  <c r="AN219" i="20" s="1"/>
  <c r="AI219" i="20"/>
  <c r="AH219" i="20"/>
  <c r="AL218" i="20"/>
  <c r="AN218" i="20" s="1"/>
  <c r="AI218" i="20"/>
  <c r="AH218" i="20"/>
  <c r="AL217" i="20"/>
  <c r="AN217" i="20" s="1"/>
  <c r="AI217" i="20"/>
  <c r="AH217" i="20"/>
  <c r="AL216" i="20"/>
  <c r="AN216" i="20" s="1"/>
  <c r="AI216" i="20"/>
  <c r="AH216" i="20"/>
  <c r="AL215" i="20"/>
  <c r="AN215" i="20" s="1"/>
  <c r="AI215" i="20"/>
  <c r="AH215" i="20"/>
  <c r="AL214" i="20"/>
  <c r="AN214" i="20" s="1"/>
  <c r="AI214" i="20"/>
  <c r="AH214" i="20"/>
  <c r="AL213" i="20"/>
  <c r="AN213" i="20" s="1"/>
  <c r="AI213" i="20"/>
  <c r="AH213" i="20"/>
  <c r="AL212" i="20"/>
  <c r="AN212" i="20" s="1"/>
  <c r="AI212" i="20"/>
  <c r="AH212" i="20"/>
  <c r="AL211" i="20"/>
  <c r="AN211" i="20" s="1"/>
  <c r="AI211" i="20"/>
  <c r="AH211" i="20"/>
  <c r="AL210" i="20"/>
  <c r="AN210" i="20" s="1"/>
  <c r="AI210" i="20"/>
  <c r="AH210" i="20"/>
  <c r="AL209" i="20"/>
  <c r="AN209" i="20" s="1"/>
  <c r="AI209" i="20"/>
  <c r="AH209" i="20"/>
  <c r="AL208" i="20"/>
  <c r="AN208" i="20" s="1"/>
  <c r="AI208" i="20"/>
  <c r="AH208" i="20"/>
  <c r="AL207" i="20"/>
  <c r="AN207" i="20" s="1"/>
  <c r="AI207" i="20"/>
  <c r="AH207" i="20"/>
  <c r="AB207" i="20"/>
  <c r="AL206" i="20"/>
  <c r="AN206" i="20" s="1"/>
  <c r="AI206" i="20"/>
  <c r="AH206" i="20"/>
  <c r="AK206" i="20" s="1"/>
  <c r="AP205" i="20"/>
  <c r="AN205" i="20"/>
  <c r="AI205" i="20"/>
  <c r="AH205" i="20"/>
  <c r="AK205" i="20" s="1"/>
  <c r="AL204" i="20"/>
  <c r="AN204" i="20" s="1"/>
  <c r="AI204" i="20"/>
  <c r="AH204" i="20"/>
  <c r="AK204" i="20" s="1"/>
  <c r="AL203" i="20"/>
  <c r="AN203" i="20" s="1"/>
  <c r="AI203" i="20"/>
  <c r="AH203" i="20"/>
  <c r="AK203" i="20" s="1"/>
  <c r="V200" i="20"/>
  <c r="W200" i="20" s="1"/>
  <c r="T200" i="20"/>
  <c r="X200" i="20" s="1"/>
  <c r="Z200" i="20" s="1"/>
  <c r="S200" i="20"/>
  <c r="Q200" i="20"/>
  <c r="K200" i="20"/>
  <c r="W199" i="20"/>
  <c r="V199" i="20"/>
  <c r="T199" i="20"/>
  <c r="X199" i="20" s="1"/>
  <c r="Z199" i="20" s="1"/>
  <c r="S199" i="20"/>
  <c r="Q199" i="20"/>
  <c r="W198" i="20"/>
  <c r="V198" i="20"/>
  <c r="T198" i="20"/>
  <c r="X198" i="20" s="1"/>
  <c r="Z198" i="20" s="1"/>
  <c r="S198" i="20"/>
  <c r="Q198" i="20"/>
  <c r="W197" i="20"/>
  <c r="V197" i="20"/>
  <c r="T197" i="20"/>
  <c r="X197" i="20" s="1"/>
  <c r="Z197" i="20" s="1"/>
  <c r="S197" i="20"/>
  <c r="Q197" i="20"/>
  <c r="W196" i="20"/>
  <c r="V196" i="20"/>
  <c r="T196" i="20"/>
  <c r="X196" i="20" s="1"/>
  <c r="Z196" i="20" s="1"/>
  <c r="S196" i="20"/>
  <c r="Q196" i="20"/>
  <c r="W195" i="20"/>
  <c r="V195" i="20"/>
  <c r="T195" i="20"/>
  <c r="X195" i="20" s="1"/>
  <c r="Z195" i="20" s="1"/>
  <c r="S195" i="20"/>
  <c r="Q195" i="20"/>
  <c r="W194" i="20"/>
  <c r="V194" i="20"/>
  <c r="T194" i="20"/>
  <c r="X194" i="20" s="1"/>
  <c r="Z194" i="20" s="1"/>
  <c r="S194" i="20"/>
  <c r="Q194" i="20"/>
  <c r="W193" i="20"/>
  <c r="V193" i="20"/>
  <c r="T193" i="20"/>
  <c r="X193" i="20" s="1"/>
  <c r="Z193" i="20" s="1"/>
  <c r="S193" i="20"/>
  <c r="Q193" i="20"/>
  <c r="W192" i="20"/>
  <c r="V192" i="20"/>
  <c r="T192" i="20"/>
  <c r="X192" i="20" s="1"/>
  <c r="Z192" i="20" s="1"/>
  <c r="S192" i="20"/>
  <c r="Q192" i="20"/>
  <c r="W191" i="20"/>
  <c r="V191" i="20"/>
  <c r="T191" i="20"/>
  <c r="X191" i="20" s="1"/>
  <c r="Z191" i="20" s="1"/>
  <c r="S191" i="20"/>
  <c r="Q191" i="20"/>
  <c r="W190" i="20"/>
  <c r="V190" i="20"/>
  <c r="T190" i="20"/>
  <c r="X190" i="20" s="1"/>
  <c r="Z190" i="20" s="1"/>
  <c r="S190" i="20"/>
  <c r="Q190" i="20"/>
  <c r="W189" i="20"/>
  <c r="V189" i="20"/>
  <c r="T189" i="20"/>
  <c r="X189" i="20" s="1"/>
  <c r="Z189" i="20" s="1"/>
  <c r="S189" i="20"/>
  <c r="Q189" i="20"/>
  <c r="W188" i="20"/>
  <c r="V188" i="20"/>
  <c r="T188" i="20"/>
  <c r="X188" i="20" s="1"/>
  <c r="Z188" i="20" s="1"/>
  <c r="S188" i="20"/>
  <c r="Q188" i="20"/>
  <c r="W187" i="20"/>
  <c r="V187" i="20"/>
  <c r="T187" i="20"/>
  <c r="X187" i="20" s="1"/>
  <c r="Z187" i="20" s="1"/>
  <c r="S187" i="20"/>
  <c r="Q187" i="20"/>
  <c r="W186" i="20"/>
  <c r="V186" i="20"/>
  <c r="T186" i="20"/>
  <c r="X186" i="20" s="1"/>
  <c r="Z186" i="20" s="1"/>
  <c r="S186" i="20"/>
  <c r="Q186" i="20"/>
  <c r="W185" i="20"/>
  <c r="V185" i="20"/>
  <c r="T185" i="20"/>
  <c r="X185" i="20" s="1"/>
  <c r="Z185" i="20" s="1"/>
  <c r="S185" i="20"/>
  <c r="Q185" i="20"/>
  <c r="W184" i="20"/>
  <c r="V184" i="20"/>
  <c r="T184" i="20"/>
  <c r="X184" i="20" s="1"/>
  <c r="Z184" i="20" s="1"/>
  <c r="S184" i="20"/>
  <c r="Q184" i="20"/>
  <c r="W183" i="20"/>
  <c r="V183" i="20"/>
  <c r="T183" i="20"/>
  <c r="X183" i="20" s="1"/>
  <c r="Z183" i="20" s="1"/>
  <c r="S183" i="20"/>
  <c r="Q183" i="20"/>
  <c r="W182" i="20"/>
  <c r="V182" i="20"/>
  <c r="T182" i="20"/>
  <c r="X182" i="20" s="1"/>
  <c r="Z182" i="20" s="1"/>
  <c r="S182" i="20"/>
  <c r="Q182" i="20"/>
  <c r="W181" i="20"/>
  <c r="V181" i="20"/>
  <c r="T181" i="20"/>
  <c r="X181" i="20" s="1"/>
  <c r="Z181" i="20" s="1"/>
  <c r="S181" i="20"/>
  <c r="Q181" i="20"/>
  <c r="W180" i="20"/>
  <c r="V180" i="20"/>
  <c r="T180" i="20"/>
  <c r="X180" i="20" s="1"/>
  <c r="Z180" i="20" s="1"/>
  <c r="S180" i="20"/>
  <c r="Q180" i="20"/>
  <c r="W179" i="20"/>
  <c r="V179" i="20"/>
  <c r="T179" i="20"/>
  <c r="X179" i="20" s="1"/>
  <c r="Z179" i="20" s="1"/>
  <c r="S179" i="20"/>
  <c r="Q179" i="20"/>
  <c r="W178" i="20"/>
  <c r="V178" i="20"/>
  <c r="T178" i="20"/>
  <c r="X178" i="20" s="1"/>
  <c r="Z178" i="20" s="1"/>
  <c r="S178" i="20"/>
  <c r="Q178" i="20"/>
  <c r="W177" i="20"/>
  <c r="V177" i="20"/>
  <c r="T177" i="20"/>
  <c r="X177" i="20" s="1"/>
  <c r="Z177" i="20" s="1"/>
  <c r="S177" i="20"/>
  <c r="Q177" i="20"/>
  <c r="W176" i="20"/>
  <c r="V176" i="20"/>
  <c r="T176" i="20"/>
  <c r="X176" i="20" s="1"/>
  <c r="Z176" i="20" s="1"/>
  <c r="S176" i="20"/>
  <c r="Q176" i="20"/>
  <c r="W175" i="20"/>
  <c r="V175" i="20"/>
  <c r="T175" i="20"/>
  <c r="X175" i="20" s="1"/>
  <c r="Z175" i="20" s="1"/>
  <c r="S175" i="20"/>
  <c r="Q175" i="20"/>
  <c r="W174" i="20"/>
  <c r="V174" i="20"/>
  <c r="T174" i="20"/>
  <c r="X174" i="20" s="1"/>
  <c r="Z174" i="20" s="1"/>
  <c r="S174" i="20"/>
  <c r="Q174" i="20"/>
  <c r="W173" i="20"/>
  <c r="V173" i="20"/>
  <c r="T173" i="20"/>
  <c r="X173" i="20" s="1"/>
  <c r="Z173" i="20" s="1"/>
  <c r="S173" i="20"/>
  <c r="Q173" i="20"/>
  <c r="W172" i="20"/>
  <c r="V172" i="20"/>
  <c r="T172" i="20"/>
  <c r="X172" i="20" s="1"/>
  <c r="Z172" i="20" s="1"/>
  <c r="S172" i="20"/>
  <c r="Q172" i="20"/>
  <c r="W171" i="20"/>
  <c r="V171" i="20"/>
  <c r="T171" i="20"/>
  <c r="X171" i="20" s="1"/>
  <c r="Z171" i="20" s="1"/>
  <c r="S171" i="20"/>
  <c r="Q171" i="20"/>
  <c r="W170" i="20"/>
  <c r="V170" i="20"/>
  <c r="T170" i="20"/>
  <c r="X170" i="20" s="1"/>
  <c r="Z170" i="20" s="1"/>
  <c r="S170" i="20"/>
  <c r="Q170" i="20"/>
  <c r="W169" i="20"/>
  <c r="V169" i="20"/>
  <c r="T169" i="20"/>
  <c r="X169" i="20" s="1"/>
  <c r="Z169" i="20" s="1"/>
  <c r="S169" i="20"/>
  <c r="Q169" i="20"/>
  <c r="W168" i="20"/>
  <c r="V168" i="20"/>
  <c r="T168" i="20"/>
  <c r="X168" i="20" s="1"/>
  <c r="Z168" i="20" s="1"/>
  <c r="S168" i="20"/>
  <c r="Q168" i="20"/>
  <c r="W167" i="20"/>
  <c r="V167" i="20"/>
  <c r="T167" i="20"/>
  <c r="X167" i="20" s="1"/>
  <c r="Z167" i="20" s="1"/>
  <c r="S167" i="20"/>
  <c r="Q167" i="20"/>
  <c r="W166" i="20"/>
  <c r="V166" i="20"/>
  <c r="T166" i="20"/>
  <c r="X166" i="20" s="1"/>
  <c r="Z166" i="20" s="1"/>
  <c r="S166" i="20"/>
  <c r="Q166" i="20"/>
  <c r="W165" i="20"/>
  <c r="V165" i="20"/>
  <c r="T165" i="20"/>
  <c r="X165" i="20" s="1"/>
  <c r="Z165" i="20" s="1"/>
  <c r="S165" i="20"/>
  <c r="Q165" i="20"/>
  <c r="W164" i="20"/>
  <c r="V164" i="20"/>
  <c r="T164" i="20"/>
  <c r="X164" i="20" s="1"/>
  <c r="Z164" i="20" s="1"/>
  <c r="S164" i="20"/>
  <c r="Q164" i="20"/>
  <c r="W163" i="20"/>
  <c r="V163" i="20"/>
  <c r="T163" i="20"/>
  <c r="X163" i="20" s="1"/>
  <c r="Z163" i="20" s="1"/>
  <c r="S163" i="20"/>
  <c r="Q163" i="20"/>
  <c r="W162" i="20"/>
  <c r="V162" i="20"/>
  <c r="T162" i="20"/>
  <c r="X162" i="20" s="1"/>
  <c r="Z162" i="20" s="1"/>
  <c r="S162" i="20"/>
  <c r="Q162" i="20"/>
  <c r="W161" i="20"/>
  <c r="V161" i="20"/>
  <c r="T161" i="20"/>
  <c r="X161" i="20" s="1"/>
  <c r="Z161" i="20" s="1"/>
  <c r="S161" i="20"/>
  <c r="Q161" i="20"/>
  <c r="W160" i="20"/>
  <c r="V160" i="20"/>
  <c r="T160" i="20"/>
  <c r="X160" i="20" s="1"/>
  <c r="Z160" i="20" s="1"/>
  <c r="S160" i="20"/>
  <c r="Q160" i="20"/>
  <c r="W159" i="20"/>
  <c r="V159" i="20"/>
  <c r="T159" i="20"/>
  <c r="X159" i="20" s="1"/>
  <c r="Z159" i="20" s="1"/>
  <c r="S159" i="20"/>
  <c r="Q159" i="20"/>
  <c r="W158" i="20"/>
  <c r="V158" i="20"/>
  <c r="T158" i="20"/>
  <c r="X158" i="20" s="1"/>
  <c r="Z158" i="20" s="1"/>
  <c r="S158" i="20"/>
  <c r="Q158" i="20"/>
  <c r="W157" i="20"/>
  <c r="V157" i="20"/>
  <c r="T157" i="20"/>
  <c r="X157" i="20" s="1"/>
  <c r="Z157" i="20" s="1"/>
  <c r="S157" i="20"/>
  <c r="Q157" i="20"/>
  <c r="W156" i="20"/>
  <c r="V156" i="20"/>
  <c r="T156" i="20"/>
  <c r="X156" i="20" s="1"/>
  <c r="Z156" i="20" s="1"/>
  <c r="S156" i="20"/>
  <c r="Q156" i="20"/>
  <c r="W155" i="20"/>
  <c r="V155" i="20"/>
  <c r="T155" i="20"/>
  <c r="X155" i="20" s="1"/>
  <c r="Z155" i="20" s="1"/>
  <c r="S155" i="20"/>
  <c r="Q155" i="20"/>
  <c r="W154" i="20"/>
  <c r="V154" i="20"/>
  <c r="T154" i="20"/>
  <c r="X154" i="20" s="1"/>
  <c r="Z154" i="20" s="1"/>
  <c r="S154" i="20"/>
  <c r="Q154" i="20"/>
  <c r="W153" i="20"/>
  <c r="V153" i="20"/>
  <c r="T153" i="20"/>
  <c r="X153" i="20" s="1"/>
  <c r="Z153" i="20" s="1"/>
  <c r="S153" i="20"/>
  <c r="Q153" i="20"/>
  <c r="W152" i="20"/>
  <c r="V152" i="20"/>
  <c r="T152" i="20"/>
  <c r="X152" i="20" s="1"/>
  <c r="Z152" i="20" s="1"/>
  <c r="S152" i="20"/>
  <c r="Q152" i="20"/>
  <c r="W151" i="20"/>
  <c r="V151" i="20"/>
  <c r="T151" i="20"/>
  <c r="X151" i="20" s="1"/>
  <c r="Z151" i="20" s="1"/>
  <c r="S151" i="20"/>
  <c r="Q151" i="20"/>
  <c r="W150" i="20"/>
  <c r="V150" i="20"/>
  <c r="T150" i="20"/>
  <c r="X150" i="20" s="1"/>
  <c r="Z150" i="20" s="1"/>
  <c r="S150" i="20"/>
  <c r="Q150" i="20"/>
  <c r="W149" i="20"/>
  <c r="V149" i="20"/>
  <c r="T149" i="20"/>
  <c r="X149" i="20" s="1"/>
  <c r="Z149" i="20" s="1"/>
  <c r="S149" i="20"/>
  <c r="Q149" i="20"/>
  <c r="W148" i="20"/>
  <c r="V148" i="20"/>
  <c r="T148" i="20"/>
  <c r="X148" i="20" s="1"/>
  <c r="Z148" i="20" s="1"/>
  <c r="S148" i="20"/>
  <c r="Q148" i="20"/>
  <c r="W147" i="20"/>
  <c r="V147" i="20"/>
  <c r="T147" i="20"/>
  <c r="X147" i="20" s="1"/>
  <c r="Z147" i="20" s="1"/>
  <c r="S147" i="20"/>
  <c r="Q147" i="20"/>
  <c r="W146" i="20"/>
  <c r="V146" i="20"/>
  <c r="T146" i="20"/>
  <c r="X146" i="20" s="1"/>
  <c r="Z146" i="20" s="1"/>
  <c r="S146" i="20"/>
  <c r="Q146" i="20"/>
  <c r="W145" i="20"/>
  <c r="V145" i="20"/>
  <c r="T145" i="20"/>
  <c r="X145" i="20" s="1"/>
  <c r="Z145" i="20" s="1"/>
  <c r="S145" i="20"/>
  <c r="Q145" i="20"/>
  <c r="W144" i="20"/>
  <c r="V144" i="20"/>
  <c r="T144" i="20"/>
  <c r="X144" i="20" s="1"/>
  <c r="Z144" i="20" s="1"/>
  <c r="S144" i="20"/>
  <c r="Q144" i="20"/>
  <c r="W143" i="20"/>
  <c r="V143" i="20"/>
  <c r="T143" i="20"/>
  <c r="X143" i="20" s="1"/>
  <c r="Z143" i="20" s="1"/>
  <c r="S143" i="20"/>
  <c r="Q143" i="20"/>
  <c r="W142" i="20"/>
  <c r="V142" i="20"/>
  <c r="T142" i="20"/>
  <c r="X142" i="20" s="1"/>
  <c r="Z142" i="20" s="1"/>
  <c r="S142" i="20"/>
  <c r="Q142" i="20"/>
  <c r="W141" i="20"/>
  <c r="V141" i="20"/>
  <c r="T141" i="20"/>
  <c r="X141" i="20" s="1"/>
  <c r="Z141" i="20" s="1"/>
  <c r="S141" i="20"/>
  <c r="Q141" i="20"/>
  <c r="W140" i="20"/>
  <c r="V140" i="20"/>
  <c r="T140" i="20"/>
  <c r="X140" i="20" s="1"/>
  <c r="Z140" i="20" s="1"/>
  <c r="S140" i="20"/>
  <c r="Q140" i="20"/>
  <c r="W139" i="20"/>
  <c r="V139" i="20"/>
  <c r="T139" i="20"/>
  <c r="X139" i="20" s="1"/>
  <c r="Z139" i="20" s="1"/>
  <c r="S139" i="20"/>
  <c r="Q139" i="20"/>
  <c r="W138" i="20"/>
  <c r="V138" i="20"/>
  <c r="T138" i="20"/>
  <c r="X138" i="20" s="1"/>
  <c r="Z138" i="20" s="1"/>
  <c r="S138" i="20"/>
  <c r="Q138" i="20"/>
  <c r="W137" i="20"/>
  <c r="V137" i="20"/>
  <c r="T137" i="20"/>
  <c r="X137" i="20" s="1"/>
  <c r="Z137" i="20" s="1"/>
  <c r="S137" i="20"/>
  <c r="Q137" i="20"/>
  <c r="W136" i="20"/>
  <c r="V136" i="20"/>
  <c r="T136" i="20"/>
  <c r="X136" i="20" s="1"/>
  <c r="Z136" i="20" s="1"/>
  <c r="S136" i="20"/>
  <c r="Q136" i="20"/>
  <c r="W135" i="20"/>
  <c r="V135" i="20"/>
  <c r="T135" i="20"/>
  <c r="X135" i="20" s="1"/>
  <c r="Z135" i="20" s="1"/>
  <c r="S135" i="20"/>
  <c r="Q135" i="20"/>
  <c r="W134" i="20"/>
  <c r="V134" i="20"/>
  <c r="T134" i="20"/>
  <c r="X134" i="20" s="1"/>
  <c r="Z134" i="20" s="1"/>
  <c r="S134" i="20"/>
  <c r="Q134" i="20"/>
  <c r="W133" i="20"/>
  <c r="V133" i="20"/>
  <c r="T133" i="20"/>
  <c r="X133" i="20" s="1"/>
  <c r="Z133" i="20" s="1"/>
  <c r="S133" i="20"/>
  <c r="Q133" i="20"/>
  <c r="W132" i="20"/>
  <c r="V132" i="20"/>
  <c r="T132" i="20"/>
  <c r="X132" i="20" s="1"/>
  <c r="Z132" i="20" s="1"/>
  <c r="S132" i="20"/>
  <c r="Q132" i="20"/>
  <c r="W131" i="20"/>
  <c r="V131" i="20"/>
  <c r="T131" i="20"/>
  <c r="X131" i="20" s="1"/>
  <c r="Z131" i="20" s="1"/>
  <c r="S131" i="20"/>
  <c r="Q131" i="20"/>
  <c r="W130" i="20"/>
  <c r="V130" i="20"/>
  <c r="T130" i="20"/>
  <c r="X130" i="20" s="1"/>
  <c r="Z130" i="20" s="1"/>
  <c r="S130" i="20"/>
  <c r="Q130" i="20"/>
  <c r="W129" i="20"/>
  <c r="V129" i="20"/>
  <c r="T129" i="20"/>
  <c r="X129" i="20" s="1"/>
  <c r="Z129" i="20" s="1"/>
  <c r="S129" i="20"/>
  <c r="Q129" i="20"/>
  <c r="W128" i="20"/>
  <c r="V128" i="20"/>
  <c r="T128" i="20"/>
  <c r="X128" i="20" s="1"/>
  <c r="Z128" i="20" s="1"/>
  <c r="S128" i="20"/>
  <c r="Q128" i="20"/>
  <c r="W127" i="20"/>
  <c r="V127" i="20"/>
  <c r="T127" i="20"/>
  <c r="X127" i="20" s="1"/>
  <c r="Z127" i="20" s="1"/>
  <c r="S127" i="20"/>
  <c r="Q127" i="20"/>
  <c r="W126" i="20"/>
  <c r="V126" i="20"/>
  <c r="T126" i="20"/>
  <c r="X126" i="20" s="1"/>
  <c r="Z126" i="20" s="1"/>
  <c r="S126" i="20"/>
  <c r="Q126" i="20"/>
  <c r="W125" i="20"/>
  <c r="V125" i="20"/>
  <c r="T125" i="20"/>
  <c r="X125" i="20" s="1"/>
  <c r="Z125" i="20" s="1"/>
  <c r="S125" i="20"/>
  <c r="Q125" i="20"/>
  <c r="W124" i="20"/>
  <c r="V124" i="20"/>
  <c r="T124" i="20"/>
  <c r="X124" i="20" s="1"/>
  <c r="Z124" i="20" s="1"/>
  <c r="S124" i="20"/>
  <c r="Q124" i="20"/>
  <c r="W123" i="20"/>
  <c r="V123" i="20"/>
  <c r="T123" i="20"/>
  <c r="X123" i="20" s="1"/>
  <c r="Z123" i="20" s="1"/>
  <c r="S123" i="20"/>
  <c r="Q123" i="20"/>
  <c r="W122" i="20"/>
  <c r="V122" i="20"/>
  <c r="T122" i="20"/>
  <c r="X122" i="20" s="1"/>
  <c r="Z122" i="20" s="1"/>
  <c r="S122" i="20"/>
  <c r="Q122" i="20"/>
  <c r="W121" i="20"/>
  <c r="V121" i="20"/>
  <c r="T121" i="20"/>
  <c r="X121" i="20" s="1"/>
  <c r="Z121" i="20" s="1"/>
  <c r="S121" i="20"/>
  <c r="Q121" i="20"/>
  <c r="W120" i="20"/>
  <c r="V120" i="20"/>
  <c r="T120" i="20"/>
  <c r="X120" i="20" s="1"/>
  <c r="Z120" i="20" s="1"/>
  <c r="S120" i="20"/>
  <c r="Q120" i="20"/>
  <c r="W119" i="20"/>
  <c r="V119" i="20"/>
  <c r="T119" i="20"/>
  <c r="X119" i="20" s="1"/>
  <c r="Z119" i="20" s="1"/>
  <c r="S119" i="20"/>
  <c r="Q119" i="20"/>
  <c r="W118" i="20"/>
  <c r="V118" i="20"/>
  <c r="T118" i="20"/>
  <c r="X118" i="20" s="1"/>
  <c r="Z118" i="20" s="1"/>
  <c r="S118" i="20"/>
  <c r="Q118" i="20"/>
  <c r="W117" i="20"/>
  <c r="V117" i="20"/>
  <c r="T117" i="20"/>
  <c r="X117" i="20" s="1"/>
  <c r="Z117" i="20" s="1"/>
  <c r="S117" i="20"/>
  <c r="Q117" i="20"/>
  <c r="W116" i="20"/>
  <c r="V116" i="20"/>
  <c r="T116" i="20"/>
  <c r="X116" i="20" s="1"/>
  <c r="Z116" i="20" s="1"/>
  <c r="S116" i="20"/>
  <c r="Q116" i="20"/>
  <c r="W115" i="20"/>
  <c r="V115" i="20"/>
  <c r="T115" i="20"/>
  <c r="X115" i="20" s="1"/>
  <c r="Z115" i="20" s="1"/>
  <c r="S115" i="20"/>
  <c r="Q115" i="20"/>
  <c r="W114" i="20"/>
  <c r="V114" i="20"/>
  <c r="T114" i="20"/>
  <c r="X114" i="20" s="1"/>
  <c r="Z114" i="20" s="1"/>
  <c r="S114" i="20"/>
  <c r="Q114" i="20"/>
  <c r="W113" i="20"/>
  <c r="V113" i="20"/>
  <c r="T113" i="20"/>
  <c r="X113" i="20" s="1"/>
  <c r="Z113" i="20" s="1"/>
  <c r="S113" i="20"/>
  <c r="Q113" i="20"/>
  <c r="W112" i="20"/>
  <c r="V112" i="20"/>
  <c r="T112" i="20"/>
  <c r="X112" i="20" s="1"/>
  <c r="Z112" i="20" s="1"/>
  <c r="S112" i="20"/>
  <c r="Q112" i="20"/>
  <c r="W111" i="20"/>
  <c r="V111" i="20"/>
  <c r="T111" i="20"/>
  <c r="X111" i="20" s="1"/>
  <c r="Z111" i="20" s="1"/>
  <c r="S111" i="20"/>
  <c r="Q111" i="20"/>
  <c r="W110" i="20"/>
  <c r="V110" i="20"/>
  <c r="T110" i="20"/>
  <c r="X110" i="20" s="1"/>
  <c r="Z110" i="20" s="1"/>
  <c r="S110" i="20"/>
  <c r="Q110" i="20"/>
  <c r="W109" i="20"/>
  <c r="V109" i="20"/>
  <c r="T109" i="20"/>
  <c r="X109" i="20" s="1"/>
  <c r="Z109" i="20" s="1"/>
  <c r="S109" i="20"/>
  <c r="Q109" i="20"/>
  <c r="W108" i="20"/>
  <c r="V108" i="20"/>
  <c r="T108" i="20"/>
  <c r="X108" i="20" s="1"/>
  <c r="Z108" i="20" s="1"/>
  <c r="S108" i="20"/>
  <c r="Q108" i="20"/>
  <c r="W107" i="20"/>
  <c r="V107" i="20"/>
  <c r="T107" i="20"/>
  <c r="X107" i="20" s="1"/>
  <c r="Z107" i="20" s="1"/>
  <c r="S107" i="20"/>
  <c r="Q107" i="20"/>
  <c r="W106" i="20"/>
  <c r="V106" i="20"/>
  <c r="T106" i="20"/>
  <c r="X106" i="20" s="1"/>
  <c r="Z106" i="20" s="1"/>
  <c r="S106" i="20"/>
  <c r="Q106" i="20"/>
  <c r="W105" i="20"/>
  <c r="V105" i="20"/>
  <c r="T105" i="20"/>
  <c r="X105" i="20" s="1"/>
  <c r="Z105" i="20" s="1"/>
  <c r="S105" i="20"/>
  <c r="Q105" i="20"/>
  <c r="W104" i="20"/>
  <c r="V104" i="20"/>
  <c r="T104" i="20"/>
  <c r="X104" i="20" s="1"/>
  <c r="Z104" i="20" s="1"/>
  <c r="S104" i="20"/>
  <c r="Q104" i="20"/>
  <c r="W103" i="20"/>
  <c r="V103" i="20"/>
  <c r="T103" i="20"/>
  <c r="X103" i="20" s="1"/>
  <c r="Z103" i="20" s="1"/>
  <c r="S103" i="20"/>
  <c r="Q103" i="20"/>
  <c r="W102" i="20"/>
  <c r="V102" i="20"/>
  <c r="T102" i="20"/>
  <c r="X102" i="20" s="1"/>
  <c r="Z102" i="20" s="1"/>
  <c r="S102" i="20"/>
  <c r="Q102" i="20"/>
  <c r="W101" i="20"/>
  <c r="V101" i="20"/>
  <c r="T101" i="20"/>
  <c r="X101" i="20" s="1"/>
  <c r="Z101" i="20" s="1"/>
  <c r="S101" i="20"/>
  <c r="Q101" i="20"/>
  <c r="W100" i="20"/>
  <c r="V100" i="20"/>
  <c r="T100" i="20"/>
  <c r="X100" i="20" s="1"/>
  <c r="Z100" i="20" s="1"/>
  <c r="S100" i="20"/>
  <c r="Q100" i="20"/>
  <c r="W99" i="20"/>
  <c r="V99" i="20"/>
  <c r="T99" i="20"/>
  <c r="X99" i="20" s="1"/>
  <c r="Z99" i="20" s="1"/>
  <c r="S99" i="20"/>
  <c r="Q99" i="20"/>
  <c r="W98" i="20"/>
  <c r="V98" i="20"/>
  <c r="T98" i="20"/>
  <c r="X98" i="20" s="1"/>
  <c r="Z98" i="20" s="1"/>
  <c r="S98" i="20"/>
  <c r="Q98" i="20"/>
  <c r="W97" i="20"/>
  <c r="V97" i="20"/>
  <c r="T97" i="20"/>
  <c r="X97" i="20" s="1"/>
  <c r="Z97" i="20" s="1"/>
  <c r="S97" i="20"/>
  <c r="Q97" i="20"/>
  <c r="W96" i="20"/>
  <c r="V96" i="20"/>
  <c r="T96" i="20"/>
  <c r="X96" i="20" s="1"/>
  <c r="Z96" i="20" s="1"/>
  <c r="S96" i="20"/>
  <c r="Q96" i="20"/>
  <c r="W95" i="20"/>
  <c r="V95" i="20"/>
  <c r="T95" i="20"/>
  <c r="X95" i="20" s="1"/>
  <c r="Z95" i="20" s="1"/>
  <c r="S95" i="20"/>
  <c r="Q95" i="20"/>
  <c r="W94" i="20"/>
  <c r="V94" i="20"/>
  <c r="T94" i="20"/>
  <c r="X94" i="20" s="1"/>
  <c r="Z94" i="20" s="1"/>
  <c r="S94" i="20"/>
  <c r="Q94" i="20"/>
  <c r="W93" i="20"/>
  <c r="V93" i="20"/>
  <c r="T93" i="20"/>
  <c r="X93" i="20" s="1"/>
  <c r="Z93" i="20" s="1"/>
  <c r="S93" i="20"/>
  <c r="Q93" i="20"/>
  <c r="W92" i="20"/>
  <c r="V92" i="20"/>
  <c r="T92" i="20"/>
  <c r="X92" i="20" s="1"/>
  <c r="Z92" i="20" s="1"/>
  <c r="S92" i="20"/>
  <c r="Q92" i="20"/>
  <c r="W91" i="20"/>
  <c r="V91" i="20"/>
  <c r="T91" i="20"/>
  <c r="X91" i="20" s="1"/>
  <c r="Z91" i="20" s="1"/>
  <c r="S91" i="20"/>
  <c r="Q91" i="20"/>
  <c r="W90" i="20"/>
  <c r="V90" i="20"/>
  <c r="T90" i="20"/>
  <c r="X90" i="20" s="1"/>
  <c r="Z90" i="20" s="1"/>
  <c r="S90" i="20"/>
  <c r="Q90" i="20"/>
  <c r="W89" i="20"/>
  <c r="V89" i="20"/>
  <c r="T89" i="20"/>
  <c r="X89" i="20" s="1"/>
  <c r="Z89" i="20" s="1"/>
  <c r="S89" i="20"/>
  <c r="Q89" i="20"/>
  <c r="W88" i="20"/>
  <c r="V88" i="20"/>
  <c r="T88" i="20"/>
  <c r="X88" i="20" s="1"/>
  <c r="Z88" i="20" s="1"/>
  <c r="S88" i="20"/>
  <c r="Q88" i="20"/>
  <c r="V87" i="20"/>
  <c r="W87" i="20" s="1"/>
  <c r="T87" i="20"/>
  <c r="X87" i="20" s="1"/>
  <c r="Z87" i="20" s="1"/>
  <c r="S87" i="20"/>
  <c r="Q87" i="20"/>
  <c r="K87" i="20"/>
  <c r="V86" i="20"/>
  <c r="W86" i="20" s="1"/>
  <c r="T86" i="20"/>
  <c r="X86" i="20" s="1"/>
  <c r="Z86" i="20" s="1"/>
  <c r="S86" i="20"/>
  <c r="Q86" i="20"/>
  <c r="K86" i="20"/>
  <c r="V85" i="20"/>
  <c r="W85" i="20" s="1"/>
  <c r="T85" i="20"/>
  <c r="X85" i="20" s="1"/>
  <c r="Z85" i="20" s="1"/>
  <c r="S85" i="20"/>
  <c r="Q85" i="20"/>
  <c r="K85" i="20"/>
  <c r="V84" i="20"/>
  <c r="W84" i="20" s="1"/>
  <c r="T84" i="20"/>
  <c r="X84" i="20" s="1"/>
  <c r="Z84" i="20" s="1"/>
  <c r="S84" i="20"/>
  <c r="Q84" i="20"/>
  <c r="K84" i="20"/>
  <c r="V83" i="20"/>
  <c r="W83" i="20" s="1"/>
  <c r="T83" i="20"/>
  <c r="X83" i="20" s="1"/>
  <c r="Z83" i="20" s="1"/>
  <c r="S83" i="20"/>
  <c r="Q83" i="20"/>
  <c r="K83" i="20"/>
  <c r="V82" i="20"/>
  <c r="W82" i="20" s="1"/>
  <c r="T82" i="20"/>
  <c r="X82" i="20" s="1"/>
  <c r="Z82" i="20" s="1"/>
  <c r="S82" i="20"/>
  <c r="Q82" i="20"/>
  <c r="K82" i="20"/>
  <c r="V81" i="20"/>
  <c r="W81" i="20" s="1"/>
  <c r="T81" i="20"/>
  <c r="X81" i="20" s="1"/>
  <c r="Z81" i="20" s="1"/>
  <c r="S81" i="20"/>
  <c r="Q81" i="20"/>
  <c r="K81" i="20"/>
  <c r="V80" i="20"/>
  <c r="W80" i="20" s="1"/>
  <c r="T80" i="20"/>
  <c r="X80" i="20" s="1"/>
  <c r="Z80" i="20" s="1"/>
  <c r="S80" i="20"/>
  <c r="Q80" i="20"/>
  <c r="K80" i="20"/>
  <c r="V79" i="20"/>
  <c r="W79" i="20" s="1"/>
  <c r="T79" i="20"/>
  <c r="X79" i="20" s="1"/>
  <c r="Z79" i="20" s="1"/>
  <c r="S79" i="20"/>
  <c r="Q79" i="20"/>
  <c r="K79" i="20"/>
  <c r="V78" i="20"/>
  <c r="W78" i="20" s="1"/>
  <c r="T78" i="20"/>
  <c r="X78" i="20" s="1"/>
  <c r="Z78" i="20" s="1"/>
  <c r="S78" i="20"/>
  <c r="Q78" i="20"/>
  <c r="K78" i="20"/>
  <c r="AG77" i="20"/>
  <c r="V77" i="20"/>
  <c r="W77" i="20" s="1"/>
  <c r="T77" i="20"/>
  <c r="X77" i="20" s="1"/>
  <c r="Z77" i="20" s="1"/>
  <c r="S77" i="20"/>
  <c r="Q77" i="20"/>
  <c r="K77" i="20"/>
  <c r="AG76" i="20"/>
  <c r="V76" i="20"/>
  <c r="W76" i="20" s="1"/>
  <c r="T76" i="20"/>
  <c r="X76" i="20" s="1"/>
  <c r="Z76" i="20" s="1"/>
  <c r="S76" i="20"/>
  <c r="Q76" i="20"/>
  <c r="K76" i="20"/>
  <c r="AG75" i="20"/>
  <c r="V75" i="20"/>
  <c r="W75" i="20" s="1"/>
  <c r="T75" i="20"/>
  <c r="X75" i="20" s="1"/>
  <c r="Z75" i="20" s="1"/>
  <c r="S75" i="20"/>
  <c r="Q75" i="20"/>
  <c r="K75" i="20"/>
  <c r="AG74" i="20"/>
  <c r="V74" i="20"/>
  <c r="W74" i="20" s="1"/>
  <c r="T74" i="20"/>
  <c r="X74" i="20" s="1"/>
  <c r="Z74" i="20" s="1"/>
  <c r="S74" i="20"/>
  <c r="Q74" i="20"/>
  <c r="K74" i="20"/>
  <c r="AG73" i="20"/>
  <c r="V73" i="20"/>
  <c r="W73" i="20" s="1"/>
  <c r="T73" i="20"/>
  <c r="X73" i="20" s="1"/>
  <c r="Z73" i="20" s="1"/>
  <c r="S73" i="20"/>
  <c r="Q73" i="20"/>
  <c r="K73" i="20"/>
  <c r="AG72" i="20"/>
  <c r="V72" i="20"/>
  <c r="W72" i="20" s="1"/>
  <c r="T72" i="20"/>
  <c r="X72" i="20" s="1"/>
  <c r="Z72" i="20" s="1"/>
  <c r="S72" i="20"/>
  <c r="Q72" i="20"/>
  <c r="K72" i="20"/>
  <c r="V71" i="20"/>
  <c r="AG71" i="20" s="1"/>
  <c r="T71" i="20"/>
  <c r="X71" i="20" s="1"/>
  <c r="Z71" i="20" s="1"/>
  <c r="S71" i="20"/>
  <c r="Q71" i="20"/>
  <c r="K71" i="20"/>
  <c r="AG70" i="20"/>
  <c r="V70" i="20"/>
  <c r="W70" i="20" s="1"/>
  <c r="T70" i="20"/>
  <c r="X70" i="20" s="1"/>
  <c r="Z70" i="20" s="1"/>
  <c r="S70" i="20"/>
  <c r="Q70" i="20"/>
  <c r="K70" i="20"/>
  <c r="V69" i="20"/>
  <c r="W69" i="20" s="1"/>
  <c r="T69" i="20"/>
  <c r="X69" i="20" s="1"/>
  <c r="Z69" i="20" s="1"/>
  <c r="S69" i="20"/>
  <c r="Q69" i="20"/>
  <c r="K69" i="20"/>
  <c r="AG68" i="20"/>
  <c r="V68" i="20"/>
  <c r="W68" i="20" s="1"/>
  <c r="T68" i="20"/>
  <c r="X68" i="20" s="1"/>
  <c r="Z68" i="20" s="1"/>
  <c r="S68" i="20"/>
  <c r="Q68" i="20"/>
  <c r="K68" i="20"/>
  <c r="V67" i="20"/>
  <c r="AG67" i="20" s="1"/>
  <c r="T67" i="20"/>
  <c r="X67" i="20" s="1"/>
  <c r="Z67" i="20" s="1"/>
  <c r="S67" i="20"/>
  <c r="Q67" i="20"/>
  <c r="K67" i="20"/>
  <c r="AG66" i="20"/>
  <c r="V66" i="20"/>
  <c r="W66" i="20" s="1"/>
  <c r="T66" i="20"/>
  <c r="X66" i="20" s="1"/>
  <c r="Z66" i="20" s="1"/>
  <c r="S66" i="20"/>
  <c r="Q66" i="20"/>
  <c r="K66" i="20"/>
  <c r="V65" i="20"/>
  <c r="W65" i="20" s="1"/>
  <c r="T65" i="20"/>
  <c r="X65" i="20" s="1"/>
  <c r="Z65" i="20" s="1"/>
  <c r="S65" i="20"/>
  <c r="Q65" i="20"/>
  <c r="K65" i="20"/>
  <c r="AG64" i="20"/>
  <c r="V64" i="20"/>
  <c r="W64" i="20" s="1"/>
  <c r="T64" i="20"/>
  <c r="X64" i="20" s="1"/>
  <c r="Z64" i="20" s="1"/>
  <c r="S64" i="20"/>
  <c r="Q64" i="20"/>
  <c r="K64" i="20"/>
  <c r="V63" i="20"/>
  <c r="AG63" i="20" s="1"/>
  <c r="T63" i="20"/>
  <c r="X63" i="20" s="1"/>
  <c r="Z63" i="20" s="1"/>
  <c r="S63" i="20"/>
  <c r="Q63" i="20"/>
  <c r="K63" i="20"/>
  <c r="AG62" i="20"/>
  <c r="V62" i="20"/>
  <c r="W62" i="20" s="1"/>
  <c r="T62" i="20"/>
  <c r="X62" i="20" s="1"/>
  <c r="Z62" i="20" s="1"/>
  <c r="S62" i="20"/>
  <c r="Q62" i="20"/>
  <c r="K62" i="20"/>
  <c r="V61" i="20"/>
  <c r="W61" i="20" s="1"/>
  <c r="T61" i="20"/>
  <c r="X61" i="20" s="1"/>
  <c r="Z61" i="20" s="1"/>
  <c r="S61" i="20"/>
  <c r="Q61" i="20"/>
  <c r="K61" i="20"/>
  <c r="AG60" i="20"/>
  <c r="V60" i="20"/>
  <c r="W60" i="20" s="1"/>
  <c r="T60" i="20"/>
  <c r="X60" i="20" s="1"/>
  <c r="Z60" i="20" s="1"/>
  <c r="S60" i="20"/>
  <c r="Q60" i="20"/>
  <c r="K60" i="20"/>
  <c r="V59" i="20"/>
  <c r="AG59" i="20" s="1"/>
  <c r="T59" i="20"/>
  <c r="X59" i="20" s="1"/>
  <c r="Z59" i="20" s="1"/>
  <c r="S59" i="20"/>
  <c r="Q59" i="20"/>
  <c r="K59" i="20"/>
  <c r="AG58" i="20"/>
  <c r="V58" i="20"/>
  <c r="W58" i="20" s="1"/>
  <c r="T58" i="20"/>
  <c r="X58" i="20" s="1"/>
  <c r="Z58" i="20" s="1"/>
  <c r="S58" i="20"/>
  <c r="Q58" i="20"/>
  <c r="K58" i="20"/>
  <c r="V57" i="20"/>
  <c r="W57" i="20" s="1"/>
  <c r="T57" i="20"/>
  <c r="X57" i="20" s="1"/>
  <c r="Z57" i="20" s="1"/>
  <c r="S57" i="20"/>
  <c r="Q57" i="20"/>
  <c r="K57" i="20"/>
  <c r="AG56" i="20"/>
  <c r="V56" i="20"/>
  <c r="W56" i="20" s="1"/>
  <c r="T56" i="20"/>
  <c r="X56" i="20" s="1"/>
  <c r="Z56" i="20" s="1"/>
  <c r="S56" i="20"/>
  <c r="Q56" i="20"/>
  <c r="K56" i="20"/>
  <c r="V55" i="20"/>
  <c r="AG55" i="20" s="1"/>
  <c r="T55" i="20"/>
  <c r="X55" i="20" s="1"/>
  <c r="Z55" i="20" s="1"/>
  <c r="S55" i="20"/>
  <c r="Q55" i="20"/>
  <c r="K55" i="20"/>
  <c r="AG54" i="20"/>
  <c r="V54" i="20"/>
  <c r="W54" i="20" s="1"/>
  <c r="T54" i="20"/>
  <c r="X54" i="20" s="1"/>
  <c r="Z54" i="20" s="1"/>
  <c r="S54" i="20"/>
  <c r="Q54" i="20"/>
  <c r="K54" i="20"/>
  <c r="V53" i="20"/>
  <c r="W53" i="20" s="1"/>
  <c r="T53" i="20"/>
  <c r="X53" i="20" s="1"/>
  <c r="Z53" i="20" s="1"/>
  <c r="S53" i="20"/>
  <c r="Q53" i="20"/>
  <c r="K53" i="20"/>
  <c r="AG52" i="20"/>
  <c r="V52" i="20"/>
  <c r="W52" i="20" s="1"/>
  <c r="T52" i="20"/>
  <c r="X52" i="20" s="1"/>
  <c r="Z52" i="20" s="1"/>
  <c r="S52" i="20"/>
  <c r="Q52" i="20"/>
  <c r="K52" i="20"/>
  <c r="V51" i="20"/>
  <c r="AG51" i="20" s="1"/>
  <c r="T51" i="20"/>
  <c r="X51" i="20" s="1"/>
  <c r="Z51" i="20" s="1"/>
  <c r="S51" i="20"/>
  <c r="Q51" i="20"/>
  <c r="K51" i="20"/>
  <c r="AG50" i="20"/>
  <c r="V50" i="20"/>
  <c r="W50" i="20" s="1"/>
  <c r="T50" i="20"/>
  <c r="X50" i="20" s="1"/>
  <c r="Z50" i="20" s="1"/>
  <c r="S50" i="20"/>
  <c r="Q50" i="20"/>
  <c r="K50" i="20"/>
  <c r="V49" i="20"/>
  <c r="W49" i="20" s="1"/>
  <c r="T49" i="20"/>
  <c r="X49" i="20" s="1"/>
  <c r="Z49" i="20" s="1"/>
  <c r="S49" i="20"/>
  <c r="Q49" i="20"/>
  <c r="K49" i="20"/>
  <c r="AG48" i="20"/>
  <c r="V48" i="20"/>
  <c r="W48" i="20" s="1"/>
  <c r="T48" i="20"/>
  <c r="X48" i="20" s="1"/>
  <c r="Z48" i="20" s="1"/>
  <c r="S48" i="20"/>
  <c r="Q48" i="20"/>
  <c r="K48" i="20"/>
  <c r="V47" i="20"/>
  <c r="AG47" i="20" s="1"/>
  <c r="T47" i="20"/>
  <c r="X47" i="20" s="1"/>
  <c r="Z47" i="20" s="1"/>
  <c r="S47" i="20"/>
  <c r="Q47" i="20"/>
  <c r="K47" i="20"/>
  <c r="AG46" i="20"/>
  <c r="V46" i="20"/>
  <c r="W46" i="20" s="1"/>
  <c r="T46" i="20"/>
  <c r="X46" i="20" s="1"/>
  <c r="Z46" i="20" s="1"/>
  <c r="S46" i="20"/>
  <c r="Q46" i="20"/>
  <c r="K46" i="20"/>
  <c r="V45" i="20"/>
  <c r="W45" i="20" s="1"/>
  <c r="T45" i="20"/>
  <c r="X45" i="20" s="1"/>
  <c r="Z45" i="20" s="1"/>
  <c r="S45" i="20"/>
  <c r="Q45" i="20"/>
  <c r="K45" i="20"/>
  <c r="V44" i="20"/>
  <c r="W44" i="20" s="1"/>
  <c r="T44" i="20"/>
  <c r="X44" i="20" s="1"/>
  <c r="Z44" i="20" s="1"/>
  <c r="S44" i="20"/>
  <c r="K44" i="20"/>
  <c r="V43" i="20"/>
  <c r="W43" i="20" s="1"/>
  <c r="T43" i="20"/>
  <c r="X43" i="20" s="1"/>
  <c r="Z43" i="20" s="1"/>
  <c r="S43" i="20"/>
  <c r="Q43" i="20"/>
  <c r="K43" i="20"/>
  <c r="V41" i="20"/>
  <c r="W41" i="20" s="1"/>
  <c r="T41" i="20"/>
  <c r="X41" i="20" s="1"/>
  <c r="Z41" i="20" s="1"/>
  <c r="S41" i="20"/>
  <c r="Q41" i="20"/>
  <c r="K41" i="20"/>
  <c r="V40" i="20"/>
  <c r="W40" i="20" s="1"/>
  <c r="T40" i="20"/>
  <c r="X40" i="20" s="1"/>
  <c r="Z40" i="20" s="1"/>
  <c r="S40" i="20"/>
  <c r="Q40" i="20"/>
  <c r="K40" i="20"/>
  <c r="V39" i="20"/>
  <c r="W39" i="20" s="1"/>
  <c r="T39" i="20"/>
  <c r="X39" i="20" s="1"/>
  <c r="Z39" i="20" s="1"/>
  <c r="S39" i="20"/>
  <c r="Q39" i="20"/>
  <c r="K39" i="20"/>
  <c r="V38" i="20"/>
  <c r="W38" i="20" s="1"/>
  <c r="T38" i="20"/>
  <c r="X38" i="20" s="1"/>
  <c r="Z38" i="20" s="1"/>
  <c r="S38" i="20"/>
  <c r="Q38" i="20"/>
  <c r="K38" i="20"/>
  <c r="V37" i="20"/>
  <c r="W37" i="20" s="1"/>
  <c r="T37" i="20"/>
  <c r="X37" i="20" s="1"/>
  <c r="Z37" i="20" s="1"/>
  <c r="S37" i="20"/>
  <c r="Q37" i="20"/>
  <c r="K37" i="20"/>
  <c r="V36" i="20"/>
  <c r="W36" i="20" s="1"/>
  <c r="T36" i="20"/>
  <c r="X36" i="20" s="1"/>
  <c r="Z36" i="20" s="1"/>
  <c r="S36" i="20"/>
  <c r="Q36" i="20"/>
  <c r="K36" i="20"/>
  <c r="V35" i="20"/>
  <c r="W35" i="20" s="1"/>
  <c r="T35" i="20"/>
  <c r="X35" i="20" s="1"/>
  <c r="Z35" i="20" s="1"/>
  <c r="S35" i="20"/>
  <c r="Q35" i="20"/>
  <c r="K35" i="20"/>
  <c r="V34" i="20"/>
  <c r="W34" i="20" s="1"/>
  <c r="T34" i="20"/>
  <c r="X34" i="20" s="1"/>
  <c r="Z34" i="20" s="1"/>
  <c r="S34" i="20"/>
  <c r="Q34" i="20"/>
  <c r="K34" i="20"/>
  <c r="V33" i="20"/>
  <c r="W33" i="20" s="1"/>
  <c r="T33" i="20"/>
  <c r="X33" i="20" s="1"/>
  <c r="Z33" i="20" s="1"/>
  <c r="S33" i="20"/>
  <c r="Q33" i="20"/>
  <c r="K33" i="20"/>
  <c r="V32" i="20"/>
  <c r="W32" i="20" s="1"/>
  <c r="T32" i="20"/>
  <c r="X32" i="20" s="1"/>
  <c r="Z32" i="20" s="1"/>
  <c r="S32" i="20"/>
  <c r="Q32" i="20"/>
  <c r="K32" i="20"/>
  <c r="V31" i="20"/>
  <c r="W31" i="20" s="1"/>
  <c r="T31" i="20"/>
  <c r="X31" i="20" s="1"/>
  <c r="Z31" i="20" s="1"/>
  <c r="S31" i="20"/>
  <c r="Q31" i="20"/>
  <c r="K31" i="20"/>
  <c r="V30" i="20"/>
  <c r="W30" i="20" s="1"/>
  <c r="T30" i="20"/>
  <c r="X30" i="20" s="1"/>
  <c r="Z30" i="20" s="1"/>
  <c r="S30" i="20"/>
  <c r="Q30" i="20"/>
  <c r="K30" i="20"/>
  <c r="V29" i="20"/>
  <c r="W29" i="20" s="1"/>
  <c r="T29" i="20"/>
  <c r="X29" i="20" s="1"/>
  <c r="Z29" i="20" s="1"/>
  <c r="S29" i="20"/>
  <c r="Q29" i="20"/>
  <c r="K29" i="20"/>
  <c r="V28" i="20"/>
  <c r="W28" i="20" s="1"/>
  <c r="T28" i="20"/>
  <c r="X28" i="20" s="1"/>
  <c r="Z28" i="20" s="1"/>
  <c r="S28" i="20"/>
  <c r="Q28" i="20"/>
  <c r="K28" i="20"/>
  <c r="V27" i="20"/>
  <c r="W27" i="20" s="1"/>
  <c r="T27" i="20"/>
  <c r="X27" i="20" s="1"/>
  <c r="Z27" i="20" s="1"/>
  <c r="S27" i="20"/>
  <c r="Q27" i="20"/>
  <c r="K27" i="20"/>
  <c r="V26" i="20"/>
  <c r="W26" i="20" s="1"/>
  <c r="T26" i="20"/>
  <c r="X26" i="20" s="1"/>
  <c r="Z26" i="20" s="1"/>
  <c r="S26" i="20"/>
  <c r="Q26" i="20"/>
  <c r="V25" i="20"/>
  <c r="W25" i="20" s="1"/>
  <c r="T25" i="20"/>
  <c r="X25" i="20" s="1"/>
  <c r="Z25" i="20" s="1"/>
  <c r="S25" i="20"/>
  <c r="Q25" i="20"/>
  <c r="K25" i="20"/>
  <c r="V24" i="20"/>
  <c r="W24" i="20" s="1"/>
  <c r="T24" i="20"/>
  <c r="X24" i="20" s="1"/>
  <c r="Z24" i="20" s="1"/>
  <c r="S24" i="20"/>
  <c r="Q24" i="20"/>
  <c r="K24" i="20"/>
  <c r="V23" i="20"/>
  <c r="W23" i="20" s="1"/>
  <c r="T23" i="20"/>
  <c r="X23" i="20" s="1"/>
  <c r="Z23" i="20" s="1"/>
  <c r="S23" i="20"/>
  <c r="Q23" i="20"/>
  <c r="K23" i="20"/>
  <c r="V22" i="20"/>
  <c r="W22" i="20" s="1"/>
  <c r="T22" i="20"/>
  <c r="X22" i="20" s="1"/>
  <c r="Z22" i="20" s="1"/>
  <c r="S22" i="20"/>
  <c r="Q22" i="20"/>
  <c r="K22" i="20"/>
  <c r="V21" i="20"/>
  <c r="W21" i="20" s="1"/>
  <c r="T21" i="20"/>
  <c r="X21" i="20" s="1"/>
  <c r="Z21" i="20" s="1"/>
  <c r="S21" i="20"/>
  <c r="Q21" i="20"/>
  <c r="K21" i="20"/>
  <c r="V20" i="20"/>
  <c r="W20" i="20" s="1"/>
  <c r="T20" i="20"/>
  <c r="X20" i="20" s="1"/>
  <c r="Z20" i="20" s="1"/>
  <c r="S20" i="20"/>
  <c r="Q20" i="20"/>
  <c r="K20" i="20"/>
  <c r="V19" i="20"/>
  <c r="W19" i="20" s="1"/>
  <c r="T19" i="20"/>
  <c r="X19" i="20" s="1"/>
  <c r="Z19" i="20" s="1"/>
  <c r="S19" i="20"/>
  <c r="Q19" i="20"/>
  <c r="K19" i="20"/>
  <c r="V18" i="20"/>
  <c r="W18" i="20" s="1"/>
  <c r="T18" i="20"/>
  <c r="X18" i="20" s="1"/>
  <c r="Z18" i="20" s="1"/>
  <c r="S18" i="20"/>
  <c r="Q18" i="20"/>
  <c r="K18" i="20"/>
  <c r="V17" i="20"/>
  <c r="W17" i="20" s="1"/>
  <c r="T17" i="20"/>
  <c r="X17" i="20" s="1"/>
  <c r="Z17" i="20" s="1"/>
  <c r="S17" i="20"/>
  <c r="Q17" i="20"/>
  <c r="K17" i="20"/>
  <c r="V16" i="20"/>
  <c r="W16" i="20" s="1"/>
  <c r="T16" i="20"/>
  <c r="X16" i="20" s="1"/>
  <c r="Z16" i="20" s="1"/>
  <c r="S16" i="20"/>
  <c r="Q16" i="20"/>
  <c r="K16" i="20"/>
  <c r="W15" i="20"/>
  <c r="V15" i="20"/>
  <c r="AG15" i="20" s="1"/>
  <c r="T15" i="20"/>
  <c r="X15" i="20" s="1"/>
  <c r="Z15" i="20" s="1"/>
  <c r="S15" i="20"/>
  <c r="Q15" i="20"/>
  <c r="K15" i="20"/>
  <c r="V14" i="20"/>
  <c r="W14" i="20" s="1"/>
  <c r="T14" i="20"/>
  <c r="X14" i="20" s="1"/>
  <c r="Z14" i="20" s="1"/>
  <c r="S14" i="20"/>
  <c r="Q14" i="20"/>
  <c r="K14" i="20"/>
  <c r="W13" i="20"/>
  <c r="V13" i="20"/>
  <c r="AG13" i="20" s="1"/>
  <c r="T13" i="20"/>
  <c r="X13" i="20" s="1"/>
  <c r="Z13" i="20" s="1"/>
  <c r="S13" i="20"/>
  <c r="Q13" i="20"/>
  <c r="K13" i="20"/>
  <c r="V12" i="20"/>
  <c r="AG12" i="20" s="1"/>
  <c r="T12" i="20"/>
  <c r="X12" i="20" s="1"/>
  <c r="Z12" i="20" s="1"/>
  <c r="S12" i="20"/>
  <c r="Q12" i="20"/>
  <c r="K12" i="20"/>
  <c r="W11" i="20"/>
  <c r="V11" i="20"/>
  <c r="AG11" i="20" s="1"/>
  <c r="T11" i="20"/>
  <c r="X11" i="20" s="1"/>
  <c r="Z11" i="20" s="1"/>
  <c r="S11" i="20"/>
  <c r="Q11" i="20"/>
  <c r="K11" i="20"/>
  <c r="V10" i="20"/>
  <c r="AG10" i="20" s="1"/>
  <c r="T10" i="20"/>
  <c r="X10" i="20" s="1"/>
  <c r="Z10" i="20" s="1"/>
  <c r="S10" i="20"/>
  <c r="Q10" i="20"/>
  <c r="K10" i="20"/>
  <c r="V9" i="20"/>
  <c r="AG9" i="20" s="1"/>
  <c r="T9" i="20"/>
  <c r="X9" i="20" s="1"/>
  <c r="Z9" i="20" s="1"/>
  <c r="S9" i="20"/>
  <c r="Q9" i="20"/>
  <c r="K9" i="20"/>
  <c r="V8" i="20"/>
  <c r="AG8" i="20" s="1"/>
  <c r="T8" i="20"/>
  <c r="X8" i="20" s="1"/>
  <c r="Z8" i="20" s="1"/>
  <c r="S8" i="20"/>
  <c r="Q8" i="20"/>
  <c r="K8" i="20"/>
  <c r="W7" i="20"/>
  <c r="V7" i="20"/>
  <c r="AG7" i="20" s="1"/>
  <c r="T7" i="20"/>
  <c r="X7" i="20" s="1"/>
  <c r="Z7" i="20" s="1"/>
  <c r="S7" i="20"/>
  <c r="Q7" i="20"/>
  <c r="K7" i="20"/>
  <c r="V6" i="20"/>
  <c r="AG6" i="20" s="1"/>
  <c r="T6" i="20"/>
  <c r="X6" i="20" s="1"/>
  <c r="Z6" i="20" s="1"/>
  <c r="S6" i="20"/>
  <c r="Q6" i="20"/>
  <c r="K6" i="20"/>
  <c r="W5" i="20"/>
  <c r="V5" i="20"/>
  <c r="AG5" i="20" s="1"/>
  <c r="T5" i="20"/>
  <c r="X5" i="20" s="1"/>
  <c r="Z5" i="20" s="1"/>
  <c r="S5" i="20"/>
  <c r="Q5" i="20"/>
  <c r="K5" i="20"/>
  <c r="V4" i="20"/>
  <c r="AG4" i="20" s="1"/>
  <c r="T4" i="20"/>
  <c r="X4" i="20" s="1"/>
  <c r="Z4" i="20" s="1"/>
  <c r="S4" i="20"/>
  <c r="Q4" i="20"/>
  <c r="K4" i="20"/>
  <c r="W3" i="20"/>
  <c r="V3" i="20"/>
  <c r="AG3" i="20" s="1"/>
  <c r="T3" i="20"/>
  <c r="X3" i="20" s="1"/>
  <c r="Z3" i="20" s="1"/>
  <c r="S3" i="20"/>
  <c r="Q3" i="20"/>
  <c r="K3" i="20"/>
  <c r="AH2" i="20"/>
  <c r="V2" i="20"/>
  <c r="AG2" i="20" s="1"/>
  <c r="T2" i="20"/>
  <c r="X2" i="20" s="1"/>
  <c r="Z2" i="20" s="1"/>
  <c r="S2" i="20"/>
  <c r="Q2" i="20"/>
  <c r="K2" i="20"/>
  <c r="AL267" i="19"/>
  <c r="AI267" i="19"/>
  <c r="AH267" i="19"/>
  <c r="AK267" i="19" s="1"/>
  <c r="AL266" i="19"/>
  <c r="AN266" i="19" s="1"/>
  <c r="AI266" i="19"/>
  <c r="AH266" i="19"/>
  <c r="AK266" i="19" s="1"/>
  <c r="AL265" i="19"/>
  <c r="AM265" i="19" s="1"/>
  <c r="AP265" i="19" s="1"/>
  <c r="AI265" i="19"/>
  <c r="AH265" i="19"/>
  <c r="AK265" i="19" s="1"/>
  <c r="AL264" i="19"/>
  <c r="AN264" i="19" s="1"/>
  <c r="AI264" i="19"/>
  <c r="AH264" i="19"/>
  <c r="AK264" i="19" s="1"/>
  <c r="AL263" i="19"/>
  <c r="AN263" i="19" s="1"/>
  <c r="AI263" i="19"/>
  <c r="AH263" i="19"/>
  <c r="AK263" i="19" s="1"/>
  <c r="AL262" i="19"/>
  <c r="AN262" i="19" s="1"/>
  <c r="AI262" i="19"/>
  <c r="AH262" i="19"/>
  <c r="AK262" i="19" s="1"/>
  <c r="AL261" i="19"/>
  <c r="AN261" i="19" s="1"/>
  <c r="AI261" i="19"/>
  <c r="AH261" i="19"/>
  <c r="AK261" i="19" s="1"/>
  <c r="AL260" i="19"/>
  <c r="AN260" i="19" s="1"/>
  <c r="AI260" i="19"/>
  <c r="AH260" i="19"/>
  <c r="AK260" i="19" s="1"/>
  <c r="AL259" i="19"/>
  <c r="AN259" i="19" s="1"/>
  <c r="AI259" i="19"/>
  <c r="AH259" i="19"/>
  <c r="AK259" i="19" s="1"/>
  <c r="AL258" i="19"/>
  <c r="AN258" i="19" s="1"/>
  <c r="AI258" i="19"/>
  <c r="AH258" i="19"/>
  <c r="AK258" i="19" s="1"/>
  <c r="AL257" i="19"/>
  <c r="AN257" i="19" s="1"/>
  <c r="AI257" i="19"/>
  <c r="AH257" i="19"/>
  <c r="AL256" i="19"/>
  <c r="AN256" i="19" s="1"/>
  <c r="AI256" i="19"/>
  <c r="AH256" i="19"/>
  <c r="AL255" i="19"/>
  <c r="AN255" i="19" s="1"/>
  <c r="AI255" i="19"/>
  <c r="AH255" i="19"/>
  <c r="AL254" i="19"/>
  <c r="AN254" i="19" s="1"/>
  <c r="AI254" i="19"/>
  <c r="AH254" i="19"/>
  <c r="AL253" i="19"/>
  <c r="AN253" i="19" s="1"/>
  <c r="AI253" i="19"/>
  <c r="AH253" i="19"/>
  <c r="AL252" i="19"/>
  <c r="AN252" i="19" s="1"/>
  <c r="AH252" i="19"/>
  <c r="AL251" i="19"/>
  <c r="AN251" i="19" s="1"/>
  <c r="AH251" i="19"/>
  <c r="AL250" i="19"/>
  <c r="AN250" i="19" s="1"/>
  <c r="AI250" i="19"/>
  <c r="AH250" i="19"/>
  <c r="AL249" i="19"/>
  <c r="AN249" i="19" s="1"/>
  <c r="AI249" i="19"/>
  <c r="AH249" i="19"/>
  <c r="AL248" i="19"/>
  <c r="AN248" i="19" s="1"/>
  <c r="AI248" i="19"/>
  <c r="AH248" i="19"/>
  <c r="AL247" i="19"/>
  <c r="AN247" i="19" s="1"/>
  <c r="AI247" i="19"/>
  <c r="AH247" i="19"/>
  <c r="AL246" i="19"/>
  <c r="AN246" i="19" s="1"/>
  <c r="AI246" i="19"/>
  <c r="AH246" i="19"/>
  <c r="AL245" i="19"/>
  <c r="AN245" i="19" s="1"/>
  <c r="AI245" i="19"/>
  <c r="AH245" i="19"/>
  <c r="AL244" i="19"/>
  <c r="AN244" i="19" s="1"/>
  <c r="AI244" i="19"/>
  <c r="AH244" i="19"/>
  <c r="AL243" i="19"/>
  <c r="AN243" i="19" s="1"/>
  <c r="AI243" i="19"/>
  <c r="AH243" i="19"/>
  <c r="AL242" i="19"/>
  <c r="AN242" i="19" s="1"/>
  <c r="AH242" i="19"/>
  <c r="AL241" i="19"/>
  <c r="AN241" i="19" s="1"/>
  <c r="AH241" i="19"/>
  <c r="AL240" i="19"/>
  <c r="AN240" i="19" s="1"/>
  <c r="AH240" i="19"/>
  <c r="AL239" i="19"/>
  <c r="AN239" i="19" s="1"/>
  <c r="AI239" i="19"/>
  <c r="AH239" i="19"/>
  <c r="AL238" i="19"/>
  <c r="AN238" i="19" s="1"/>
  <c r="AI238" i="19"/>
  <c r="AH238" i="19"/>
  <c r="AL237" i="19"/>
  <c r="AN237" i="19" s="1"/>
  <c r="AI237" i="19"/>
  <c r="AH237" i="19"/>
  <c r="AL236" i="19"/>
  <c r="AN236" i="19" s="1"/>
  <c r="AI236" i="19"/>
  <c r="AH236" i="19"/>
  <c r="AL235" i="19"/>
  <c r="AN235" i="19" s="1"/>
  <c r="AI235" i="19"/>
  <c r="AH235" i="19"/>
  <c r="AL234" i="19"/>
  <c r="AN234" i="19" s="1"/>
  <c r="AI234" i="19"/>
  <c r="AH234" i="19"/>
  <c r="AL233" i="19"/>
  <c r="AN233" i="19" s="1"/>
  <c r="AI233" i="19"/>
  <c r="AH233" i="19"/>
  <c r="AL232" i="19"/>
  <c r="AN232" i="19" s="1"/>
  <c r="AI232" i="19"/>
  <c r="AH232" i="19"/>
  <c r="AL231" i="19"/>
  <c r="AN231" i="19" s="1"/>
  <c r="AI231" i="19"/>
  <c r="AH231" i="19"/>
  <c r="AL230" i="19"/>
  <c r="AN230" i="19" s="1"/>
  <c r="AI230" i="19"/>
  <c r="AH230" i="19"/>
  <c r="AL229" i="19"/>
  <c r="AN229" i="19" s="1"/>
  <c r="AI229" i="19"/>
  <c r="AH229" i="19"/>
  <c r="AL228" i="19"/>
  <c r="AN228" i="19" s="1"/>
  <c r="AI228" i="19"/>
  <c r="AH228" i="19"/>
  <c r="AL227" i="19"/>
  <c r="AN227" i="19" s="1"/>
  <c r="AI227" i="19"/>
  <c r="AH227" i="19"/>
  <c r="AL226" i="19"/>
  <c r="AN226" i="19" s="1"/>
  <c r="AI226" i="19"/>
  <c r="AH226" i="19"/>
  <c r="AL225" i="19"/>
  <c r="AN225" i="19" s="1"/>
  <c r="AI225" i="19"/>
  <c r="AH225" i="19"/>
  <c r="AL224" i="19"/>
  <c r="AN224" i="19" s="1"/>
  <c r="AI224" i="19"/>
  <c r="AH224" i="19"/>
  <c r="AL223" i="19"/>
  <c r="AN223" i="19" s="1"/>
  <c r="AI223" i="19"/>
  <c r="AH223" i="19"/>
  <c r="AL222" i="19"/>
  <c r="AN222" i="19" s="1"/>
  <c r="AI222" i="19"/>
  <c r="AH222" i="19"/>
  <c r="AL221" i="19"/>
  <c r="AN221" i="19" s="1"/>
  <c r="AI221" i="19"/>
  <c r="AH221" i="19"/>
  <c r="AL220" i="19"/>
  <c r="AN220" i="19" s="1"/>
  <c r="AI220" i="19"/>
  <c r="AH220" i="19"/>
  <c r="AL219" i="19"/>
  <c r="AN219" i="19" s="1"/>
  <c r="AI219" i="19"/>
  <c r="AH219" i="19"/>
  <c r="AL218" i="19"/>
  <c r="AN218" i="19" s="1"/>
  <c r="AI218" i="19"/>
  <c r="AH218" i="19"/>
  <c r="AL217" i="19"/>
  <c r="AN217" i="19" s="1"/>
  <c r="AI217" i="19"/>
  <c r="AH217" i="19"/>
  <c r="AL216" i="19"/>
  <c r="AN216" i="19" s="1"/>
  <c r="AI216" i="19"/>
  <c r="AH216" i="19"/>
  <c r="AL215" i="19"/>
  <c r="AN215" i="19" s="1"/>
  <c r="AI215" i="19"/>
  <c r="AH215" i="19"/>
  <c r="AL214" i="19"/>
  <c r="AN214" i="19" s="1"/>
  <c r="AI214" i="19"/>
  <c r="AH214" i="19"/>
  <c r="AL213" i="19"/>
  <c r="AN213" i="19" s="1"/>
  <c r="AI213" i="19"/>
  <c r="AH213" i="19"/>
  <c r="AL212" i="19"/>
  <c r="AN212" i="19" s="1"/>
  <c r="AI212" i="19"/>
  <c r="AH212" i="19"/>
  <c r="AL211" i="19"/>
  <c r="AN211" i="19" s="1"/>
  <c r="AI211" i="19"/>
  <c r="AH211" i="19"/>
  <c r="AL210" i="19"/>
  <c r="AN210" i="19" s="1"/>
  <c r="AI210" i="19"/>
  <c r="AH210" i="19"/>
  <c r="AL209" i="19"/>
  <c r="AN209" i="19" s="1"/>
  <c r="AI209" i="19"/>
  <c r="AH209" i="19"/>
  <c r="AL208" i="19"/>
  <c r="AN208" i="19" s="1"/>
  <c r="AI208" i="19"/>
  <c r="AH208" i="19"/>
  <c r="AL207" i="19"/>
  <c r="AN207" i="19" s="1"/>
  <c r="AI207" i="19"/>
  <c r="AH207" i="19"/>
  <c r="AB207" i="19"/>
  <c r="AL206" i="19"/>
  <c r="AN206" i="19" s="1"/>
  <c r="AI206" i="19"/>
  <c r="AH206" i="19"/>
  <c r="AK206" i="19" s="1"/>
  <c r="AP205" i="19"/>
  <c r="AN205" i="19"/>
  <c r="AI205" i="19"/>
  <c r="AH205" i="19"/>
  <c r="AK205" i="19" s="1"/>
  <c r="AL204" i="19"/>
  <c r="AI204" i="19"/>
  <c r="AH204" i="19"/>
  <c r="AK204" i="19" s="1"/>
  <c r="AL203" i="19"/>
  <c r="AI203" i="19"/>
  <c r="AH203" i="19"/>
  <c r="V200" i="19"/>
  <c r="W200" i="19" s="1"/>
  <c r="T200" i="19"/>
  <c r="X200" i="19" s="1"/>
  <c r="Z200" i="19" s="1"/>
  <c r="S200" i="19"/>
  <c r="Q200" i="19"/>
  <c r="K200" i="19"/>
  <c r="V199" i="19"/>
  <c r="W199" i="19" s="1"/>
  <c r="T199" i="19"/>
  <c r="X199" i="19" s="1"/>
  <c r="Z199" i="19" s="1"/>
  <c r="S199" i="19"/>
  <c r="Q199" i="19"/>
  <c r="W198" i="19"/>
  <c r="V198" i="19"/>
  <c r="T198" i="19"/>
  <c r="X198" i="19" s="1"/>
  <c r="Z198" i="19" s="1"/>
  <c r="S198" i="19"/>
  <c r="Q198" i="19"/>
  <c r="W197" i="19"/>
  <c r="V197" i="19"/>
  <c r="T197" i="19"/>
  <c r="X197" i="19" s="1"/>
  <c r="Z197" i="19" s="1"/>
  <c r="S197" i="19"/>
  <c r="Q197" i="19"/>
  <c r="W196" i="19"/>
  <c r="V196" i="19"/>
  <c r="T196" i="19"/>
  <c r="X196" i="19" s="1"/>
  <c r="Z196" i="19" s="1"/>
  <c r="S196" i="19"/>
  <c r="Q196" i="19"/>
  <c r="W195" i="19"/>
  <c r="V195" i="19"/>
  <c r="T195" i="19"/>
  <c r="X195" i="19" s="1"/>
  <c r="Z195" i="19" s="1"/>
  <c r="S195" i="19"/>
  <c r="Q195" i="19"/>
  <c r="W194" i="19"/>
  <c r="V194" i="19"/>
  <c r="T194" i="19"/>
  <c r="X194" i="19" s="1"/>
  <c r="Z194" i="19" s="1"/>
  <c r="S194" i="19"/>
  <c r="Q194" i="19"/>
  <c r="W193" i="19"/>
  <c r="V193" i="19"/>
  <c r="T193" i="19"/>
  <c r="X193" i="19" s="1"/>
  <c r="Z193" i="19" s="1"/>
  <c r="S193" i="19"/>
  <c r="Q193" i="19"/>
  <c r="W192" i="19"/>
  <c r="V192" i="19"/>
  <c r="T192" i="19"/>
  <c r="X192" i="19" s="1"/>
  <c r="Z192" i="19" s="1"/>
  <c r="S192" i="19"/>
  <c r="Q192" i="19"/>
  <c r="W191" i="19"/>
  <c r="V191" i="19"/>
  <c r="T191" i="19"/>
  <c r="X191" i="19" s="1"/>
  <c r="Z191" i="19" s="1"/>
  <c r="S191" i="19"/>
  <c r="Q191" i="19"/>
  <c r="W190" i="19"/>
  <c r="V190" i="19"/>
  <c r="T190" i="19"/>
  <c r="X190" i="19" s="1"/>
  <c r="Z190" i="19" s="1"/>
  <c r="S190" i="19"/>
  <c r="Q190" i="19"/>
  <c r="W189" i="19"/>
  <c r="V189" i="19"/>
  <c r="T189" i="19"/>
  <c r="X189" i="19" s="1"/>
  <c r="Z189" i="19" s="1"/>
  <c r="S189" i="19"/>
  <c r="Q189" i="19"/>
  <c r="W188" i="19"/>
  <c r="V188" i="19"/>
  <c r="T188" i="19"/>
  <c r="X188" i="19" s="1"/>
  <c r="Z188" i="19" s="1"/>
  <c r="S188" i="19"/>
  <c r="Q188" i="19"/>
  <c r="W187" i="19"/>
  <c r="V187" i="19"/>
  <c r="T187" i="19"/>
  <c r="X187" i="19" s="1"/>
  <c r="Z187" i="19" s="1"/>
  <c r="S187" i="19"/>
  <c r="Q187" i="19"/>
  <c r="W186" i="19"/>
  <c r="V186" i="19"/>
  <c r="T186" i="19"/>
  <c r="X186" i="19" s="1"/>
  <c r="Z186" i="19" s="1"/>
  <c r="S186" i="19"/>
  <c r="Q186" i="19"/>
  <c r="W185" i="19"/>
  <c r="V185" i="19"/>
  <c r="T185" i="19"/>
  <c r="X185" i="19" s="1"/>
  <c r="Z185" i="19" s="1"/>
  <c r="S185" i="19"/>
  <c r="Q185" i="19"/>
  <c r="W184" i="19"/>
  <c r="V184" i="19"/>
  <c r="T184" i="19"/>
  <c r="X184" i="19" s="1"/>
  <c r="Z184" i="19" s="1"/>
  <c r="S184" i="19"/>
  <c r="Q184" i="19"/>
  <c r="W183" i="19"/>
  <c r="V183" i="19"/>
  <c r="T183" i="19"/>
  <c r="X183" i="19" s="1"/>
  <c r="Z183" i="19" s="1"/>
  <c r="S183" i="19"/>
  <c r="Q183" i="19"/>
  <c r="W182" i="19"/>
  <c r="V182" i="19"/>
  <c r="T182" i="19"/>
  <c r="X182" i="19" s="1"/>
  <c r="Z182" i="19" s="1"/>
  <c r="S182" i="19"/>
  <c r="Q182" i="19"/>
  <c r="W181" i="19"/>
  <c r="V181" i="19"/>
  <c r="T181" i="19"/>
  <c r="X181" i="19" s="1"/>
  <c r="Z181" i="19" s="1"/>
  <c r="S181" i="19"/>
  <c r="Q181" i="19"/>
  <c r="W180" i="19"/>
  <c r="V180" i="19"/>
  <c r="T180" i="19"/>
  <c r="X180" i="19" s="1"/>
  <c r="Z180" i="19" s="1"/>
  <c r="S180" i="19"/>
  <c r="Q180" i="19"/>
  <c r="W179" i="19"/>
  <c r="V179" i="19"/>
  <c r="T179" i="19"/>
  <c r="X179" i="19" s="1"/>
  <c r="Z179" i="19" s="1"/>
  <c r="S179" i="19"/>
  <c r="Q179" i="19"/>
  <c r="W178" i="19"/>
  <c r="V178" i="19"/>
  <c r="T178" i="19"/>
  <c r="X178" i="19" s="1"/>
  <c r="Z178" i="19" s="1"/>
  <c r="S178" i="19"/>
  <c r="Q178" i="19"/>
  <c r="W177" i="19"/>
  <c r="V177" i="19"/>
  <c r="T177" i="19"/>
  <c r="X177" i="19" s="1"/>
  <c r="Z177" i="19" s="1"/>
  <c r="S177" i="19"/>
  <c r="Q177" i="19"/>
  <c r="W176" i="19"/>
  <c r="V176" i="19"/>
  <c r="T176" i="19"/>
  <c r="X176" i="19" s="1"/>
  <c r="Z176" i="19" s="1"/>
  <c r="S176" i="19"/>
  <c r="Q176" i="19"/>
  <c r="W175" i="19"/>
  <c r="V175" i="19"/>
  <c r="T175" i="19"/>
  <c r="X175" i="19" s="1"/>
  <c r="Z175" i="19" s="1"/>
  <c r="S175" i="19"/>
  <c r="Q175" i="19"/>
  <c r="W174" i="19"/>
  <c r="V174" i="19"/>
  <c r="T174" i="19"/>
  <c r="X174" i="19" s="1"/>
  <c r="Z174" i="19" s="1"/>
  <c r="S174" i="19"/>
  <c r="Q174" i="19"/>
  <c r="W173" i="19"/>
  <c r="V173" i="19"/>
  <c r="T173" i="19"/>
  <c r="X173" i="19" s="1"/>
  <c r="Z173" i="19" s="1"/>
  <c r="S173" i="19"/>
  <c r="Q173" i="19"/>
  <c r="W172" i="19"/>
  <c r="V172" i="19"/>
  <c r="T172" i="19"/>
  <c r="X172" i="19" s="1"/>
  <c r="Z172" i="19" s="1"/>
  <c r="S172" i="19"/>
  <c r="Q172" i="19"/>
  <c r="W171" i="19"/>
  <c r="V171" i="19"/>
  <c r="T171" i="19"/>
  <c r="X171" i="19" s="1"/>
  <c r="Z171" i="19" s="1"/>
  <c r="S171" i="19"/>
  <c r="Q171" i="19"/>
  <c r="W170" i="19"/>
  <c r="V170" i="19"/>
  <c r="T170" i="19"/>
  <c r="X170" i="19" s="1"/>
  <c r="Z170" i="19" s="1"/>
  <c r="S170" i="19"/>
  <c r="Q170" i="19"/>
  <c r="W169" i="19"/>
  <c r="V169" i="19"/>
  <c r="T169" i="19"/>
  <c r="X169" i="19" s="1"/>
  <c r="Z169" i="19" s="1"/>
  <c r="S169" i="19"/>
  <c r="Q169" i="19"/>
  <c r="W168" i="19"/>
  <c r="V168" i="19"/>
  <c r="T168" i="19"/>
  <c r="X168" i="19" s="1"/>
  <c r="Z168" i="19" s="1"/>
  <c r="S168" i="19"/>
  <c r="Q168" i="19"/>
  <c r="W167" i="19"/>
  <c r="V167" i="19"/>
  <c r="T167" i="19"/>
  <c r="X167" i="19" s="1"/>
  <c r="Z167" i="19" s="1"/>
  <c r="S167" i="19"/>
  <c r="Q167" i="19"/>
  <c r="W166" i="19"/>
  <c r="V166" i="19"/>
  <c r="T166" i="19"/>
  <c r="X166" i="19" s="1"/>
  <c r="Z166" i="19" s="1"/>
  <c r="S166" i="19"/>
  <c r="Q166" i="19"/>
  <c r="W165" i="19"/>
  <c r="V165" i="19"/>
  <c r="T165" i="19"/>
  <c r="X165" i="19" s="1"/>
  <c r="Z165" i="19" s="1"/>
  <c r="S165" i="19"/>
  <c r="Q165" i="19"/>
  <c r="W164" i="19"/>
  <c r="V164" i="19"/>
  <c r="T164" i="19"/>
  <c r="X164" i="19" s="1"/>
  <c r="Z164" i="19" s="1"/>
  <c r="S164" i="19"/>
  <c r="Q164" i="19"/>
  <c r="W163" i="19"/>
  <c r="V163" i="19"/>
  <c r="T163" i="19"/>
  <c r="X163" i="19" s="1"/>
  <c r="Z163" i="19" s="1"/>
  <c r="S163" i="19"/>
  <c r="Q163" i="19"/>
  <c r="W162" i="19"/>
  <c r="V162" i="19"/>
  <c r="T162" i="19"/>
  <c r="X162" i="19" s="1"/>
  <c r="Z162" i="19" s="1"/>
  <c r="S162" i="19"/>
  <c r="Q162" i="19"/>
  <c r="W161" i="19"/>
  <c r="V161" i="19"/>
  <c r="T161" i="19"/>
  <c r="X161" i="19" s="1"/>
  <c r="Z161" i="19" s="1"/>
  <c r="S161" i="19"/>
  <c r="Q161" i="19"/>
  <c r="W160" i="19"/>
  <c r="V160" i="19"/>
  <c r="T160" i="19"/>
  <c r="X160" i="19" s="1"/>
  <c r="Z160" i="19" s="1"/>
  <c r="S160" i="19"/>
  <c r="Q160" i="19"/>
  <c r="W159" i="19"/>
  <c r="V159" i="19"/>
  <c r="T159" i="19"/>
  <c r="X159" i="19" s="1"/>
  <c r="Z159" i="19" s="1"/>
  <c r="S159" i="19"/>
  <c r="Q159" i="19"/>
  <c r="W158" i="19"/>
  <c r="V158" i="19"/>
  <c r="T158" i="19"/>
  <c r="X158" i="19" s="1"/>
  <c r="Z158" i="19" s="1"/>
  <c r="S158" i="19"/>
  <c r="Q158" i="19"/>
  <c r="W157" i="19"/>
  <c r="V157" i="19"/>
  <c r="T157" i="19"/>
  <c r="X157" i="19" s="1"/>
  <c r="Z157" i="19" s="1"/>
  <c r="S157" i="19"/>
  <c r="Q157" i="19"/>
  <c r="W156" i="19"/>
  <c r="V156" i="19"/>
  <c r="T156" i="19"/>
  <c r="X156" i="19" s="1"/>
  <c r="Z156" i="19" s="1"/>
  <c r="S156" i="19"/>
  <c r="Q156" i="19"/>
  <c r="W155" i="19"/>
  <c r="V155" i="19"/>
  <c r="T155" i="19"/>
  <c r="X155" i="19" s="1"/>
  <c r="Z155" i="19" s="1"/>
  <c r="S155" i="19"/>
  <c r="Q155" i="19"/>
  <c r="W154" i="19"/>
  <c r="V154" i="19"/>
  <c r="T154" i="19"/>
  <c r="X154" i="19" s="1"/>
  <c r="Z154" i="19" s="1"/>
  <c r="S154" i="19"/>
  <c r="Q154" i="19"/>
  <c r="W153" i="19"/>
  <c r="V153" i="19"/>
  <c r="T153" i="19"/>
  <c r="X153" i="19" s="1"/>
  <c r="Z153" i="19" s="1"/>
  <c r="S153" i="19"/>
  <c r="Q153" i="19"/>
  <c r="W152" i="19"/>
  <c r="V152" i="19"/>
  <c r="T152" i="19"/>
  <c r="X152" i="19" s="1"/>
  <c r="Z152" i="19" s="1"/>
  <c r="S152" i="19"/>
  <c r="Q152" i="19"/>
  <c r="W151" i="19"/>
  <c r="V151" i="19"/>
  <c r="T151" i="19"/>
  <c r="X151" i="19" s="1"/>
  <c r="Z151" i="19" s="1"/>
  <c r="S151" i="19"/>
  <c r="Q151" i="19"/>
  <c r="W150" i="19"/>
  <c r="V150" i="19"/>
  <c r="T150" i="19"/>
  <c r="X150" i="19" s="1"/>
  <c r="Z150" i="19" s="1"/>
  <c r="S150" i="19"/>
  <c r="Q150" i="19"/>
  <c r="W149" i="19"/>
  <c r="V149" i="19"/>
  <c r="T149" i="19"/>
  <c r="X149" i="19" s="1"/>
  <c r="Z149" i="19" s="1"/>
  <c r="S149" i="19"/>
  <c r="Q149" i="19"/>
  <c r="W148" i="19"/>
  <c r="V148" i="19"/>
  <c r="T148" i="19"/>
  <c r="X148" i="19" s="1"/>
  <c r="Z148" i="19" s="1"/>
  <c r="S148" i="19"/>
  <c r="Q148" i="19"/>
  <c r="W147" i="19"/>
  <c r="V147" i="19"/>
  <c r="T147" i="19"/>
  <c r="X147" i="19" s="1"/>
  <c r="Z147" i="19" s="1"/>
  <c r="S147" i="19"/>
  <c r="Q147" i="19"/>
  <c r="W146" i="19"/>
  <c r="V146" i="19"/>
  <c r="T146" i="19"/>
  <c r="X146" i="19" s="1"/>
  <c r="Z146" i="19" s="1"/>
  <c r="S146" i="19"/>
  <c r="Q146" i="19"/>
  <c r="W145" i="19"/>
  <c r="V145" i="19"/>
  <c r="T145" i="19"/>
  <c r="X145" i="19" s="1"/>
  <c r="Z145" i="19" s="1"/>
  <c r="S145" i="19"/>
  <c r="Q145" i="19"/>
  <c r="W144" i="19"/>
  <c r="V144" i="19"/>
  <c r="T144" i="19"/>
  <c r="X144" i="19" s="1"/>
  <c r="Z144" i="19" s="1"/>
  <c r="S144" i="19"/>
  <c r="Q144" i="19"/>
  <c r="W143" i="19"/>
  <c r="V143" i="19"/>
  <c r="T143" i="19"/>
  <c r="X143" i="19" s="1"/>
  <c r="Z143" i="19" s="1"/>
  <c r="S143" i="19"/>
  <c r="Q143" i="19"/>
  <c r="W142" i="19"/>
  <c r="V142" i="19"/>
  <c r="T142" i="19"/>
  <c r="X142" i="19" s="1"/>
  <c r="Z142" i="19" s="1"/>
  <c r="S142" i="19"/>
  <c r="Q142" i="19"/>
  <c r="W141" i="19"/>
  <c r="V141" i="19"/>
  <c r="T141" i="19"/>
  <c r="X141" i="19" s="1"/>
  <c r="Z141" i="19" s="1"/>
  <c r="S141" i="19"/>
  <c r="Q141" i="19"/>
  <c r="W140" i="19"/>
  <c r="V140" i="19"/>
  <c r="T140" i="19"/>
  <c r="X140" i="19" s="1"/>
  <c r="Z140" i="19" s="1"/>
  <c r="S140" i="19"/>
  <c r="Q140" i="19"/>
  <c r="W139" i="19"/>
  <c r="V139" i="19"/>
  <c r="T139" i="19"/>
  <c r="X139" i="19" s="1"/>
  <c r="Z139" i="19" s="1"/>
  <c r="S139" i="19"/>
  <c r="Q139" i="19"/>
  <c r="W138" i="19"/>
  <c r="V138" i="19"/>
  <c r="T138" i="19"/>
  <c r="X138" i="19" s="1"/>
  <c r="Z138" i="19" s="1"/>
  <c r="S138" i="19"/>
  <c r="Q138" i="19"/>
  <c r="W137" i="19"/>
  <c r="V137" i="19"/>
  <c r="T137" i="19"/>
  <c r="X137" i="19" s="1"/>
  <c r="Z137" i="19" s="1"/>
  <c r="S137" i="19"/>
  <c r="Q137" i="19"/>
  <c r="W136" i="19"/>
  <c r="V136" i="19"/>
  <c r="T136" i="19"/>
  <c r="X136" i="19" s="1"/>
  <c r="Z136" i="19" s="1"/>
  <c r="S136" i="19"/>
  <c r="Q136" i="19"/>
  <c r="W135" i="19"/>
  <c r="V135" i="19"/>
  <c r="T135" i="19"/>
  <c r="X135" i="19" s="1"/>
  <c r="Z135" i="19" s="1"/>
  <c r="S135" i="19"/>
  <c r="Q135" i="19"/>
  <c r="W134" i="19"/>
  <c r="V134" i="19"/>
  <c r="T134" i="19"/>
  <c r="X134" i="19" s="1"/>
  <c r="Z134" i="19" s="1"/>
  <c r="S134" i="19"/>
  <c r="Q134" i="19"/>
  <c r="W133" i="19"/>
  <c r="V133" i="19"/>
  <c r="T133" i="19"/>
  <c r="X133" i="19" s="1"/>
  <c r="Z133" i="19" s="1"/>
  <c r="S133" i="19"/>
  <c r="Q133" i="19"/>
  <c r="W132" i="19"/>
  <c r="V132" i="19"/>
  <c r="T132" i="19"/>
  <c r="X132" i="19" s="1"/>
  <c r="Z132" i="19" s="1"/>
  <c r="S132" i="19"/>
  <c r="Q132" i="19"/>
  <c r="W131" i="19"/>
  <c r="V131" i="19"/>
  <c r="T131" i="19"/>
  <c r="X131" i="19" s="1"/>
  <c r="Z131" i="19" s="1"/>
  <c r="S131" i="19"/>
  <c r="Q131" i="19"/>
  <c r="W130" i="19"/>
  <c r="V130" i="19"/>
  <c r="T130" i="19"/>
  <c r="X130" i="19" s="1"/>
  <c r="Z130" i="19" s="1"/>
  <c r="S130" i="19"/>
  <c r="Q130" i="19"/>
  <c r="W129" i="19"/>
  <c r="V129" i="19"/>
  <c r="T129" i="19"/>
  <c r="X129" i="19" s="1"/>
  <c r="Z129" i="19" s="1"/>
  <c r="S129" i="19"/>
  <c r="Q129" i="19"/>
  <c r="W128" i="19"/>
  <c r="V128" i="19"/>
  <c r="T128" i="19"/>
  <c r="X128" i="19" s="1"/>
  <c r="Z128" i="19" s="1"/>
  <c r="S128" i="19"/>
  <c r="Q128" i="19"/>
  <c r="W127" i="19"/>
  <c r="V127" i="19"/>
  <c r="T127" i="19"/>
  <c r="X127" i="19" s="1"/>
  <c r="Z127" i="19" s="1"/>
  <c r="S127" i="19"/>
  <c r="Q127" i="19"/>
  <c r="W126" i="19"/>
  <c r="V126" i="19"/>
  <c r="T126" i="19"/>
  <c r="X126" i="19" s="1"/>
  <c r="Z126" i="19" s="1"/>
  <c r="S126" i="19"/>
  <c r="Q126" i="19"/>
  <c r="W125" i="19"/>
  <c r="V125" i="19"/>
  <c r="T125" i="19"/>
  <c r="X125" i="19" s="1"/>
  <c r="Z125" i="19" s="1"/>
  <c r="S125" i="19"/>
  <c r="Q125" i="19"/>
  <c r="W124" i="19"/>
  <c r="V124" i="19"/>
  <c r="T124" i="19"/>
  <c r="X124" i="19" s="1"/>
  <c r="Z124" i="19" s="1"/>
  <c r="S124" i="19"/>
  <c r="Q124" i="19"/>
  <c r="W123" i="19"/>
  <c r="V123" i="19"/>
  <c r="T123" i="19"/>
  <c r="X123" i="19" s="1"/>
  <c r="Z123" i="19" s="1"/>
  <c r="S123" i="19"/>
  <c r="Q123" i="19"/>
  <c r="W122" i="19"/>
  <c r="V122" i="19"/>
  <c r="T122" i="19"/>
  <c r="X122" i="19" s="1"/>
  <c r="Z122" i="19" s="1"/>
  <c r="S122" i="19"/>
  <c r="Q122" i="19"/>
  <c r="W121" i="19"/>
  <c r="V121" i="19"/>
  <c r="T121" i="19"/>
  <c r="X121" i="19" s="1"/>
  <c r="Z121" i="19" s="1"/>
  <c r="S121" i="19"/>
  <c r="Q121" i="19"/>
  <c r="W120" i="19"/>
  <c r="V120" i="19"/>
  <c r="T120" i="19"/>
  <c r="X120" i="19" s="1"/>
  <c r="Z120" i="19" s="1"/>
  <c r="S120" i="19"/>
  <c r="Q120" i="19"/>
  <c r="W119" i="19"/>
  <c r="V119" i="19"/>
  <c r="T119" i="19"/>
  <c r="X119" i="19" s="1"/>
  <c r="Z119" i="19" s="1"/>
  <c r="S119" i="19"/>
  <c r="Q119" i="19"/>
  <c r="W118" i="19"/>
  <c r="V118" i="19"/>
  <c r="T118" i="19"/>
  <c r="X118" i="19" s="1"/>
  <c r="Z118" i="19" s="1"/>
  <c r="S118" i="19"/>
  <c r="Q118" i="19"/>
  <c r="W117" i="19"/>
  <c r="V117" i="19"/>
  <c r="T117" i="19"/>
  <c r="X117" i="19" s="1"/>
  <c r="Z117" i="19" s="1"/>
  <c r="S117" i="19"/>
  <c r="Q117" i="19"/>
  <c r="W116" i="19"/>
  <c r="V116" i="19"/>
  <c r="T116" i="19"/>
  <c r="X116" i="19" s="1"/>
  <c r="Z116" i="19" s="1"/>
  <c r="S116" i="19"/>
  <c r="Q116" i="19"/>
  <c r="W115" i="19"/>
  <c r="V115" i="19"/>
  <c r="T115" i="19"/>
  <c r="X115" i="19" s="1"/>
  <c r="Z115" i="19" s="1"/>
  <c r="S115" i="19"/>
  <c r="Q115" i="19"/>
  <c r="W114" i="19"/>
  <c r="V114" i="19"/>
  <c r="T114" i="19"/>
  <c r="X114" i="19" s="1"/>
  <c r="Z114" i="19" s="1"/>
  <c r="S114" i="19"/>
  <c r="Q114" i="19"/>
  <c r="W113" i="19"/>
  <c r="V113" i="19"/>
  <c r="T113" i="19"/>
  <c r="X113" i="19" s="1"/>
  <c r="Z113" i="19" s="1"/>
  <c r="S113" i="19"/>
  <c r="Q113" i="19"/>
  <c r="W112" i="19"/>
  <c r="V112" i="19"/>
  <c r="T112" i="19"/>
  <c r="X112" i="19" s="1"/>
  <c r="Z112" i="19" s="1"/>
  <c r="S112" i="19"/>
  <c r="Q112" i="19"/>
  <c r="W111" i="19"/>
  <c r="V111" i="19"/>
  <c r="T111" i="19"/>
  <c r="X111" i="19" s="1"/>
  <c r="Z111" i="19" s="1"/>
  <c r="S111" i="19"/>
  <c r="Q111" i="19"/>
  <c r="W110" i="19"/>
  <c r="V110" i="19"/>
  <c r="T110" i="19"/>
  <c r="X110" i="19" s="1"/>
  <c r="Z110" i="19" s="1"/>
  <c r="S110" i="19"/>
  <c r="Q110" i="19"/>
  <c r="W109" i="19"/>
  <c r="V109" i="19"/>
  <c r="T109" i="19"/>
  <c r="X109" i="19" s="1"/>
  <c r="Z109" i="19" s="1"/>
  <c r="S109" i="19"/>
  <c r="Q109" i="19"/>
  <c r="W108" i="19"/>
  <c r="V108" i="19"/>
  <c r="T108" i="19"/>
  <c r="X108" i="19" s="1"/>
  <c r="Z108" i="19" s="1"/>
  <c r="S108" i="19"/>
  <c r="Q108" i="19"/>
  <c r="W107" i="19"/>
  <c r="V107" i="19"/>
  <c r="T107" i="19"/>
  <c r="X107" i="19" s="1"/>
  <c r="Z107" i="19" s="1"/>
  <c r="S107" i="19"/>
  <c r="Q107" i="19"/>
  <c r="W106" i="19"/>
  <c r="V106" i="19"/>
  <c r="T106" i="19"/>
  <c r="X106" i="19" s="1"/>
  <c r="Z106" i="19" s="1"/>
  <c r="S106" i="19"/>
  <c r="Q106" i="19"/>
  <c r="W105" i="19"/>
  <c r="V105" i="19"/>
  <c r="T105" i="19"/>
  <c r="X105" i="19" s="1"/>
  <c r="Z105" i="19" s="1"/>
  <c r="S105" i="19"/>
  <c r="Q105" i="19"/>
  <c r="W104" i="19"/>
  <c r="V104" i="19"/>
  <c r="T104" i="19"/>
  <c r="X104" i="19" s="1"/>
  <c r="Z104" i="19" s="1"/>
  <c r="S104" i="19"/>
  <c r="Q104" i="19"/>
  <c r="W103" i="19"/>
  <c r="V103" i="19"/>
  <c r="T103" i="19"/>
  <c r="X103" i="19" s="1"/>
  <c r="Z103" i="19" s="1"/>
  <c r="S103" i="19"/>
  <c r="Q103" i="19"/>
  <c r="W102" i="19"/>
  <c r="V102" i="19"/>
  <c r="T102" i="19"/>
  <c r="X102" i="19" s="1"/>
  <c r="Z102" i="19" s="1"/>
  <c r="S102" i="19"/>
  <c r="Q102" i="19"/>
  <c r="W101" i="19"/>
  <c r="V101" i="19"/>
  <c r="T101" i="19"/>
  <c r="X101" i="19" s="1"/>
  <c r="Z101" i="19" s="1"/>
  <c r="S101" i="19"/>
  <c r="Q101" i="19"/>
  <c r="W100" i="19"/>
  <c r="V100" i="19"/>
  <c r="T100" i="19"/>
  <c r="X100" i="19" s="1"/>
  <c r="Z100" i="19" s="1"/>
  <c r="S100" i="19"/>
  <c r="Q100" i="19"/>
  <c r="W99" i="19"/>
  <c r="V99" i="19"/>
  <c r="T99" i="19"/>
  <c r="X99" i="19" s="1"/>
  <c r="Z99" i="19" s="1"/>
  <c r="S99" i="19"/>
  <c r="Q99" i="19"/>
  <c r="W98" i="19"/>
  <c r="V98" i="19"/>
  <c r="T98" i="19"/>
  <c r="X98" i="19" s="1"/>
  <c r="Z98" i="19" s="1"/>
  <c r="S98" i="19"/>
  <c r="Q98" i="19"/>
  <c r="W97" i="19"/>
  <c r="V97" i="19"/>
  <c r="T97" i="19"/>
  <c r="X97" i="19" s="1"/>
  <c r="Z97" i="19" s="1"/>
  <c r="S97" i="19"/>
  <c r="Q97" i="19"/>
  <c r="W96" i="19"/>
  <c r="V96" i="19"/>
  <c r="T96" i="19"/>
  <c r="X96" i="19" s="1"/>
  <c r="Z96" i="19" s="1"/>
  <c r="S96" i="19"/>
  <c r="Q96" i="19"/>
  <c r="W95" i="19"/>
  <c r="V95" i="19"/>
  <c r="T95" i="19"/>
  <c r="X95" i="19" s="1"/>
  <c r="Z95" i="19" s="1"/>
  <c r="S95" i="19"/>
  <c r="Q95" i="19"/>
  <c r="W94" i="19"/>
  <c r="V94" i="19"/>
  <c r="T94" i="19"/>
  <c r="X94" i="19" s="1"/>
  <c r="Z94" i="19" s="1"/>
  <c r="S94" i="19"/>
  <c r="Q94" i="19"/>
  <c r="W93" i="19"/>
  <c r="V93" i="19"/>
  <c r="T93" i="19"/>
  <c r="X93" i="19" s="1"/>
  <c r="Z93" i="19" s="1"/>
  <c r="S93" i="19"/>
  <c r="Q93" i="19"/>
  <c r="W92" i="19"/>
  <c r="V92" i="19"/>
  <c r="T92" i="19"/>
  <c r="X92" i="19" s="1"/>
  <c r="Z92" i="19" s="1"/>
  <c r="S92" i="19"/>
  <c r="Q92" i="19"/>
  <c r="W91" i="19"/>
  <c r="V91" i="19"/>
  <c r="T91" i="19"/>
  <c r="X91" i="19" s="1"/>
  <c r="Z91" i="19" s="1"/>
  <c r="S91" i="19"/>
  <c r="Q91" i="19"/>
  <c r="W90" i="19"/>
  <c r="V90" i="19"/>
  <c r="T90" i="19"/>
  <c r="X90" i="19" s="1"/>
  <c r="Z90" i="19" s="1"/>
  <c r="S90" i="19"/>
  <c r="Q90" i="19"/>
  <c r="W89" i="19"/>
  <c r="V89" i="19"/>
  <c r="T89" i="19"/>
  <c r="X89" i="19" s="1"/>
  <c r="Z89" i="19" s="1"/>
  <c r="S89" i="19"/>
  <c r="Q89" i="19"/>
  <c r="W88" i="19"/>
  <c r="V88" i="19"/>
  <c r="T88" i="19"/>
  <c r="X88" i="19" s="1"/>
  <c r="Z88" i="19" s="1"/>
  <c r="S88" i="19"/>
  <c r="Q88" i="19"/>
  <c r="AG87" i="19"/>
  <c r="V87" i="19"/>
  <c r="W87" i="19" s="1"/>
  <c r="T87" i="19"/>
  <c r="X87" i="19" s="1"/>
  <c r="Z87" i="19" s="1"/>
  <c r="S87" i="19"/>
  <c r="Q87" i="19"/>
  <c r="K87" i="19"/>
  <c r="AG86" i="19"/>
  <c r="V86" i="19"/>
  <c r="W86" i="19" s="1"/>
  <c r="T86" i="19"/>
  <c r="X86" i="19" s="1"/>
  <c r="Z86" i="19" s="1"/>
  <c r="S86" i="19"/>
  <c r="Q86" i="19"/>
  <c r="K86" i="19"/>
  <c r="AG85" i="19"/>
  <c r="V85" i="19"/>
  <c r="W85" i="19" s="1"/>
  <c r="T85" i="19"/>
  <c r="X85" i="19" s="1"/>
  <c r="Z85" i="19" s="1"/>
  <c r="S85" i="19"/>
  <c r="Q85" i="19"/>
  <c r="K85" i="19"/>
  <c r="AG84" i="19"/>
  <c r="V84" i="19"/>
  <c r="W84" i="19" s="1"/>
  <c r="T84" i="19"/>
  <c r="X84" i="19" s="1"/>
  <c r="Z84" i="19" s="1"/>
  <c r="S84" i="19"/>
  <c r="Q84" i="19"/>
  <c r="K84" i="19"/>
  <c r="AG83" i="19"/>
  <c r="V83" i="19"/>
  <c r="W83" i="19" s="1"/>
  <c r="T83" i="19"/>
  <c r="X83" i="19" s="1"/>
  <c r="Z83" i="19" s="1"/>
  <c r="S83" i="19"/>
  <c r="Q83" i="19"/>
  <c r="K83" i="19"/>
  <c r="AG82" i="19"/>
  <c r="V82" i="19"/>
  <c r="W82" i="19" s="1"/>
  <c r="T82" i="19"/>
  <c r="X82" i="19" s="1"/>
  <c r="Z82" i="19" s="1"/>
  <c r="S82" i="19"/>
  <c r="Q82" i="19"/>
  <c r="K82" i="19"/>
  <c r="AG81" i="19"/>
  <c r="V81" i="19"/>
  <c r="W81" i="19" s="1"/>
  <c r="T81" i="19"/>
  <c r="X81" i="19" s="1"/>
  <c r="Z81" i="19" s="1"/>
  <c r="S81" i="19"/>
  <c r="Q81" i="19"/>
  <c r="K81" i="19"/>
  <c r="AG80" i="19"/>
  <c r="V80" i="19"/>
  <c r="W80" i="19" s="1"/>
  <c r="T80" i="19"/>
  <c r="X80" i="19" s="1"/>
  <c r="Z80" i="19" s="1"/>
  <c r="S80" i="19"/>
  <c r="Q80" i="19"/>
  <c r="K80" i="19"/>
  <c r="AG79" i="19"/>
  <c r="V79" i="19"/>
  <c r="W79" i="19" s="1"/>
  <c r="T79" i="19"/>
  <c r="X79" i="19" s="1"/>
  <c r="Z79" i="19" s="1"/>
  <c r="S79" i="19"/>
  <c r="Q79" i="19"/>
  <c r="K79" i="19"/>
  <c r="AG78" i="19"/>
  <c r="V78" i="19"/>
  <c r="W78" i="19" s="1"/>
  <c r="T78" i="19"/>
  <c r="X78" i="19" s="1"/>
  <c r="Z78" i="19" s="1"/>
  <c r="S78" i="19"/>
  <c r="Q78" i="19"/>
  <c r="K78" i="19"/>
  <c r="AG77" i="19"/>
  <c r="V77" i="19"/>
  <c r="W77" i="19" s="1"/>
  <c r="T77" i="19"/>
  <c r="X77" i="19" s="1"/>
  <c r="Z77" i="19" s="1"/>
  <c r="S77" i="19"/>
  <c r="Q77" i="19"/>
  <c r="K77" i="19"/>
  <c r="AG76" i="19"/>
  <c r="V76" i="19"/>
  <c r="W76" i="19" s="1"/>
  <c r="T76" i="19"/>
  <c r="X76" i="19" s="1"/>
  <c r="Z76" i="19" s="1"/>
  <c r="S76" i="19"/>
  <c r="Q76" i="19"/>
  <c r="K76" i="19"/>
  <c r="AG75" i="19"/>
  <c r="V75" i="19"/>
  <c r="W75" i="19" s="1"/>
  <c r="T75" i="19"/>
  <c r="X75" i="19" s="1"/>
  <c r="Z75" i="19" s="1"/>
  <c r="S75" i="19"/>
  <c r="Q75" i="19"/>
  <c r="K75" i="19"/>
  <c r="AG74" i="19"/>
  <c r="V74" i="19"/>
  <c r="W74" i="19" s="1"/>
  <c r="T74" i="19"/>
  <c r="X74" i="19" s="1"/>
  <c r="Z74" i="19" s="1"/>
  <c r="S74" i="19"/>
  <c r="Q74" i="19"/>
  <c r="K74" i="19"/>
  <c r="V73" i="19"/>
  <c r="T73" i="19"/>
  <c r="X73" i="19" s="1"/>
  <c r="Z73" i="19" s="1"/>
  <c r="S73" i="19"/>
  <c r="Q73" i="19"/>
  <c r="K73" i="19"/>
  <c r="AG72" i="19"/>
  <c r="V72" i="19"/>
  <c r="W72" i="19" s="1"/>
  <c r="T72" i="19"/>
  <c r="X72" i="19" s="1"/>
  <c r="Z72" i="19" s="1"/>
  <c r="S72" i="19"/>
  <c r="Q72" i="19"/>
  <c r="K72" i="19"/>
  <c r="V71" i="19"/>
  <c r="T71" i="19"/>
  <c r="X71" i="19" s="1"/>
  <c r="Z71" i="19" s="1"/>
  <c r="S71" i="19"/>
  <c r="Q71" i="19"/>
  <c r="K71" i="19"/>
  <c r="AG70" i="19"/>
  <c r="V70" i="19"/>
  <c r="W70" i="19" s="1"/>
  <c r="T70" i="19"/>
  <c r="X70" i="19" s="1"/>
  <c r="Z70" i="19" s="1"/>
  <c r="S70" i="19"/>
  <c r="Q70" i="19"/>
  <c r="K70" i="19"/>
  <c r="V69" i="19"/>
  <c r="T69" i="19"/>
  <c r="X69" i="19" s="1"/>
  <c r="Z69" i="19" s="1"/>
  <c r="S69" i="19"/>
  <c r="Q69" i="19"/>
  <c r="K69" i="19"/>
  <c r="AG68" i="19"/>
  <c r="V68" i="19"/>
  <c r="W68" i="19" s="1"/>
  <c r="T68" i="19"/>
  <c r="X68" i="19" s="1"/>
  <c r="Z68" i="19" s="1"/>
  <c r="S68" i="19"/>
  <c r="Q68" i="19"/>
  <c r="K68" i="19"/>
  <c r="V67" i="19"/>
  <c r="T67" i="19"/>
  <c r="X67" i="19" s="1"/>
  <c r="Z67" i="19" s="1"/>
  <c r="S67" i="19"/>
  <c r="Q67" i="19"/>
  <c r="K67" i="19"/>
  <c r="AG66" i="19"/>
  <c r="V66" i="19"/>
  <c r="W66" i="19" s="1"/>
  <c r="T66" i="19"/>
  <c r="X66" i="19" s="1"/>
  <c r="Z66" i="19" s="1"/>
  <c r="S66" i="19"/>
  <c r="Q66" i="19"/>
  <c r="K66" i="19"/>
  <c r="V65" i="19"/>
  <c r="T65" i="19"/>
  <c r="X65" i="19" s="1"/>
  <c r="Z65" i="19" s="1"/>
  <c r="S65" i="19"/>
  <c r="Q65" i="19"/>
  <c r="K65" i="19"/>
  <c r="AG64" i="19"/>
  <c r="V64" i="19"/>
  <c r="W64" i="19" s="1"/>
  <c r="T64" i="19"/>
  <c r="X64" i="19" s="1"/>
  <c r="Z64" i="19" s="1"/>
  <c r="S64" i="19"/>
  <c r="Q64" i="19"/>
  <c r="K64" i="19"/>
  <c r="V63" i="19"/>
  <c r="T63" i="19"/>
  <c r="X63" i="19" s="1"/>
  <c r="Z63" i="19" s="1"/>
  <c r="S63" i="19"/>
  <c r="Q63" i="19"/>
  <c r="K63" i="19"/>
  <c r="AG62" i="19"/>
  <c r="V62" i="19"/>
  <c r="W62" i="19" s="1"/>
  <c r="T62" i="19"/>
  <c r="X62" i="19" s="1"/>
  <c r="Z62" i="19" s="1"/>
  <c r="S62" i="19"/>
  <c r="Q62" i="19"/>
  <c r="K62" i="19"/>
  <c r="V61" i="19"/>
  <c r="T61" i="19"/>
  <c r="X61" i="19" s="1"/>
  <c r="Z61" i="19" s="1"/>
  <c r="S61" i="19"/>
  <c r="Q61" i="19"/>
  <c r="K61" i="19"/>
  <c r="AG60" i="19"/>
  <c r="V60" i="19"/>
  <c r="W60" i="19" s="1"/>
  <c r="T60" i="19"/>
  <c r="X60" i="19" s="1"/>
  <c r="Z60" i="19" s="1"/>
  <c r="S60" i="19"/>
  <c r="Q60" i="19"/>
  <c r="K60" i="19"/>
  <c r="V59" i="19"/>
  <c r="T59" i="19"/>
  <c r="X59" i="19" s="1"/>
  <c r="Z59" i="19" s="1"/>
  <c r="S59" i="19"/>
  <c r="Q59" i="19"/>
  <c r="K59" i="19"/>
  <c r="AG58" i="19"/>
  <c r="V58" i="19"/>
  <c r="W58" i="19" s="1"/>
  <c r="T58" i="19"/>
  <c r="X58" i="19" s="1"/>
  <c r="Z58" i="19" s="1"/>
  <c r="S58" i="19"/>
  <c r="Q58" i="19"/>
  <c r="K58" i="19"/>
  <c r="V57" i="19"/>
  <c r="T57" i="19"/>
  <c r="X57" i="19" s="1"/>
  <c r="Z57" i="19" s="1"/>
  <c r="S57" i="19"/>
  <c r="Q57" i="19"/>
  <c r="K57" i="19"/>
  <c r="AG56" i="19"/>
  <c r="V56" i="19"/>
  <c r="W56" i="19" s="1"/>
  <c r="T56" i="19"/>
  <c r="X56" i="19" s="1"/>
  <c r="Z56" i="19" s="1"/>
  <c r="S56" i="19"/>
  <c r="Q56" i="19"/>
  <c r="K56" i="19"/>
  <c r="V55" i="19"/>
  <c r="T55" i="19"/>
  <c r="X55" i="19" s="1"/>
  <c r="Z55" i="19" s="1"/>
  <c r="S55" i="19"/>
  <c r="Q55" i="19"/>
  <c r="K55" i="19"/>
  <c r="AG54" i="19"/>
  <c r="V54" i="19"/>
  <c r="W54" i="19" s="1"/>
  <c r="T54" i="19"/>
  <c r="X54" i="19" s="1"/>
  <c r="Z54" i="19" s="1"/>
  <c r="S54" i="19"/>
  <c r="Q54" i="19"/>
  <c r="K54" i="19"/>
  <c r="V53" i="19"/>
  <c r="T53" i="19"/>
  <c r="X53" i="19" s="1"/>
  <c r="Z53" i="19" s="1"/>
  <c r="S53" i="19"/>
  <c r="Q53" i="19"/>
  <c r="K53" i="19"/>
  <c r="AG52" i="19"/>
  <c r="V52" i="19"/>
  <c r="W52" i="19" s="1"/>
  <c r="T52" i="19"/>
  <c r="X52" i="19" s="1"/>
  <c r="Z52" i="19" s="1"/>
  <c r="S52" i="19"/>
  <c r="Q52" i="19"/>
  <c r="K52" i="19"/>
  <c r="V51" i="19"/>
  <c r="T51" i="19"/>
  <c r="X51" i="19" s="1"/>
  <c r="Z51" i="19" s="1"/>
  <c r="S51" i="19"/>
  <c r="Q51" i="19"/>
  <c r="K51" i="19"/>
  <c r="AG50" i="19"/>
  <c r="V50" i="19"/>
  <c r="W50" i="19" s="1"/>
  <c r="T50" i="19"/>
  <c r="X50" i="19" s="1"/>
  <c r="Z50" i="19" s="1"/>
  <c r="S50" i="19"/>
  <c r="Q50" i="19"/>
  <c r="K50" i="19"/>
  <c r="V49" i="19"/>
  <c r="T49" i="19"/>
  <c r="X49" i="19" s="1"/>
  <c r="Z49" i="19" s="1"/>
  <c r="S49" i="19"/>
  <c r="Q49" i="19"/>
  <c r="K49" i="19"/>
  <c r="AG48" i="19"/>
  <c r="V48" i="19"/>
  <c r="W48" i="19" s="1"/>
  <c r="T48" i="19"/>
  <c r="X48" i="19" s="1"/>
  <c r="Z48" i="19" s="1"/>
  <c r="S48" i="19"/>
  <c r="Q48" i="19"/>
  <c r="K48" i="19"/>
  <c r="V47" i="19"/>
  <c r="T47" i="19"/>
  <c r="X47" i="19" s="1"/>
  <c r="Z47" i="19" s="1"/>
  <c r="S47" i="19"/>
  <c r="Q47" i="19"/>
  <c r="K47" i="19"/>
  <c r="V45" i="19"/>
  <c r="T45" i="19"/>
  <c r="X45" i="19" s="1"/>
  <c r="Z45" i="19" s="1"/>
  <c r="S45" i="19"/>
  <c r="Q45" i="19"/>
  <c r="K45" i="19"/>
  <c r="V44" i="19"/>
  <c r="W44" i="19" s="1"/>
  <c r="T44" i="19"/>
  <c r="X44" i="19" s="1"/>
  <c r="Z44" i="19" s="1"/>
  <c r="S44" i="19"/>
  <c r="Q44" i="19"/>
  <c r="K44" i="19"/>
  <c r="AG43" i="19"/>
  <c r="V43" i="19"/>
  <c r="W43" i="19" s="1"/>
  <c r="T43" i="19"/>
  <c r="X43" i="19" s="1"/>
  <c r="Z43" i="19" s="1"/>
  <c r="S43" i="19"/>
  <c r="Q43" i="19"/>
  <c r="V42" i="19"/>
  <c r="W42" i="19" s="1"/>
  <c r="T42" i="19"/>
  <c r="X42" i="19" s="1"/>
  <c r="Z42" i="19" s="1"/>
  <c r="S42" i="19"/>
  <c r="Q42" i="19"/>
  <c r="K42" i="19"/>
  <c r="V41" i="19"/>
  <c r="W41" i="19" s="1"/>
  <c r="T41" i="19"/>
  <c r="X41" i="19" s="1"/>
  <c r="Z41" i="19" s="1"/>
  <c r="S41" i="19"/>
  <c r="Q41" i="19"/>
  <c r="K41" i="19"/>
  <c r="AG40" i="19"/>
  <c r="V40" i="19"/>
  <c r="W40" i="19" s="1"/>
  <c r="T40" i="19"/>
  <c r="X40" i="19" s="1"/>
  <c r="Z40" i="19" s="1"/>
  <c r="S40" i="19"/>
  <c r="Q40" i="19"/>
  <c r="K40" i="19"/>
  <c r="V39" i="19"/>
  <c r="W39" i="19" s="1"/>
  <c r="T39" i="19"/>
  <c r="X39" i="19" s="1"/>
  <c r="Z39" i="19" s="1"/>
  <c r="S39" i="19"/>
  <c r="Q39" i="19"/>
  <c r="K39" i="19"/>
  <c r="V38" i="19"/>
  <c r="W38" i="19" s="1"/>
  <c r="T38" i="19"/>
  <c r="X38" i="19" s="1"/>
  <c r="Z38" i="19" s="1"/>
  <c r="S38" i="19"/>
  <c r="Q38" i="19"/>
  <c r="K38" i="19"/>
  <c r="V37" i="19"/>
  <c r="W37" i="19" s="1"/>
  <c r="T37" i="19"/>
  <c r="X37" i="19" s="1"/>
  <c r="Z37" i="19" s="1"/>
  <c r="S37" i="19"/>
  <c r="Q37" i="19"/>
  <c r="K37" i="19"/>
  <c r="V36" i="19"/>
  <c r="W36" i="19" s="1"/>
  <c r="T36" i="19"/>
  <c r="X36" i="19" s="1"/>
  <c r="Z36" i="19" s="1"/>
  <c r="S36" i="19"/>
  <c r="Q36" i="19"/>
  <c r="K36" i="19"/>
  <c r="V35" i="19"/>
  <c r="W35" i="19" s="1"/>
  <c r="T35" i="19"/>
  <c r="X35" i="19" s="1"/>
  <c r="Z35" i="19" s="1"/>
  <c r="S35" i="19"/>
  <c r="Q35" i="19"/>
  <c r="V34" i="19"/>
  <c r="W34" i="19" s="1"/>
  <c r="T34" i="19"/>
  <c r="X34" i="19" s="1"/>
  <c r="Z34" i="19" s="1"/>
  <c r="S34" i="19"/>
  <c r="Q34" i="19"/>
  <c r="K34" i="19"/>
  <c r="AG33" i="19"/>
  <c r="V33" i="19"/>
  <c r="W33" i="19" s="1"/>
  <c r="T33" i="19"/>
  <c r="X33" i="19" s="1"/>
  <c r="Z33" i="19" s="1"/>
  <c r="S33" i="19"/>
  <c r="Q33" i="19"/>
  <c r="K33" i="19"/>
  <c r="V32" i="19"/>
  <c r="W32" i="19" s="1"/>
  <c r="T32" i="19"/>
  <c r="X32" i="19" s="1"/>
  <c r="Z32" i="19" s="1"/>
  <c r="S32" i="19"/>
  <c r="Q32" i="19"/>
  <c r="K32" i="19"/>
  <c r="AG31" i="19"/>
  <c r="V31" i="19"/>
  <c r="W31" i="19" s="1"/>
  <c r="T31" i="19"/>
  <c r="X31" i="19" s="1"/>
  <c r="Z31" i="19" s="1"/>
  <c r="S31" i="19"/>
  <c r="Q31" i="19"/>
  <c r="K31" i="19"/>
  <c r="V30" i="19"/>
  <c r="W30" i="19" s="1"/>
  <c r="T30" i="19"/>
  <c r="X30" i="19" s="1"/>
  <c r="Z30" i="19" s="1"/>
  <c r="S30" i="19"/>
  <c r="Q30" i="19"/>
  <c r="K30" i="19"/>
  <c r="V29" i="19"/>
  <c r="W29" i="19" s="1"/>
  <c r="T29" i="19"/>
  <c r="X29" i="19" s="1"/>
  <c r="Z29" i="19" s="1"/>
  <c r="S29" i="19"/>
  <c r="Q29" i="19"/>
  <c r="K29" i="19"/>
  <c r="AG28" i="19"/>
  <c r="V28" i="19"/>
  <c r="W28" i="19" s="1"/>
  <c r="T28" i="19"/>
  <c r="X28" i="19" s="1"/>
  <c r="Z28" i="19" s="1"/>
  <c r="S28" i="19"/>
  <c r="Q28" i="19"/>
  <c r="K28" i="19"/>
  <c r="V27" i="19"/>
  <c r="W27" i="19" s="1"/>
  <c r="T27" i="19"/>
  <c r="X27" i="19" s="1"/>
  <c r="Z27" i="19" s="1"/>
  <c r="S27" i="19"/>
  <c r="Q27" i="19"/>
  <c r="K27" i="19"/>
  <c r="V26" i="19"/>
  <c r="W26" i="19" s="1"/>
  <c r="T26" i="19"/>
  <c r="X26" i="19" s="1"/>
  <c r="Z26" i="19" s="1"/>
  <c r="S26" i="19"/>
  <c r="Q26" i="19"/>
  <c r="K26" i="19"/>
  <c r="V25" i="19"/>
  <c r="W25" i="19" s="1"/>
  <c r="T25" i="19"/>
  <c r="X25" i="19" s="1"/>
  <c r="Z25" i="19" s="1"/>
  <c r="S25" i="19"/>
  <c r="Q25" i="19"/>
  <c r="K25" i="19"/>
  <c r="V24" i="19"/>
  <c r="W24" i="19" s="1"/>
  <c r="T24" i="19"/>
  <c r="X24" i="19" s="1"/>
  <c r="Z24" i="19" s="1"/>
  <c r="S24" i="19"/>
  <c r="Q24" i="19"/>
  <c r="K24" i="19"/>
  <c r="AG23" i="19"/>
  <c r="V23" i="19"/>
  <c r="W23" i="19" s="1"/>
  <c r="T23" i="19"/>
  <c r="X23" i="19" s="1"/>
  <c r="Z23" i="19" s="1"/>
  <c r="S23" i="19"/>
  <c r="Q23" i="19"/>
  <c r="K23" i="19"/>
  <c r="V22" i="19"/>
  <c r="W22" i="19" s="1"/>
  <c r="T22" i="19"/>
  <c r="X22" i="19" s="1"/>
  <c r="Z22" i="19" s="1"/>
  <c r="S22" i="19"/>
  <c r="Q22" i="19"/>
  <c r="K22" i="19"/>
  <c r="V21" i="19"/>
  <c r="W21" i="19" s="1"/>
  <c r="T21" i="19"/>
  <c r="X21" i="19" s="1"/>
  <c r="Z21" i="19" s="1"/>
  <c r="S21" i="19"/>
  <c r="Q21" i="19"/>
  <c r="K21" i="19"/>
  <c r="AG20" i="19"/>
  <c r="V20" i="19"/>
  <c r="W20" i="19" s="1"/>
  <c r="T20" i="19"/>
  <c r="X20" i="19" s="1"/>
  <c r="Z20" i="19" s="1"/>
  <c r="S20" i="19"/>
  <c r="Q20" i="19"/>
  <c r="K20" i="19"/>
  <c r="V19" i="19"/>
  <c r="W19" i="19" s="1"/>
  <c r="T19" i="19"/>
  <c r="X19" i="19" s="1"/>
  <c r="Z19" i="19" s="1"/>
  <c r="S19" i="19"/>
  <c r="Q19" i="19"/>
  <c r="K19" i="19"/>
  <c r="AG18" i="19"/>
  <c r="V18" i="19"/>
  <c r="W18" i="19" s="1"/>
  <c r="T18" i="19"/>
  <c r="X18" i="19" s="1"/>
  <c r="Z18" i="19" s="1"/>
  <c r="S18" i="19"/>
  <c r="Q18" i="19"/>
  <c r="K18" i="19"/>
  <c r="AG17" i="19"/>
  <c r="V17" i="19"/>
  <c r="W17" i="19" s="1"/>
  <c r="T17" i="19"/>
  <c r="X17" i="19" s="1"/>
  <c r="Z17" i="19" s="1"/>
  <c r="S17" i="19"/>
  <c r="Q17" i="19"/>
  <c r="K17" i="19"/>
  <c r="V16" i="19"/>
  <c r="W16" i="19" s="1"/>
  <c r="T16" i="19"/>
  <c r="X16" i="19" s="1"/>
  <c r="Z16" i="19" s="1"/>
  <c r="S16" i="19"/>
  <c r="Q16" i="19"/>
  <c r="K16" i="19"/>
  <c r="V15" i="19"/>
  <c r="W15" i="19" s="1"/>
  <c r="T15" i="19"/>
  <c r="X15" i="19" s="1"/>
  <c r="Z15" i="19" s="1"/>
  <c r="S15" i="19"/>
  <c r="Q15" i="19"/>
  <c r="K15" i="19"/>
  <c r="AG14" i="19"/>
  <c r="V14" i="19"/>
  <c r="W14" i="19" s="1"/>
  <c r="T14" i="19"/>
  <c r="X14" i="19" s="1"/>
  <c r="Z14" i="19" s="1"/>
  <c r="S14" i="19"/>
  <c r="Q14" i="19"/>
  <c r="K14" i="19"/>
  <c r="AG13" i="19"/>
  <c r="V13" i="19"/>
  <c r="W13" i="19" s="1"/>
  <c r="T13" i="19"/>
  <c r="X13" i="19" s="1"/>
  <c r="Z13" i="19" s="1"/>
  <c r="S13" i="19"/>
  <c r="Q13" i="19"/>
  <c r="K13" i="19"/>
  <c r="V12" i="19"/>
  <c r="W12" i="19" s="1"/>
  <c r="T12" i="19"/>
  <c r="X12" i="19" s="1"/>
  <c r="Z12" i="19" s="1"/>
  <c r="S12" i="19"/>
  <c r="Q12" i="19"/>
  <c r="K12" i="19"/>
  <c r="V11" i="19"/>
  <c r="W11" i="19" s="1"/>
  <c r="T11" i="19"/>
  <c r="X11" i="19" s="1"/>
  <c r="Z11" i="19" s="1"/>
  <c r="S11" i="19"/>
  <c r="Q11" i="19"/>
  <c r="K11" i="19"/>
  <c r="V10" i="19"/>
  <c r="W10" i="19" s="1"/>
  <c r="T10" i="19"/>
  <c r="X10" i="19" s="1"/>
  <c r="Z10" i="19" s="1"/>
  <c r="S10" i="19"/>
  <c r="Q10" i="19"/>
  <c r="K10" i="19"/>
  <c r="AG9" i="19"/>
  <c r="V9" i="19"/>
  <c r="W9" i="19" s="1"/>
  <c r="T9" i="19"/>
  <c r="X9" i="19" s="1"/>
  <c r="Z9" i="19" s="1"/>
  <c r="S9" i="19"/>
  <c r="Q9" i="19"/>
  <c r="K9" i="19"/>
  <c r="V8" i="19"/>
  <c r="W8" i="19" s="1"/>
  <c r="T8" i="19"/>
  <c r="X8" i="19" s="1"/>
  <c r="Z8" i="19" s="1"/>
  <c r="S8" i="19"/>
  <c r="Q8" i="19"/>
  <c r="K8" i="19"/>
  <c r="AG7" i="19"/>
  <c r="V7" i="19"/>
  <c r="W7" i="19" s="1"/>
  <c r="T7" i="19"/>
  <c r="X7" i="19" s="1"/>
  <c r="Z7" i="19" s="1"/>
  <c r="S7" i="19"/>
  <c r="Q7" i="19"/>
  <c r="K7" i="19"/>
  <c r="V6" i="19"/>
  <c r="W6" i="19" s="1"/>
  <c r="T6" i="19"/>
  <c r="X6" i="19" s="1"/>
  <c r="Z6" i="19" s="1"/>
  <c r="S6" i="19"/>
  <c r="Q6" i="19"/>
  <c r="K6" i="19"/>
  <c r="V5" i="19"/>
  <c r="W5" i="19" s="1"/>
  <c r="T5" i="19"/>
  <c r="X5" i="19" s="1"/>
  <c r="Z5" i="19" s="1"/>
  <c r="S5" i="19"/>
  <c r="Q5" i="19"/>
  <c r="K5" i="19"/>
  <c r="AG4" i="19"/>
  <c r="V4" i="19"/>
  <c r="W4" i="19" s="1"/>
  <c r="T4" i="19"/>
  <c r="X4" i="19" s="1"/>
  <c r="Z4" i="19" s="1"/>
  <c r="S4" i="19"/>
  <c r="Q4" i="19"/>
  <c r="K4" i="19"/>
  <c r="AG3" i="19"/>
  <c r="V3" i="19"/>
  <c r="W3" i="19" s="1"/>
  <c r="T3" i="19"/>
  <c r="X3" i="19" s="1"/>
  <c r="Z3" i="19" s="1"/>
  <c r="S3" i="19"/>
  <c r="Q3" i="19"/>
  <c r="K3" i="19"/>
  <c r="AH2" i="19"/>
  <c r="V2" i="19"/>
  <c r="W2" i="19" s="1"/>
  <c r="T2" i="19"/>
  <c r="X2" i="19" s="1"/>
  <c r="Z2" i="19" s="1"/>
  <c r="S2" i="19"/>
  <c r="Q2" i="19"/>
  <c r="K2" i="19"/>
  <c r="AL267" i="18"/>
  <c r="AI267" i="18"/>
  <c r="AH267" i="18"/>
  <c r="AK267" i="18" s="1"/>
  <c r="AL266" i="18"/>
  <c r="AN266" i="18" s="1"/>
  <c r="AI266" i="18"/>
  <c r="AH266" i="18"/>
  <c r="AK266" i="18" s="1"/>
  <c r="AL265" i="18"/>
  <c r="AN265" i="18" s="1"/>
  <c r="AI265" i="18"/>
  <c r="AH265" i="18"/>
  <c r="AK265" i="18" s="1"/>
  <c r="AL264" i="18"/>
  <c r="AN264" i="18" s="1"/>
  <c r="AI264" i="18"/>
  <c r="AH264" i="18"/>
  <c r="AK264" i="18" s="1"/>
  <c r="AL263" i="18"/>
  <c r="AN263" i="18" s="1"/>
  <c r="AI263" i="18"/>
  <c r="AH263" i="18"/>
  <c r="AK263" i="18" s="1"/>
  <c r="AL262" i="18"/>
  <c r="AN262" i="18" s="1"/>
  <c r="AI262" i="18"/>
  <c r="AH262" i="18"/>
  <c r="AK262" i="18" s="1"/>
  <c r="AL261" i="18"/>
  <c r="AN261" i="18" s="1"/>
  <c r="AI261" i="18"/>
  <c r="AH261" i="18"/>
  <c r="AL260" i="18"/>
  <c r="AN260" i="18" s="1"/>
  <c r="AI260" i="18"/>
  <c r="AH260" i="18"/>
  <c r="AL259" i="18"/>
  <c r="AN259" i="18" s="1"/>
  <c r="AI259" i="18"/>
  <c r="AH259" i="18"/>
  <c r="AL258" i="18"/>
  <c r="AN258" i="18" s="1"/>
  <c r="AI258" i="18"/>
  <c r="AH258" i="18"/>
  <c r="AL257" i="18"/>
  <c r="AN257" i="18" s="1"/>
  <c r="AI257" i="18"/>
  <c r="AH257" i="18"/>
  <c r="AL256" i="18"/>
  <c r="AN256" i="18" s="1"/>
  <c r="AI256" i="18"/>
  <c r="AH256" i="18"/>
  <c r="AL255" i="18"/>
  <c r="AN255" i="18" s="1"/>
  <c r="AI255" i="18"/>
  <c r="AH255" i="18"/>
  <c r="AL254" i="18"/>
  <c r="AN254" i="18" s="1"/>
  <c r="AI254" i="18"/>
  <c r="AH254" i="18"/>
  <c r="AL253" i="18"/>
  <c r="AN253" i="18" s="1"/>
  <c r="AI253" i="18"/>
  <c r="AH253" i="18"/>
  <c r="AL252" i="18"/>
  <c r="AN252" i="18" s="1"/>
  <c r="AH252" i="18"/>
  <c r="AL251" i="18"/>
  <c r="AN251" i="18" s="1"/>
  <c r="AH251" i="18"/>
  <c r="AL250" i="18"/>
  <c r="AN250" i="18" s="1"/>
  <c r="AI250" i="18"/>
  <c r="AH250" i="18"/>
  <c r="AL249" i="18"/>
  <c r="AN249" i="18" s="1"/>
  <c r="AI249" i="18"/>
  <c r="AH249" i="18"/>
  <c r="AL248" i="18"/>
  <c r="AN248" i="18" s="1"/>
  <c r="AI248" i="18"/>
  <c r="AH248" i="18"/>
  <c r="AL247" i="18"/>
  <c r="AN247" i="18" s="1"/>
  <c r="AI247" i="18"/>
  <c r="AH247" i="18"/>
  <c r="AL246" i="18"/>
  <c r="AN246" i="18" s="1"/>
  <c r="AI246" i="18"/>
  <c r="AH246" i="18"/>
  <c r="AL245" i="18"/>
  <c r="AN245" i="18" s="1"/>
  <c r="AI245" i="18"/>
  <c r="AH245" i="18"/>
  <c r="AL244" i="18"/>
  <c r="AN244" i="18" s="1"/>
  <c r="AI244" i="18"/>
  <c r="AH244" i="18"/>
  <c r="AL243" i="18"/>
  <c r="AN243" i="18" s="1"/>
  <c r="AI243" i="18"/>
  <c r="AH243" i="18"/>
  <c r="AL242" i="18"/>
  <c r="AN242" i="18" s="1"/>
  <c r="AH242" i="18"/>
  <c r="AL241" i="18"/>
  <c r="AN241" i="18" s="1"/>
  <c r="AH241" i="18"/>
  <c r="AL240" i="18"/>
  <c r="AN240" i="18" s="1"/>
  <c r="AH240" i="18"/>
  <c r="AL239" i="18"/>
  <c r="AN239" i="18" s="1"/>
  <c r="AI239" i="18"/>
  <c r="AH239" i="18"/>
  <c r="AL238" i="18"/>
  <c r="AN238" i="18" s="1"/>
  <c r="AI238" i="18"/>
  <c r="AH238" i="18"/>
  <c r="AL237" i="18"/>
  <c r="AN237" i="18" s="1"/>
  <c r="AI237" i="18"/>
  <c r="AH237" i="18"/>
  <c r="AL236" i="18"/>
  <c r="AN236" i="18" s="1"/>
  <c r="AI236" i="18"/>
  <c r="AH236" i="18"/>
  <c r="AL235" i="18"/>
  <c r="AN235" i="18" s="1"/>
  <c r="AI235" i="18"/>
  <c r="AH235" i="18"/>
  <c r="AL234" i="18"/>
  <c r="AN234" i="18" s="1"/>
  <c r="AI234" i="18"/>
  <c r="AH234" i="18"/>
  <c r="AL233" i="18"/>
  <c r="AN233" i="18" s="1"/>
  <c r="AI233" i="18"/>
  <c r="AH233" i="18"/>
  <c r="AL232" i="18"/>
  <c r="AN232" i="18" s="1"/>
  <c r="AI232" i="18"/>
  <c r="AH232" i="18"/>
  <c r="AL231" i="18"/>
  <c r="AN231" i="18" s="1"/>
  <c r="AI231" i="18"/>
  <c r="AH231" i="18"/>
  <c r="AL230" i="18"/>
  <c r="AN230" i="18" s="1"/>
  <c r="AI230" i="18"/>
  <c r="AH230" i="18"/>
  <c r="AL229" i="18"/>
  <c r="AN229" i="18" s="1"/>
  <c r="AI229" i="18"/>
  <c r="AH229" i="18"/>
  <c r="AL228" i="18"/>
  <c r="AN228" i="18" s="1"/>
  <c r="AI228" i="18"/>
  <c r="AH228" i="18"/>
  <c r="AL227" i="18"/>
  <c r="AN227" i="18" s="1"/>
  <c r="AI227" i="18"/>
  <c r="AH227" i="18"/>
  <c r="AL226" i="18"/>
  <c r="AN226" i="18" s="1"/>
  <c r="AI226" i="18"/>
  <c r="AH226" i="18"/>
  <c r="AL225" i="18"/>
  <c r="AN225" i="18" s="1"/>
  <c r="AI225" i="18"/>
  <c r="AH225" i="18"/>
  <c r="AL224" i="18"/>
  <c r="AN224" i="18" s="1"/>
  <c r="AI224" i="18"/>
  <c r="AH224" i="18"/>
  <c r="AL223" i="18"/>
  <c r="AN223" i="18" s="1"/>
  <c r="AI223" i="18"/>
  <c r="AH223" i="18"/>
  <c r="AK223" i="18" s="1"/>
  <c r="AL222" i="18"/>
  <c r="AN222" i="18" s="1"/>
  <c r="AI222" i="18"/>
  <c r="AH222" i="18"/>
  <c r="AK222" i="18" s="1"/>
  <c r="AL221" i="18"/>
  <c r="AN221" i="18" s="1"/>
  <c r="AI221" i="18"/>
  <c r="AH221" i="18"/>
  <c r="AK221" i="18" s="1"/>
  <c r="AL220" i="18"/>
  <c r="AN220" i="18" s="1"/>
  <c r="AI220" i="18"/>
  <c r="AH220" i="18"/>
  <c r="AK220" i="18" s="1"/>
  <c r="AL219" i="18"/>
  <c r="AN219" i="18" s="1"/>
  <c r="AI219" i="18"/>
  <c r="AH219" i="18"/>
  <c r="AK219" i="18" s="1"/>
  <c r="AL218" i="18"/>
  <c r="AN218" i="18" s="1"/>
  <c r="AI218" i="18"/>
  <c r="AH218" i="18"/>
  <c r="AK218" i="18" s="1"/>
  <c r="AL217" i="18"/>
  <c r="AN217" i="18" s="1"/>
  <c r="AI217" i="18"/>
  <c r="AH217" i="18"/>
  <c r="AK217" i="18" s="1"/>
  <c r="AL216" i="18"/>
  <c r="AN216" i="18" s="1"/>
  <c r="AI216" i="18"/>
  <c r="AH216" i="18"/>
  <c r="AK216" i="18" s="1"/>
  <c r="AL215" i="18"/>
  <c r="AN215" i="18" s="1"/>
  <c r="AI215" i="18"/>
  <c r="AH215" i="18"/>
  <c r="AK215" i="18" s="1"/>
  <c r="AL214" i="18"/>
  <c r="AN214" i="18" s="1"/>
  <c r="AI214" i="18"/>
  <c r="AH214" i="18"/>
  <c r="AK214" i="18" s="1"/>
  <c r="AL213" i="18"/>
  <c r="AN213" i="18" s="1"/>
  <c r="AI213" i="18"/>
  <c r="AH213" i="18"/>
  <c r="AK213" i="18" s="1"/>
  <c r="AL212" i="18"/>
  <c r="AN212" i="18" s="1"/>
  <c r="AI212" i="18"/>
  <c r="AH212" i="18"/>
  <c r="AK212" i="18" s="1"/>
  <c r="AL211" i="18"/>
  <c r="AN211" i="18" s="1"/>
  <c r="AI211" i="18"/>
  <c r="AH211" i="18"/>
  <c r="AK211" i="18" s="1"/>
  <c r="AL210" i="18"/>
  <c r="AN210" i="18" s="1"/>
  <c r="AI210" i="18"/>
  <c r="AH210" i="18"/>
  <c r="AK210" i="18" s="1"/>
  <c r="AL209" i="18"/>
  <c r="AN209" i="18" s="1"/>
  <c r="AI209" i="18"/>
  <c r="AH209" i="18"/>
  <c r="AK209" i="18" s="1"/>
  <c r="AL208" i="18"/>
  <c r="AN208" i="18" s="1"/>
  <c r="AI208" i="18"/>
  <c r="AH208" i="18"/>
  <c r="AK208" i="18" s="1"/>
  <c r="AL207" i="18"/>
  <c r="AN207" i="18" s="1"/>
  <c r="AI207" i="18"/>
  <c r="AH207" i="18"/>
  <c r="AK207" i="18" s="1"/>
  <c r="AB207" i="18"/>
  <c r="AL206" i="18"/>
  <c r="AN206" i="18" s="1"/>
  <c r="AI206" i="18"/>
  <c r="AH206" i="18"/>
  <c r="AK206" i="18" s="1"/>
  <c r="AP205" i="18"/>
  <c r="AN205" i="18"/>
  <c r="AI205" i="18"/>
  <c r="AH205" i="18"/>
  <c r="AK205" i="18" s="1"/>
  <c r="AL204" i="18"/>
  <c r="AN204" i="18" s="1"/>
  <c r="AI204" i="18"/>
  <c r="AH204" i="18"/>
  <c r="AK204" i="18" s="1"/>
  <c r="AL203" i="18"/>
  <c r="AN203" i="18" s="1"/>
  <c r="AI203" i="18"/>
  <c r="AH203" i="18"/>
  <c r="AK203" i="18" s="1"/>
  <c r="AH200" i="18"/>
  <c r="W200" i="18"/>
  <c r="V200" i="18"/>
  <c r="AG200" i="18" s="1"/>
  <c r="T200" i="18"/>
  <c r="X200" i="18" s="1"/>
  <c r="Z200" i="18" s="1"/>
  <c r="S200" i="18"/>
  <c r="Q200" i="18"/>
  <c r="K200" i="18"/>
  <c r="AH199" i="18"/>
  <c r="V199" i="18"/>
  <c r="W199" i="18" s="1"/>
  <c r="T199" i="18"/>
  <c r="X199" i="18" s="1"/>
  <c r="Z199" i="18" s="1"/>
  <c r="S199" i="18"/>
  <c r="Q199" i="18"/>
  <c r="AH198" i="18"/>
  <c r="V198" i="18"/>
  <c r="W198" i="18" s="1"/>
  <c r="T198" i="18"/>
  <c r="X198" i="18" s="1"/>
  <c r="Z198" i="18" s="1"/>
  <c r="S198" i="18"/>
  <c r="Q198" i="18"/>
  <c r="AH197" i="18"/>
  <c r="W197" i="18"/>
  <c r="V197" i="18"/>
  <c r="T197" i="18"/>
  <c r="X197" i="18" s="1"/>
  <c r="Z197" i="18" s="1"/>
  <c r="S197" i="18"/>
  <c r="Q197" i="18"/>
  <c r="AH196" i="18"/>
  <c r="W196" i="18"/>
  <c r="V196" i="18"/>
  <c r="T196" i="18"/>
  <c r="X196" i="18" s="1"/>
  <c r="Z196" i="18" s="1"/>
  <c r="S196" i="18"/>
  <c r="Q196" i="18"/>
  <c r="AH195" i="18"/>
  <c r="W195" i="18"/>
  <c r="V195" i="18"/>
  <c r="T195" i="18"/>
  <c r="X195" i="18" s="1"/>
  <c r="Z195" i="18" s="1"/>
  <c r="S195" i="18"/>
  <c r="Q195" i="18"/>
  <c r="AH194" i="18"/>
  <c r="W194" i="18"/>
  <c r="V194" i="18"/>
  <c r="T194" i="18"/>
  <c r="X194" i="18" s="1"/>
  <c r="Z194" i="18" s="1"/>
  <c r="S194" i="18"/>
  <c r="Q194" i="18"/>
  <c r="AH193" i="18"/>
  <c r="W193" i="18"/>
  <c r="V193" i="18"/>
  <c r="T193" i="18"/>
  <c r="X193" i="18" s="1"/>
  <c r="Z193" i="18" s="1"/>
  <c r="S193" i="18"/>
  <c r="Q193" i="18"/>
  <c r="AH192" i="18"/>
  <c r="W192" i="18"/>
  <c r="V192" i="18"/>
  <c r="T192" i="18"/>
  <c r="X192" i="18" s="1"/>
  <c r="Z192" i="18" s="1"/>
  <c r="S192" i="18"/>
  <c r="Q192" i="18"/>
  <c r="AH191" i="18"/>
  <c r="W191" i="18"/>
  <c r="V191" i="18"/>
  <c r="T191" i="18"/>
  <c r="X191" i="18" s="1"/>
  <c r="Z191" i="18" s="1"/>
  <c r="S191" i="18"/>
  <c r="Q191" i="18"/>
  <c r="AH190" i="18"/>
  <c r="W190" i="18"/>
  <c r="V190" i="18"/>
  <c r="T190" i="18"/>
  <c r="X190" i="18" s="1"/>
  <c r="Z190" i="18" s="1"/>
  <c r="S190" i="18"/>
  <c r="Q190" i="18"/>
  <c r="AH189" i="18"/>
  <c r="W189" i="18"/>
  <c r="V189" i="18"/>
  <c r="T189" i="18"/>
  <c r="X189" i="18" s="1"/>
  <c r="Z189" i="18" s="1"/>
  <c r="S189" i="18"/>
  <c r="Q189" i="18"/>
  <c r="AH188" i="18"/>
  <c r="W188" i="18"/>
  <c r="V188" i="18"/>
  <c r="T188" i="18"/>
  <c r="X188" i="18" s="1"/>
  <c r="Z188" i="18" s="1"/>
  <c r="S188" i="18"/>
  <c r="Q188" i="18"/>
  <c r="AH187" i="18"/>
  <c r="W187" i="18"/>
  <c r="V187" i="18"/>
  <c r="T187" i="18"/>
  <c r="X187" i="18" s="1"/>
  <c r="Z187" i="18" s="1"/>
  <c r="S187" i="18"/>
  <c r="Q187" i="18"/>
  <c r="AH186" i="18"/>
  <c r="W186" i="18"/>
  <c r="V186" i="18"/>
  <c r="T186" i="18"/>
  <c r="X186" i="18" s="1"/>
  <c r="Z186" i="18" s="1"/>
  <c r="S186" i="18"/>
  <c r="Q186" i="18"/>
  <c r="AH185" i="18"/>
  <c r="W185" i="18"/>
  <c r="V185" i="18"/>
  <c r="T185" i="18"/>
  <c r="X185" i="18" s="1"/>
  <c r="Z185" i="18" s="1"/>
  <c r="S185" i="18"/>
  <c r="Q185" i="18"/>
  <c r="AH184" i="18"/>
  <c r="W184" i="18"/>
  <c r="V184" i="18"/>
  <c r="T184" i="18"/>
  <c r="X184" i="18" s="1"/>
  <c r="Z184" i="18" s="1"/>
  <c r="S184" i="18"/>
  <c r="Q184" i="18"/>
  <c r="AH183" i="18"/>
  <c r="W183" i="18"/>
  <c r="V183" i="18"/>
  <c r="T183" i="18"/>
  <c r="X183" i="18" s="1"/>
  <c r="Z183" i="18" s="1"/>
  <c r="S183" i="18"/>
  <c r="Q183" i="18"/>
  <c r="AH182" i="18"/>
  <c r="W182" i="18"/>
  <c r="V182" i="18"/>
  <c r="T182" i="18"/>
  <c r="X182" i="18" s="1"/>
  <c r="Z182" i="18" s="1"/>
  <c r="S182" i="18"/>
  <c r="Q182" i="18"/>
  <c r="AH181" i="18"/>
  <c r="W181" i="18"/>
  <c r="V181" i="18"/>
  <c r="T181" i="18"/>
  <c r="X181" i="18" s="1"/>
  <c r="Z181" i="18" s="1"/>
  <c r="S181" i="18"/>
  <c r="Q181" i="18"/>
  <c r="AH180" i="18"/>
  <c r="W180" i="18"/>
  <c r="V180" i="18"/>
  <c r="T180" i="18"/>
  <c r="X180" i="18" s="1"/>
  <c r="Z180" i="18" s="1"/>
  <c r="S180" i="18"/>
  <c r="Q180" i="18"/>
  <c r="AH179" i="18"/>
  <c r="W179" i="18"/>
  <c r="V179" i="18"/>
  <c r="T179" i="18"/>
  <c r="X179" i="18" s="1"/>
  <c r="Z179" i="18" s="1"/>
  <c r="S179" i="18"/>
  <c r="Q179" i="18"/>
  <c r="AH178" i="18"/>
  <c r="W178" i="18"/>
  <c r="V178" i="18"/>
  <c r="T178" i="18"/>
  <c r="X178" i="18" s="1"/>
  <c r="Z178" i="18" s="1"/>
  <c r="S178" i="18"/>
  <c r="Q178" i="18"/>
  <c r="AH177" i="18"/>
  <c r="W177" i="18"/>
  <c r="V177" i="18"/>
  <c r="T177" i="18"/>
  <c r="X177" i="18" s="1"/>
  <c r="Z177" i="18" s="1"/>
  <c r="S177" i="18"/>
  <c r="Q177" i="18"/>
  <c r="AH176" i="18"/>
  <c r="W176" i="18"/>
  <c r="V176" i="18"/>
  <c r="T176" i="18"/>
  <c r="X176" i="18" s="1"/>
  <c r="Z176" i="18" s="1"/>
  <c r="S176" i="18"/>
  <c r="Q176" i="18"/>
  <c r="AH175" i="18"/>
  <c r="W175" i="18"/>
  <c r="V175" i="18"/>
  <c r="T175" i="18"/>
  <c r="X175" i="18" s="1"/>
  <c r="Z175" i="18" s="1"/>
  <c r="S175" i="18"/>
  <c r="Q175" i="18"/>
  <c r="AH174" i="18"/>
  <c r="W174" i="18"/>
  <c r="V174" i="18"/>
  <c r="T174" i="18"/>
  <c r="X174" i="18" s="1"/>
  <c r="Z174" i="18" s="1"/>
  <c r="S174" i="18"/>
  <c r="Q174" i="18"/>
  <c r="AH173" i="18"/>
  <c r="W173" i="18"/>
  <c r="V173" i="18"/>
  <c r="T173" i="18"/>
  <c r="X173" i="18" s="1"/>
  <c r="Z173" i="18" s="1"/>
  <c r="S173" i="18"/>
  <c r="Q173" i="18"/>
  <c r="AH172" i="18"/>
  <c r="W172" i="18"/>
  <c r="V172" i="18"/>
  <c r="T172" i="18"/>
  <c r="X172" i="18" s="1"/>
  <c r="Z172" i="18" s="1"/>
  <c r="S172" i="18"/>
  <c r="Q172" i="18"/>
  <c r="AH171" i="18"/>
  <c r="W171" i="18"/>
  <c r="V171" i="18"/>
  <c r="T171" i="18"/>
  <c r="X171" i="18" s="1"/>
  <c r="Z171" i="18" s="1"/>
  <c r="S171" i="18"/>
  <c r="Q171" i="18"/>
  <c r="AH170" i="18"/>
  <c r="W170" i="18"/>
  <c r="V170" i="18"/>
  <c r="T170" i="18"/>
  <c r="X170" i="18" s="1"/>
  <c r="Z170" i="18" s="1"/>
  <c r="S170" i="18"/>
  <c r="Q170" i="18"/>
  <c r="AH169" i="18"/>
  <c r="W169" i="18"/>
  <c r="V169" i="18"/>
  <c r="T169" i="18"/>
  <c r="X169" i="18" s="1"/>
  <c r="Z169" i="18" s="1"/>
  <c r="S169" i="18"/>
  <c r="Q169" i="18"/>
  <c r="AH168" i="18"/>
  <c r="W168" i="18"/>
  <c r="V168" i="18"/>
  <c r="T168" i="18"/>
  <c r="X168" i="18" s="1"/>
  <c r="Z168" i="18" s="1"/>
  <c r="S168" i="18"/>
  <c r="Q168" i="18"/>
  <c r="AH167" i="18"/>
  <c r="W167" i="18"/>
  <c r="V167" i="18"/>
  <c r="T167" i="18"/>
  <c r="X167" i="18" s="1"/>
  <c r="Z167" i="18" s="1"/>
  <c r="S167" i="18"/>
  <c r="Q167" i="18"/>
  <c r="AH166" i="18"/>
  <c r="W166" i="18"/>
  <c r="V166" i="18"/>
  <c r="T166" i="18"/>
  <c r="X166" i="18" s="1"/>
  <c r="Z166" i="18" s="1"/>
  <c r="S166" i="18"/>
  <c r="Q166" i="18"/>
  <c r="AH165" i="18"/>
  <c r="W165" i="18"/>
  <c r="V165" i="18"/>
  <c r="T165" i="18"/>
  <c r="X165" i="18" s="1"/>
  <c r="Z165" i="18" s="1"/>
  <c r="S165" i="18"/>
  <c r="Q165" i="18"/>
  <c r="AH164" i="18"/>
  <c r="W164" i="18"/>
  <c r="V164" i="18"/>
  <c r="T164" i="18"/>
  <c r="X164" i="18" s="1"/>
  <c r="Z164" i="18" s="1"/>
  <c r="S164" i="18"/>
  <c r="Q164" i="18"/>
  <c r="AH163" i="18"/>
  <c r="W163" i="18"/>
  <c r="V163" i="18"/>
  <c r="T163" i="18"/>
  <c r="X163" i="18" s="1"/>
  <c r="Z163" i="18" s="1"/>
  <c r="S163" i="18"/>
  <c r="Q163" i="18"/>
  <c r="AH162" i="18"/>
  <c r="W162" i="18"/>
  <c r="V162" i="18"/>
  <c r="T162" i="18"/>
  <c r="X162" i="18" s="1"/>
  <c r="Z162" i="18" s="1"/>
  <c r="S162" i="18"/>
  <c r="Q162" i="18"/>
  <c r="AH161" i="18"/>
  <c r="W161" i="18"/>
  <c r="V161" i="18"/>
  <c r="T161" i="18"/>
  <c r="X161" i="18" s="1"/>
  <c r="Z161" i="18" s="1"/>
  <c r="S161" i="18"/>
  <c r="Q161" i="18"/>
  <c r="AH160" i="18"/>
  <c r="W160" i="18"/>
  <c r="V160" i="18"/>
  <c r="T160" i="18"/>
  <c r="X160" i="18" s="1"/>
  <c r="Z160" i="18" s="1"/>
  <c r="S160" i="18"/>
  <c r="Q160" i="18"/>
  <c r="AH159" i="18"/>
  <c r="W159" i="18"/>
  <c r="V159" i="18"/>
  <c r="T159" i="18"/>
  <c r="X159" i="18" s="1"/>
  <c r="Z159" i="18" s="1"/>
  <c r="S159" i="18"/>
  <c r="Q159" i="18"/>
  <c r="AH158" i="18"/>
  <c r="W158" i="18"/>
  <c r="V158" i="18"/>
  <c r="T158" i="18"/>
  <c r="X158" i="18" s="1"/>
  <c r="Z158" i="18" s="1"/>
  <c r="S158" i="18"/>
  <c r="Q158" i="18"/>
  <c r="AH157" i="18"/>
  <c r="W157" i="18"/>
  <c r="V157" i="18"/>
  <c r="T157" i="18"/>
  <c r="X157" i="18" s="1"/>
  <c r="Z157" i="18" s="1"/>
  <c r="S157" i="18"/>
  <c r="Q157" i="18"/>
  <c r="AH156" i="18"/>
  <c r="W156" i="18"/>
  <c r="V156" i="18"/>
  <c r="T156" i="18"/>
  <c r="X156" i="18" s="1"/>
  <c r="Z156" i="18" s="1"/>
  <c r="S156" i="18"/>
  <c r="Q156" i="18"/>
  <c r="AH155" i="18"/>
  <c r="W155" i="18"/>
  <c r="V155" i="18"/>
  <c r="T155" i="18"/>
  <c r="X155" i="18" s="1"/>
  <c r="Z155" i="18" s="1"/>
  <c r="S155" i="18"/>
  <c r="Q155" i="18"/>
  <c r="AH154" i="18"/>
  <c r="W154" i="18"/>
  <c r="V154" i="18"/>
  <c r="T154" i="18"/>
  <c r="X154" i="18" s="1"/>
  <c r="Z154" i="18" s="1"/>
  <c r="S154" i="18"/>
  <c r="Q154" i="18"/>
  <c r="AH153" i="18"/>
  <c r="W153" i="18"/>
  <c r="V153" i="18"/>
  <c r="T153" i="18"/>
  <c r="X153" i="18" s="1"/>
  <c r="Z153" i="18" s="1"/>
  <c r="S153" i="18"/>
  <c r="Q153" i="18"/>
  <c r="AH152" i="18"/>
  <c r="W152" i="18"/>
  <c r="V152" i="18"/>
  <c r="T152" i="18"/>
  <c r="X152" i="18" s="1"/>
  <c r="Z152" i="18" s="1"/>
  <c r="S152" i="18"/>
  <c r="Q152" i="18"/>
  <c r="AH151" i="18"/>
  <c r="W151" i="18"/>
  <c r="V151" i="18"/>
  <c r="T151" i="18"/>
  <c r="X151" i="18" s="1"/>
  <c r="Z151" i="18" s="1"/>
  <c r="S151" i="18"/>
  <c r="Q151" i="18"/>
  <c r="AH150" i="18"/>
  <c r="W150" i="18"/>
  <c r="V150" i="18"/>
  <c r="T150" i="18"/>
  <c r="X150" i="18" s="1"/>
  <c r="Z150" i="18" s="1"/>
  <c r="S150" i="18"/>
  <c r="Q150" i="18"/>
  <c r="AH149" i="18"/>
  <c r="W149" i="18"/>
  <c r="V149" i="18"/>
  <c r="T149" i="18"/>
  <c r="X149" i="18" s="1"/>
  <c r="Z149" i="18" s="1"/>
  <c r="S149" i="18"/>
  <c r="Q149" i="18"/>
  <c r="AH148" i="18"/>
  <c r="W148" i="18"/>
  <c r="V148" i="18"/>
  <c r="T148" i="18"/>
  <c r="X148" i="18" s="1"/>
  <c r="Z148" i="18" s="1"/>
  <c r="S148" i="18"/>
  <c r="Q148" i="18"/>
  <c r="AH147" i="18"/>
  <c r="W147" i="18"/>
  <c r="V147" i="18"/>
  <c r="T147" i="18"/>
  <c r="X147" i="18" s="1"/>
  <c r="Z147" i="18" s="1"/>
  <c r="S147" i="18"/>
  <c r="Q147" i="18"/>
  <c r="AH146" i="18"/>
  <c r="W146" i="18"/>
  <c r="V146" i="18"/>
  <c r="T146" i="18"/>
  <c r="X146" i="18" s="1"/>
  <c r="Z146" i="18" s="1"/>
  <c r="S146" i="18"/>
  <c r="Q146" i="18"/>
  <c r="AH145" i="18"/>
  <c r="W145" i="18"/>
  <c r="V145" i="18"/>
  <c r="T145" i="18"/>
  <c r="X145" i="18" s="1"/>
  <c r="Z145" i="18" s="1"/>
  <c r="S145" i="18"/>
  <c r="Q145" i="18"/>
  <c r="AH144" i="18"/>
  <c r="W144" i="18"/>
  <c r="V144" i="18"/>
  <c r="T144" i="18"/>
  <c r="X144" i="18" s="1"/>
  <c r="Z144" i="18" s="1"/>
  <c r="S144" i="18"/>
  <c r="Q144" i="18"/>
  <c r="AH143" i="18"/>
  <c r="W143" i="18"/>
  <c r="V143" i="18"/>
  <c r="T143" i="18"/>
  <c r="X143" i="18" s="1"/>
  <c r="Z143" i="18" s="1"/>
  <c r="S143" i="18"/>
  <c r="Q143" i="18"/>
  <c r="AH142" i="18"/>
  <c r="W142" i="18"/>
  <c r="V142" i="18"/>
  <c r="T142" i="18"/>
  <c r="X142" i="18" s="1"/>
  <c r="Z142" i="18" s="1"/>
  <c r="S142" i="18"/>
  <c r="Q142" i="18"/>
  <c r="AH141" i="18"/>
  <c r="W141" i="18"/>
  <c r="V141" i="18"/>
  <c r="T141" i="18"/>
  <c r="X141" i="18" s="1"/>
  <c r="Z141" i="18" s="1"/>
  <c r="S141" i="18"/>
  <c r="Q141" i="18"/>
  <c r="AH140" i="18"/>
  <c r="W140" i="18"/>
  <c r="V140" i="18"/>
  <c r="T140" i="18"/>
  <c r="X140" i="18" s="1"/>
  <c r="Z140" i="18" s="1"/>
  <c r="S140" i="18"/>
  <c r="Q140" i="18"/>
  <c r="AH139" i="18"/>
  <c r="W139" i="18"/>
  <c r="V139" i="18"/>
  <c r="T139" i="18"/>
  <c r="X139" i="18" s="1"/>
  <c r="Z139" i="18" s="1"/>
  <c r="S139" i="18"/>
  <c r="Q139" i="18"/>
  <c r="AH138" i="18"/>
  <c r="W138" i="18"/>
  <c r="V138" i="18"/>
  <c r="T138" i="18"/>
  <c r="X138" i="18" s="1"/>
  <c r="Z138" i="18" s="1"/>
  <c r="S138" i="18"/>
  <c r="Q138" i="18"/>
  <c r="AH137" i="18"/>
  <c r="W137" i="18"/>
  <c r="V137" i="18"/>
  <c r="T137" i="18"/>
  <c r="X137" i="18" s="1"/>
  <c r="Z137" i="18" s="1"/>
  <c r="S137" i="18"/>
  <c r="Q137" i="18"/>
  <c r="AH136" i="18"/>
  <c r="W136" i="18"/>
  <c r="V136" i="18"/>
  <c r="T136" i="18"/>
  <c r="X136" i="18" s="1"/>
  <c r="Z136" i="18" s="1"/>
  <c r="S136" i="18"/>
  <c r="Q136" i="18"/>
  <c r="AH135" i="18"/>
  <c r="W135" i="18"/>
  <c r="V135" i="18"/>
  <c r="T135" i="18"/>
  <c r="X135" i="18" s="1"/>
  <c r="Z135" i="18" s="1"/>
  <c r="S135" i="18"/>
  <c r="Q135" i="18"/>
  <c r="AH134" i="18"/>
  <c r="W134" i="18"/>
  <c r="V134" i="18"/>
  <c r="T134" i="18"/>
  <c r="X134" i="18" s="1"/>
  <c r="Z134" i="18" s="1"/>
  <c r="S134" i="18"/>
  <c r="Q134" i="18"/>
  <c r="AH133" i="18"/>
  <c r="W133" i="18"/>
  <c r="V133" i="18"/>
  <c r="T133" i="18"/>
  <c r="X133" i="18" s="1"/>
  <c r="Z133" i="18" s="1"/>
  <c r="S133" i="18"/>
  <c r="Q133" i="18"/>
  <c r="AH132" i="18"/>
  <c r="W132" i="18"/>
  <c r="V132" i="18"/>
  <c r="T132" i="18"/>
  <c r="X132" i="18" s="1"/>
  <c r="Z132" i="18" s="1"/>
  <c r="S132" i="18"/>
  <c r="Q132" i="18"/>
  <c r="AH131" i="18"/>
  <c r="W131" i="18"/>
  <c r="V131" i="18"/>
  <c r="T131" i="18"/>
  <c r="X131" i="18" s="1"/>
  <c r="Z131" i="18" s="1"/>
  <c r="S131" i="18"/>
  <c r="Q131" i="18"/>
  <c r="AH130" i="18"/>
  <c r="W130" i="18"/>
  <c r="V130" i="18"/>
  <c r="T130" i="18"/>
  <c r="X130" i="18" s="1"/>
  <c r="Z130" i="18" s="1"/>
  <c r="S130" i="18"/>
  <c r="Q130" i="18"/>
  <c r="AH129" i="18"/>
  <c r="W129" i="18"/>
  <c r="V129" i="18"/>
  <c r="T129" i="18"/>
  <c r="X129" i="18" s="1"/>
  <c r="Z129" i="18" s="1"/>
  <c r="S129" i="18"/>
  <c r="Q129" i="18"/>
  <c r="AH128" i="18"/>
  <c r="W128" i="18"/>
  <c r="V128" i="18"/>
  <c r="T128" i="18"/>
  <c r="X128" i="18" s="1"/>
  <c r="Z128" i="18" s="1"/>
  <c r="S128" i="18"/>
  <c r="Q128" i="18"/>
  <c r="AH127" i="18"/>
  <c r="W127" i="18"/>
  <c r="V127" i="18"/>
  <c r="T127" i="18"/>
  <c r="X127" i="18" s="1"/>
  <c r="Z127" i="18" s="1"/>
  <c r="S127" i="18"/>
  <c r="Q127" i="18"/>
  <c r="AH126" i="18"/>
  <c r="W126" i="18"/>
  <c r="V126" i="18"/>
  <c r="T126" i="18"/>
  <c r="X126" i="18" s="1"/>
  <c r="Z126" i="18" s="1"/>
  <c r="S126" i="18"/>
  <c r="Q126" i="18"/>
  <c r="AH125" i="18"/>
  <c r="W125" i="18"/>
  <c r="V125" i="18"/>
  <c r="T125" i="18"/>
  <c r="X125" i="18" s="1"/>
  <c r="Z125" i="18" s="1"/>
  <c r="S125" i="18"/>
  <c r="Q125" i="18"/>
  <c r="AH124" i="18"/>
  <c r="W124" i="18"/>
  <c r="V124" i="18"/>
  <c r="T124" i="18"/>
  <c r="X124" i="18" s="1"/>
  <c r="Z124" i="18" s="1"/>
  <c r="S124" i="18"/>
  <c r="Q124" i="18"/>
  <c r="AH123" i="18"/>
  <c r="W123" i="18"/>
  <c r="V123" i="18"/>
  <c r="T123" i="18"/>
  <c r="X123" i="18" s="1"/>
  <c r="Z123" i="18" s="1"/>
  <c r="S123" i="18"/>
  <c r="Q123" i="18"/>
  <c r="AH122" i="18"/>
  <c r="W122" i="18"/>
  <c r="V122" i="18"/>
  <c r="T122" i="18"/>
  <c r="X122" i="18" s="1"/>
  <c r="Z122" i="18" s="1"/>
  <c r="S122" i="18"/>
  <c r="Q122" i="18"/>
  <c r="AH121" i="18"/>
  <c r="W121" i="18"/>
  <c r="V121" i="18"/>
  <c r="T121" i="18"/>
  <c r="X121" i="18" s="1"/>
  <c r="Z121" i="18" s="1"/>
  <c r="S121" i="18"/>
  <c r="Q121" i="18"/>
  <c r="AH120" i="18"/>
  <c r="W120" i="18"/>
  <c r="V120" i="18"/>
  <c r="T120" i="18"/>
  <c r="X120" i="18" s="1"/>
  <c r="Z120" i="18" s="1"/>
  <c r="S120" i="18"/>
  <c r="Q120" i="18"/>
  <c r="AH119" i="18"/>
  <c r="W119" i="18"/>
  <c r="V119" i="18"/>
  <c r="T119" i="18"/>
  <c r="X119" i="18" s="1"/>
  <c r="Z119" i="18" s="1"/>
  <c r="S119" i="18"/>
  <c r="Q119" i="18"/>
  <c r="AH118" i="18"/>
  <c r="W118" i="18"/>
  <c r="V118" i="18"/>
  <c r="T118" i="18"/>
  <c r="X118" i="18" s="1"/>
  <c r="Z118" i="18" s="1"/>
  <c r="S118" i="18"/>
  <c r="Q118" i="18"/>
  <c r="AH117" i="18"/>
  <c r="W117" i="18"/>
  <c r="V117" i="18"/>
  <c r="T117" i="18"/>
  <c r="X117" i="18" s="1"/>
  <c r="Z117" i="18" s="1"/>
  <c r="S117" i="18"/>
  <c r="Q117" i="18"/>
  <c r="AH116" i="18"/>
  <c r="W116" i="18"/>
  <c r="V116" i="18"/>
  <c r="T116" i="18"/>
  <c r="X116" i="18" s="1"/>
  <c r="Z116" i="18" s="1"/>
  <c r="S116" i="18"/>
  <c r="Q116" i="18"/>
  <c r="AH115" i="18"/>
  <c r="W115" i="18"/>
  <c r="V115" i="18"/>
  <c r="T115" i="18"/>
  <c r="X115" i="18" s="1"/>
  <c r="Z115" i="18" s="1"/>
  <c r="S115" i="18"/>
  <c r="Q115" i="18"/>
  <c r="AH114" i="18"/>
  <c r="W114" i="18"/>
  <c r="V114" i="18"/>
  <c r="T114" i="18"/>
  <c r="X114" i="18" s="1"/>
  <c r="Z114" i="18" s="1"/>
  <c r="S114" i="18"/>
  <c r="Q114" i="18"/>
  <c r="AH113" i="18"/>
  <c r="W113" i="18"/>
  <c r="V113" i="18"/>
  <c r="T113" i="18"/>
  <c r="X113" i="18" s="1"/>
  <c r="Z113" i="18" s="1"/>
  <c r="S113" i="18"/>
  <c r="Q113" i="18"/>
  <c r="AH112" i="18"/>
  <c r="W112" i="18"/>
  <c r="V112" i="18"/>
  <c r="T112" i="18"/>
  <c r="X112" i="18" s="1"/>
  <c r="Z112" i="18" s="1"/>
  <c r="S112" i="18"/>
  <c r="Q112" i="18"/>
  <c r="AH111" i="18"/>
  <c r="W111" i="18"/>
  <c r="V111" i="18"/>
  <c r="T111" i="18"/>
  <c r="X111" i="18" s="1"/>
  <c r="Z111" i="18" s="1"/>
  <c r="S111" i="18"/>
  <c r="Q111" i="18"/>
  <c r="AH110" i="18"/>
  <c r="W110" i="18"/>
  <c r="V110" i="18"/>
  <c r="T110" i="18"/>
  <c r="X110" i="18" s="1"/>
  <c r="Z110" i="18" s="1"/>
  <c r="S110" i="18"/>
  <c r="Q110" i="18"/>
  <c r="AH109" i="18"/>
  <c r="W109" i="18"/>
  <c r="V109" i="18"/>
  <c r="T109" i="18"/>
  <c r="X109" i="18" s="1"/>
  <c r="Z109" i="18" s="1"/>
  <c r="S109" i="18"/>
  <c r="Q109" i="18"/>
  <c r="AH108" i="18"/>
  <c r="W108" i="18"/>
  <c r="V108" i="18"/>
  <c r="T108" i="18"/>
  <c r="X108" i="18" s="1"/>
  <c r="Z108" i="18" s="1"/>
  <c r="S108" i="18"/>
  <c r="Q108" i="18"/>
  <c r="AH107" i="18"/>
  <c r="W107" i="18"/>
  <c r="V107" i="18"/>
  <c r="T107" i="18"/>
  <c r="X107" i="18" s="1"/>
  <c r="Z107" i="18" s="1"/>
  <c r="S107" i="18"/>
  <c r="Q107" i="18"/>
  <c r="AH106" i="18"/>
  <c r="W106" i="18"/>
  <c r="V106" i="18"/>
  <c r="T106" i="18"/>
  <c r="X106" i="18" s="1"/>
  <c r="Z106" i="18" s="1"/>
  <c r="S106" i="18"/>
  <c r="Q106" i="18"/>
  <c r="AH105" i="18"/>
  <c r="W105" i="18"/>
  <c r="V105" i="18"/>
  <c r="T105" i="18"/>
  <c r="X105" i="18" s="1"/>
  <c r="Z105" i="18" s="1"/>
  <c r="S105" i="18"/>
  <c r="Q105" i="18"/>
  <c r="AH104" i="18"/>
  <c r="W104" i="18"/>
  <c r="V104" i="18"/>
  <c r="T104" i="18"/>
  <c r="X104" i="18" s="1"/>
  <c r="Z104" i="18" s="1"/>
  <c r="S104" i="18"/>
  <c r="Q104" i="18"/>
  <c r="AH103" i="18"/>
  <c r="W103" i="18"/>
  <c r="V103" i="18"/>
  <c r="T103" i="18"/>
  <c r="X103" i="18" s="1"/>
  <c r="Z103" i="18" s="1"/>
  <c r="S103" i="18"/>
  <c r="Q103" i="18"/>
  <c r="AH102" i="18"/>
  <c r="W102" i="18"/>
  <c r="V102" i="18"/>
  <c r="T102" i="18"/>
  <c r="X102" i="18" s="1"/>
  <c r="Z102" i="18" s="1"/>
  <c r="S102" i="18"/>
  <c r="Q102" i="18"/>
  <c r="AH101" i="18"/>
  <c r="W101" i="18"/>
  <c r="V101" i="18"/>
  <c r="T101" i="18"/>
  <c r="X101" i="18" s="1"/>
  <c r="Z101" i="18" s="1"/>
  <c r="S101" i="18"/>
  <c r="Q101" i="18"/>
  <c r="AH100" i="18"/>
  <c r="W100" i="18"/>
  <c r="V100" i="18"/>
  <c r="T100" i="18"/>
  <c r="X100" i="18" s="1"/>
  <c r="Z100" i="18" s="1"/>
  <c r="S100" i="18"/>
  <c r="Q100" i="18"/>
  <c r="AH99" i="18"/>
  <c r="W99" i="18"/>
  <c r="V99" i="18"/>
  <c r="T99" i="18"/>
  <c r="X99" i="18" s="1"/>
  <c r="Z99" i="18" s="1"/>
  <c r="S99" i="18"/>
  <c r="Q99" i="18"/>
  <c r="AH98" i="18"/>
  <c r="W98" i="18"/>
  <c r="V98" i="18"/>
  <c r="T98" i="18"/>
  <c r="X98" i="18" s="1"/>
  <c r="Z98" i="18" s="1"/>
  <c r="S98" i="18"/>
  <c r="Q98" i="18"/>
  <c r="AH97" i="18"/>
  <c r="W97" i="18"/>
  <c r="V97" i="18"/>
  <c r="T97" i="18"/>
  <c r="X97" i="18" s="1"/>
  <c r="Z97" i="18" s="1"/>
  <c r="S97" i="18"/>
  <c r="Q97" i="18"/>
  <c r="AH96" i="18"/>
  <c r="W96" i="18"/>
  <c r="V96" i="18"/>
  <c r="T96" i="18"/>
  <c r="X96" i="18" s="1"/>
  <c r="Z96" i="18" s="1"/>
  <c r="S96" i="18"/>
  <c r="Q96" i="18"/>
  <c r="AH95" i="18"/>
  <c r="W95" i="18"/>
  <c r="V95" i="18"/>
  <c r="T95" i="18"/>
  <c r="X95" i="18" s="1"/>
  <c r="Z95" i="18" s="1"/>
  <c r="S95" i="18"/>
  <c r="Q95" i="18"/>
  <c r="AH94" i="18"/>
  <c r="W94" i="18"/>
  <c r="V94" i="18"/>
  <c r="T94" i="18"/>
  <c r="X94" i="18" s="1"/>
  <c r="Z94" i="18" s="1"/>
  <c r="S94" i="18"/>
  <c r="Q94" i="18"/>
  <c r="AH93" i="18"/>
  <c r="W93" i="18"/>
  <c r="V93" i="18"/>
  <c r="T93" i="18"/>
  <c r="X93" i="18" s="1"/>
  <c r="Z93" i="18" s="1"/>
  <c r="S93" i="18"/>
  <c r="Q93" i="18"/>
  <c r="AH92" i="18"/>
  <c r="W92" i="18"/>
  <c r="V92" i="18"/>
  <c r="T92" i="18"/>
  <c r="X92" i="18" s="1"/>
  <c r="Z92" i="18" s="1"/>
  <c r="S92" i="18"/>
  <c r="Q92" i="18"/>
  <c r="AH91" i="18"/>
  <c r="W91" i="18"/>
  <c r="V91" i="18"/>
  <c r="T91" i="18"/>
  <c r="X91" i="18" s="1"/>
  <c r="Z91" i="18" s="1"/>
  <c r="S91" i="18"/>
  <c r="Q91" i="18"/>
  <c r="AH90" i="18"/>
  <c r="W90" i="18"/>
  <c r="V90" i="18"/>
  <c r="T90" i="18"/>
  <c r="X90" i="18" s="1"/>
  <c r="Z90" i="18" s="1"/>
  <c r="S90" i="18"/>
  <c r="Q90" i="18"/>
  <c r="AH89" i="18"/>
  <c r="W89" i="18"/>
  <c r="V89" i="18"/>
  <c r="T89" i="18"/>
  <c r="X89" i="18" s="1"/>
  <c r="Z89" i="18" s="1"/>
  <c r="S89" i="18"/>
  <c r="Q89" i="18"/>
  <c r="AH88" i="18"/>
  <c r="W88" i="18"/>
  <c r="V88" i="18"/>
  <c r="T88" i="18"/>
  <c r="X88" i="18" s="1"/>
  <c r="Z88" i="18" s="1"/>
  <c r="S88" i="18"/>
  <c r="Q88" i="18"/>
  <c r="AH87" i="18"/>
  <c r="AG87" i="18"/>
  <c r="V87" i="18"/>
  <c r="W87" i="18" s="1"/>
  <c r="T87" i="18"/>
  <c r="X87" i="18" s="1"/>
  <c r="Z87" i="18" s="1"/>
  <c r="S87" i="18"/>
  <c r="Q87" i="18"/>
  <c r="K87" i="18"/>
  <c r="AH86" i="18"/>
  <c r="W86" i="18"/>
  <c r="V86" i="18"/>
  <c r="AG86" i="18" s="1"/>
  <c r="T86" i="18"/>
  <c r="X86" i="18" s="1"/>
  <c r="Z86" i="18" s="1"/>
  <c r="S86" i="18"/>
  <c r="Q86" i="18"/>
  <c r="K86" i="18"/>
  <c r="AH85" i="18"/>
  <c r="AG85" i="18"/>
  <c r="V85" i="18"/>
  <c r="W85" i="18" s="1"/>
  <c r="T85" i="18"/>
  <c r="X85" i="18" s="1"/>
  <c r="Z85" i="18" s="1"/>
  <c r="S85" i="18"/>
  <c r="Q85" i="18"/>
  <c r="K85" i="18"/>
  <c r="AH84" i="18"/>
  <c r="W84" i="18"/>
  <c r="V84" i="18"/>
  <c r="AG84" i="18" s="1"/>
  <c r="T84" i="18"/>
  <c r="X84" i="18" s="1"/>
  <c r="Z84" i="18" s="1"/>
  <c r="S84" i="18"/>
  <c r="Q84" i="18"/>
  <c r="K84" i="18"/>
  <c r="AH83" i="18"/>
  <c r="AG83" i="18"/>
  <c r="V83" i="18"/>
  <c r="W83" i="18" s="1"/>
  <c r="T83" i="18"/>
  <c r="X83" i="18" s="1"/>
  <c r="Z83" i="18" s="1"/>
  <c r="S83" i="18"/>
  <c r="Q83" i="18"/>
  <c r="K83" i="18"/>
  <c r="AH82" i="18"/>
  <c r="W82" i="18"/>
  <c r="V82" i="18"/>
  <c r="AG82" i="18" s="1"/>
  <c r="T82" i="18"/>
  <c r="X82" i="18" s="1"/>
  <c r="Z82" i="18" s="1"/>
  <c r="S82" i="18"/>
  <c r="Q82" i="18"/>
  <c r="K82" i="18"/>
  <c r="AH81" i="18"/>
  <c r="AG81" i="18"/>
  <c r="V81" i="18"/>
  <c r="W81" i="18" s="1"/>
  <c r="T81" i="18"/>
  <c r="X81" i="18" s="1"/>
  <c r="Z81" i="18" s="1"/>
  <c r="S81" i="18"/>
  <c r="Q81" i="18"/>
  <c r="K81" i="18"/>
  <c r="AH80" i="18"/>
  <c r="W80" i="18"/>
  <c r="V80" i="18"/>
  <c r="AG80" i="18" s="1"/>
  <c r="T80" i="18"/>
  <c r="X80" i="18" s="1"/>
  <c r="Z80" i="18" s="1"/>
  <c r="S80" i="18"/>
  <c r="Q80" i="18"/>
  <c r="K80" i="18"/>
  <c r="AH79" i="18"/>
  <c r="AG79" i="18"/>
  <c r="V79" i="18"/>
  <c r="W79" i="18" s="1"/>
  <c r="T79" i="18"/>
  <c r="X79" i="18" s="1"/>
  <c r="Z79" i="18" s="1"/>
  <c r="S79" i="18"/>
  <c r="Q79" i="18"/>
  <c r="K79" i="18"/>
  <c r="AH78" i="18"/>
  <c r="W78" i="18"/>
  <c r="V78" i="18"/>
  <c r="AG78" i="18" s="1"/>
  <c r="T78" i="18"/>
  <c r="X78" i="18" s="1"/>
  <c r="Z78" i="18" s="1"/>
  <c r="S78" i="18"/>
  <c r="Q78" i="18"/>
  <c r="K78" i="18"/>
  <c r="AH77" i="18"/>
  <c r="AG77" i="18"/>
  <c r="V77" i="18"/>
  <c r="W77" i="18" s="1"/>
  <c r="T77" i="18"/>
  <c r="X77" i="18" s="1"/>
  <c r="Z77" i="18" s="1"/>
  <c r="S77" i="18"/>
  <c r="Q77" i="18"/>
  <c r="K77" i="18"/>
  <c r="AH76" i="18"/>
  <c r="W76" i="18"/>
  <c r="V76" i="18"/>
  <c r="AG76" i="18" s="1"/>
  <c r="T76" i="18"/>
  <c r="X76" i="18" s="1"/>
  <c r="Z76" i="18" s="1"/>
  <c r="S76" i="18"/>
  <c r="Q76" i="18"/>
  <c r="K76" i="18"/>
  <c r="AH75" i="18"/>
  <c r="AG75" i="18"/>
  <c r="V75" i="18"/>
  <c r="W75" i="18" s="1"/>
  <c r="T75" i="18"/>
  <c r="X75" i="18" s="1"/>
  <c r="Z75" i="18" s="1"/>
  <c r="S75" i="18"/>
  <c r="Q75" i="18"/>
  <c r="K75" i="18"/>
  <c r="AH74" i="18"/>
  <c r="W74" i="18"/>
  <c r="V74" i="18"/>
  <c r="AG74" i="18" s="1"/>
  <c r="T74" i="18"/>
  <c r="X74" i="18" s="1"/>
  <c r="Z74" i="18" s="1"/>
  <c r="S74" i="18"/>
  <c r="Q74" i="18"/>
  <c r="K74" i="18"/>
  <c r="AH73" i="18"/>
  <c r="AG73" i="18"/>
  <c r="V73" i="18"/>
  <c r="W73" i="18" s="1"/>
  <c r="T73" i="18"/>
  <c r="X73" i="18" s="1"/>
  <c r="Z73" i="18" s="1"/>
  <c r="S73" i="18"/>
  <c r="Q73" i="18"/>
  <c r="K73" i="18"/>
  <c r="AH72" i="18"/>
  <c r="W72" i="18"/>
  <c r="V72" i="18"/>
  <c r="AG72" i="18" s="1"/>
  <c r="T72" i="18"/>
  <c r="X72" i="18" s="1"/>
  <c r="Z72" i="18" s="1"/>
  <c r="S72" i="18"/>
  <c r="Q72" i="18"/>
  <c r="K72" i="18"/>
  <c r="AH71" i="18"/>
  <c r="V71" i="18"/>
  <c r="AG71" i="18" s="1"/>
  <c r="T71" i="18"/>
  <c r="X71" i="18" s="1"/>
  <c r="Z71" i="18" s="1"/>
  <c r="S71" i="18"/>
  <c r="Q71" i="18"/>
  <c r="K71" i="18"/>
  <c r="AH70" i="18"/>
  <c r="W70" i="18"/>
  <c r="V70" i="18"/>
  <c r="AG70" i="18" s="1"/>
  <c r="T70" i="18"/>
  <c r="X70" i="18" s="1"/>
  <c r="Z70" i="18" s="1"/>
  <c r="S70" i="18"/>
  <c r="Q70" i="18"/>
  <c r="K70" i="18"/>
  <c r="AH69" i="18"/>
  <c r="AG69" i="18"/>
  <c r="W69" i="18"/>
  <c r="V69" i="18"/>
  <c r="T69" i="18"/>
  <c r="X69" i="18" s="1"/>
  <c r="Z69" i="18" s="1"/>
  <c r="S69" i="18"/>
  <c r="Q69" i="18"/>
  <c r="K69" i="18"/>
  <c r="AH68" i="18"/>
  <c r="W68" i="18"/>
  <c r="V68" i="18"/>
  <c r="AG68" i="18" s="1"/>
  <c r="T68" i="18"/>
  <c r="X68" i="18" s="1"/>
  <c r="Z68" i="18" s="1"/>
  <c r="S68" i="18"/>
  <c r="Q68" i="18"/>
  <c r="K68" i="18"/>
  <c r="AH67" i="18"/>
  <c r="V67" i="18"/>
  <c r="AG67" i="18" s="1"/>
  <c r="T67" i="18"/>
  <c r="X67" i="18" s="1"/>
  <c r="Z67" i="18" s="1"/>
  <c r="S67" i="18"/>
  <c r="Q67" i="18"/>
  <c r="K67" i="18"/>
  <c r="AH66" i="18"/>
  <c r="W66" i="18"/>
  <c r="V66" i="18"/>
  <c r="AG66" i="18" s="1"/>
  <c r="T66" i="18"/>
  <c r="X66" i="18" s="1"/>
  <c r="Z66" i="18" s="1"/>
  <c r="S66" i="18"/>
  <c r="Q66" i="18"/>
  <c r="K66" i="18"/>
  <c r="AH65" i="18"/>
  <c r="AG65" i="18"/>
  <c r="W65" i="18"/>
  <c r="V65" i="18"/>
  <c r="T65" i="18"/>
  <c r="X65" i="18" s="1"/>
  <c r="Z65" i="18" s="1"/>
  <c r="S65" i="18"/>
  <c r="Q65" i="18"/>
  <c r="K65" i="18"/>
  <c r="AH64" i="18"/>
  <c r="W64" i="18"/>
  <c r="V64" i="18"/>
  <c r="AG64" i="18" s="1"/>
  <c r="T64" i="18"/>
  <c r="X64" i="18" s="1"/>
  <c r="Z64" i="18" s="1"/>
  <c r="S64" i="18"/>
  <c r="Q64" i="18"/>
  <c r="K64" i="18"/>
  <c r="AH63" i="18"/>
  <c r="V63" i="18"/>
  <c r="AG63" i="18" s="1"/>
  <c r="T63" i="18"/>
  <c r="X63" i="18" s="1"/>
  <c r="Z63" i="18" s="1"/>
  <c r="S63" i="18"/>
  <c r="Q63" i="18"/>
  <c r="K63" i="18"/>
  <c r="AH62" i="18"/>
  <c r="W62" i="18"/>
  <c r="V62" i="18"/>
  <c r="AG62" i="18" s="1"/>
  <c r="T62" i="18"/>
  <c r="X62" i="18" s="1"/>
  <c r="Z62" i="18" s="1"/>
  <c r="S62" i="18"/>
  <c r="Q62" i="18"/>
  <c r="K62" i="18"/>
  <c r="AH61" i="18"/>
  <c r="AG61" i="18"/>
  <c r="W61" i="18"/>
  <c r="V61" i="18"/>
  <c r="T61" i="18"/>
  <c r="X61" i="18" s="1"/>
  <c r="Z61" i="18" s="1"/>
  <c r="S61" i="18"/>
  <c r="Q61" i="18"/>
  <c r="K61" i="18"/>
  <c r="AH60" i="18"/>
  <c r="W60" i="18"/>
  <c r="V60" i="18"/>
  <c r="AG60" i="18" s="1"/>
  <c r="T60" i="18"/>
  <c r="X60" i="18" s="1"/>
  <c r="Z60" i="18" s="1"/>
  <c r="S60" i="18"/>
  <c r="Q60" i="18"/>
  <c r="K60" i="18"/>
  <c r="AH59" i="18"/>
  <c r="V59" i="18"/>
  <c r="AG59" i="18" s="1"/>
  <c r="T59" i="18"/>
  <c r="X59" i="18" s="1"/>
  <c r="Z59" i="18" s="1"/>
  <c r="S59" i="18"/>
  <c r="Q59" i="18"/>
  <c r="K59" i="18"/>
  <c r="AH58" i="18"/>
  <c r="W58" i="18"/>
  <c r="V58" i="18"/>
  <c r="AG58" i="18" s="1"/>
  <c r="T58" i="18"/>
  <c r="X58" i="18" s="1"/>
  <c r="Z58" i="18" s="1"/>
  <c r="S58" i="18"/>
  <c r="Q58" i="18"/>
  <c r="K58" i="18"/>
  <c r="AH57" i="18"/>
  <c r="AG57" i="18"/>
  <c r="W57" i="18"/>
  <c r="V57" i="18"/>
  <c r="T57" i="18"/>
  <c r="X57" i="18" s="1"/>
  <c r="Z57" i="18" s="1"/>
  <c r="S57" i="18"/>
  <c r="Q57" i="18"/>
  <c r="K57" i="18"/>
  <c r="AH56" i="18"/>
  <c r="V56" i="18"/>
  <c r="AG56" i="18" s="1"/>
  <c r="T56" i="18"/>
  <c r="X56" i="18" s="1"/>
  <c r="Z56" i="18" s="1"/>
  <c r="S56" i="18"/>
  <c r="Q56" i="18"/>
  <c r="K56" i="18"/>
  <c r="AH55" i="18"/>
  <c r="W55" i="18"/>
  <c r="V55" i="18"/>
  <c r="AG55" i="18" s="1"/>
  <c r="T55" i="18"/>
  <c r="X55" i="18" s="1"/>
  <c r="Z55" i="18" s="1"/>
  <c r="S55" i="18"/>
  <c r="Q55" i="18"/>
  <c r="K55" i="18"/>
  <c r="AH54" i="18"/>
  <c r="V54" i="18"/>
  <c r="AG54" i="18" s="1"/>
  <c r="T54" i="18"/>
  <c r="X54" i="18" s="1"/>
  <c r="Z54" i="18" s="1"/>
  <c r="S54" i="18"/>
  <c r="Q54" i="18"/>
  <c r="K54" i="18"/>
  <c r="AH53" i="18"/>
  <c r="V53" i="18"/>
  <c r="AG53" i="18" s="1"/>
  <c r="T53" i="18"/>
  <c r="X53" i="18" s="1"/>
  <c r="Z53" i="18" s="1"/>
  <c r="S53" i="18"/>
  <c r="Q53" i="18"/>
  <c r="K53" i="18"/>
  <c r="AH52" i="18"/>
  <c r="V52" i="18"/>
  <c r="AG52" i="18" s="1"/>
  <c r="T52" i="18"/>
  <c r="X52" i="18" s="1"/>
  <c r="Z52" i="18" s="1"/>
  <c r="S52" i="18"/>
  <c r="Q52" i="18"/>
  <c r="K52" i="18"/>
  <c r="AH51" i="18"/>
  <c r="V51" i="18"/>
  <c r="AG51" i="18" s="1"/>
  <c r="T51" i="18"/>
  <c r="X51" i="18" s="1"/>
  <c r="Z51" i="18" s="1"/>
  <c r="S51" i="18"/>
  <c r="Q51" i="18"/>
  <c r="AH50" i="18"/>
  <c r="V50" i="18"/>
  <c r="AG50" i="18" s="1"/>
  <c r="T50" i="18"/>
  <c r="X50" i="18" s="1"/>
  <c r="Z50" i="18" s="1"/>
  <c r="S50" i="18"/>
  <c r="Q50" i="18"/>
  <c r="K50" i="18"/>
  <c r="AH49" i="18"/>
  <c r="W49" i="18"/>
  <c r="V49" i="18"/>
  <c r="AG49" i="18" s="1"/>
  <c r="T49" i="18"/>
  <c r="X49" i="18" s="1"/>
  <c r="Z49" i="18" s="1"/>
  <c r="S49" i="18"/>
  <c r="Q49" i="18"/>
  <c r="K49" i="18"/>
  <c r="AH48" i="18"/>
  <c r="V48" i="18"/>
  <c r="AG48" i="18" s="1"/>
  <c r="T48" i="18"/>
  <c r="X48" i="18" s="1"/>
  <c r="Z48" i="18" s="1"/>
  <c r="S48" i="18"/>
  <c r="Q48" i="18"/>
  <c r="K48" i="18"/>
  <c r="AH47" i="18"/>
  <c r="W47" i="18"/>
  <c r="V47" i="18"/>
  <c r="AG47" i="18" s="1"/>
  <c r="T47" i="18"/>
  <c r="X47" i="18" s="1"/>
  <c r="Z47" i="18" s="1"/>
  <c r="S47" i="18"/>
  <c r="Q47" i="18"/>
  <c r="K47" i="18"/>
  <c r="AH46" i="18"/>
  <c r="V46" i="18"/>
  <c r="AG46" i="18" s="1"/>
  <c r="T46" i="18"/>
  <c r="X46" i="18" s="1"/>
  <c r="Z46" i="18" s="1"/>
  <c r="S46" i="18"/>
  <c r="Q46" i="18"/>
  <c r="K46" i="18"/>
  <c r="AH45" i="18"/>
  <c r="V45" i="18"/>
  <c r="AG45" i="18" s="1"/>
  <c r="T45" i="18"/>
  <c r="X45" i="18" s="1"/>
  <c r="Z45" i="18" s="1"/>
  <c r="S45" i="18"/>
  <c r="Q45" i="18"/>
  <c r="K45" i="18"/>
  <c r="AH44" i="18"/>
  <c r="V44" i="18"/>
  <c r="AG44" i="18" s="1"/>
  <c r="T44" i="18"/>
  <c r="X44" i="18" s="1"/>
  <c r="Z44" i="18" s="1"/>
  <c r="S44" i="18"/>
  <c r="Q44" i="18"/>
  <c r="K44" i="18"/>
  <c r="AH43" i="18"/>
  <c r="V43" i="18"/>
  <c r="AG43" i="18" s="1"/>
  <c r="T43" i="18"/>
  <c r="X43" i="18" s="1"/>
  <c r="Z43" i="18" s="1"/>
  <c r="S43" i="18"/>
  <c r="Q43" i="18"/>
  <c r="K43" i="18"/>
  <c r="AH42" i="18"/>
  <c r="V42" i="18"/>
  <c r="AG42" i="18" s="1"/>
  <c r="T42" i="18"/>
  <c r="X42" i="18" s="1"/>
  <c r="Z42" i="18" s="1"/>
  <c r="S42" i="18"/>
  <c r="Q42" i="18"/>
  <c r="K42" i="18"/>
  <c r="AH41" i="18"/>
  <c r="W41" i="18"/>
  <c r="V41" i="18"/>
  <c r="AG41" i="18" s="1"/>
  <c r="T41" i="18"/>
  <c r="X41" i="18" s="1"/>
  <c r="Z41" i="18" s="1"/>
  <c r="S41" i="18"/>
  <c r="Q41" i="18"/>
  <c r="K41" i="18"/>
  <c r="AH40" i="18"/>
  <c r="V40" i="18"/>
  <c r="AG40" i="18" s="1"/>
  <c r="T40" i="18"/>
  <c r="X40" i="18" s="1"/>
  <c r="Z40" i="18" s="1"/>
  <c r="S40" i="18"/>
  <c r="Q40" i="18"/>
  <c r="K40" i="18"/>
  <c r="AH39" i="18"/>
  <c r="W39" i="18"/>
  <c r="V39" i="18"/>
  <c r="AG39" i="18" s="1"/>
  <c r="T39" i="18"/>
  <c r="X39" i="18" s="1"/>
  <c r="Z39" i="18" s="1"/>
  <c r="S39" i="18"/>
  <c r="Q39" i="18"/>
  <c r="K39" i="18"/>
  <c r="AH38" i="18"/>
  <c r="V38" i="18"/>
  <c r="AG38" i="18" s="1"/>
  <c r="T38" i="18"/>
  <c r="X38" i="18" s="1"/>
  <c r="Z38" i="18" s="1"/>
  <c r="S38" i="18"/>
  <c r="Q38" i="18"/>
  <c r="K38" i="18"/>
  <c r="AH37" i="18"/>
  <c r="V37" i="18"/>
  <c r="AG37" i="18" s="1"/>
  <c r="T37" i="18"/>
  <c r="X37" i="18" s="1"/>
  <c r="Z37" i="18" s="1"/>
  <c r="S37" i="18"/>
  <c r="Q37" i="18"/>
  <c r="K37" i="18"/>
  <c r="AH36" i="18"/>
  <c r="V36" i="18"/>
  <c r="AG36" i="18" s="1"/>
  <c r="T36" i="18"/>
  <c r="X36" i="18" s="1"/>
  <c r="Z36" i="18" s="1"/>
  <c r="S36" i="18"/>
  <c r="Q36" i="18"/>
  <c r="K36" i="18"/>
  <c r="AH35" i="18"/>
  <c r="V35" i="18"/>
  <c r="AG35" i="18" s="1"/>
  <c r="T35" i="18"/>
  <c r="X35" i="18" s="1"/>
  <c r="Z35" i="18" s="1"/>
  <c r="S35" i="18"/>
  <c r="Q35" i="18"/>
  <c r="K35" i="18"/>
  <c r="AH34" i="18"/>
  <c r="V34" i="18"/>
  <c r="AG34" i="18" s="1"/>
  <c r="T34" i="18"/>
  <c r="X34" i="18" s="1"/>
  <c r="Z34" i="18" s="1"/>
  <c r="S34" i="18"/>
  <c r="Q34" i="18"/>
  <c r="K34" i="18"/>
  <c r="AH33" i="18"/>
  <c r="W33" i="18"/>
  <c r="V33" i="18"/>
  <c r="AG33" i="18" s="1"/>
  <c r="T33" i="18"/>
  <c r="X33" i="18" s="1"/>
  <c r="Z33" i="18" s="1"/>
  <c r="S33" i="18"/>
  <c r="Q33" i="18"/>
  <c r="K33" i="18"/>
  <c r="AH32" i="18"/>
  <c r="V32" i="18"/>
  <c r="AG32" i="18" s="1"/>
  <c r="T32" i="18"/>
  <c r="X32" i="18" s="1"/>
  <c r="Z32" i="18" s="1"/>
  <c r="S32" i="18"/>
  <c r="Q32" i="18"/>
  <c r="K32" i="18"/>
  <c r="AH31" i="18"/>
  <c r="V31" i="18"/>
  <c r="AG31" i="18" s="1"/>
  <c r="T31" i="18"/>
  <c r="X31" i="18" s="1"/>
  <c r="Z31" i="18" s="1"/>
  <c r="S31" i="18"/>
  <c r="Q31" i="18"/>
  <c r="K31" i="18"/>
  <c r="AH30" i="18"/>
  <c r="V30" i="18"/>
  <c r="AG30" i="18" s="1"/>
  <c r="T30" i="18"/>
  <c r="X30" i="18" s="1"/>
  <c r="Z30" i="18" s="1"/>
  <c r="S30" i="18"/>
  <c r="Q30" i="18"/>
  <c r="K30" i="18"/>
  <c r="AH29" i="18"/>
  <c r="V29" i="18"/>
  <c r="AG29" i="18" s="1"/>
  <c r="T29" i="18"/>
  <c r="X29" i="18" s="1"/>
  <c r="Z29" i="18" s="1"/>
  <c r="S29" i="18"/>
  <c r="Q29" i="18"/>
  <c r="K29" i="18"/>
  <c r="AH28" i="18"/>
  <c r="V28" i="18"/>
  <c r="AG28" i="18" s="1"/>
  <c r="T28" i="18"/>
  <c r="X28" i="18" s="1"/>
  <c r="Z28" i="18" s="1"/>
  <c r="S28" i="18"/>
  <c r="Q28" i="18"/>
  <c r="K28" i="18"/>
  <c r="AH27" i="18"/>
  <c r="W27" i="18"/>
  <c r="V27" i="18"/>
  <c r="AG27" i="18" s="1"/>
  <c r="T27" i="18"/>
  <c r="X27" i="18" s="1"/>
  <c r="Z27" i="18" s="1"/>
  <c r="S27" i="18"/>
  <c r="Q27" i="18"/>
  <c r="K27" i="18"/>
  <c r="AH26" i="18"/>
  <c r="V26" i="18"/>
  <c r="AG26" i="18" s="1"/>
  <c r="T26" i="18"/>
  <c r="X26" i="18" s="1"/>
  <c r="Z26" i="18" s="1"/>
  <c r="S26" i="18"/>
  <c r="Q26" i="18"/>
  <c r="K26" i="18"/>
  <c r="AH25" i="18"/>
  <c r="W25" i="18"/>
  <c r="V25" i="18"/>
  <c r="AG25" i="18" s="1"/>
  <c r="T25" i="18"/>
  <c r="X25" i="18" s="1"/>
  <c r="Z25" i="18" s="1"/>
  <c r="S25" i="18"/>
  <c r="Q25" i="18"/>
  <c r="K25" i="18"/>
  <c r="AH24" i="18"/>
  <c r="V24" i="18"/>
  <c r="AG24" i="18" s="1"/>
  <c r="T24" i="18"/>
  <c r="X24" i="18" s="1"/>
  <c r="Z24" i="18" s="1"/>
  <c r="S24" i="18"/>
  <c r="Q24" i="18"/>
  <c r="K24" i="18"/>
  <c r="AH23" i="18"/>
  <c r="W23" i="18"/>
  <c r="V23" i="18"/>
  <c r="AG23" i="18" s="1"/>
  <c r="T23" i="18"/>
  <c r="X23" i="18" s="1"/>
  <c r="Z23" i="18" s="1"/>
  <c r="S23" i="18"/>
  <c r="Q23" i="18"/>
  <c r="K23" i="18"/>
  <c r="AH22" i="18"/>
  <c r="V22" i="18"/>
  <c r="AG22" i="18" s="1"/>
  <c r="T22" i="18"/>
  <c r="X22" i="18" s="1"/>
  <c r="Z22" i="18" s="1"/>
  <c r="S22" i="18"/>
  <c r="Q22" i="18"/>
  <c r="K22" i="18"/>
  <c r="AH21" i="18"/>
  <c r="W21" i="18"/>
  <c r="V21" i="18"/>
  <c r="AG21" i="18" s="1"/>
  <c r="T21" i="18"/>
  <c r="X21" i="18" s="1"/>
  <c r="Z21" i="18" s="1"/>
  <c r="S21" i="18"/>
  <c r="Q21" i="18"/>
  <c r="K21" i="18"/>
  <c r="AH20" i="18"/>
  <c r="V20" i="18"/>
  <c r="AG20" i="18" s="1"/>
  <c r="T20" i="18"/>
  <c r="X20" i="18" s="1"/>
  <c r="Z20" i="18" s="1"/>
  <c r="S20" i="18"/>
  <c r="Q20" i="18"/>
  <c r="K20" i="18"/>
  <c r="AH19" i="18"/>
  <c r="W19" i="18"/>
  <c r="V19" i="18"/>
  <c r="AG19" i="18" s="1"/>
  <c r="T19" i="18"/>
  <c r="X19" i="18" s="1"/>
  <c r="Z19" i="18" s="1"/>
  <c r="S19" i="18"/>
  <c r="Q19" i="18"/>
  <c r="K19" i="18"/>
  <c r="AH18" i="18"/>
  <c r="V18" i="18"/>
  <c r="AG18" i="18" s="1"/>
  <c r="T18" i="18"/>
  <c r="X18" i="18" s="1"/>
  <c r="Z18" i="18" s="1"/>
  <c r="S18" i="18"/>
  <c r="Q18" i="18"/>
  <c r="K18" i="18"/>
  <c r="AH17" i="18"/>
  <c r="V17" i="18"/>
  <c r="AG17" i="18" s="1"/>
  <c r="T17" i="18"/>
  <c r="X17" i="18" s="1"/>
  <c r="Z17" i="18" s="1"/>
  <c r="S17" i="18"/>
  <c r="Q17" i="18"/>
  <c r="K17" i="18"/>
  <c r="AH16" i="18"/>
  <c r="V16" i="18"/>
  <c r="AG16" i="18" s="1"/>
  <c r="T16" i="18"/>
  <c r="X16" i="18" s="1"/>
  <c r="Z16" i="18" s="1"/>
  <c r="S16" i="18"/>
  <c r="Q16" i="18"/>
  <c r="K16" i="18"/>
  <c r="AH15" i="18"/>
  <c r="V15" i="18"/>
  <c r="AG15" i="18" s="1"/>
  <c r="T15" i="18"/>
  <c r="X15" i="18" s="1"/>
  <c r="Z15" i="18" s="1"/>
  <c r="S15" i="18"/>
  <c r="Q15" i="18"/>
  <c r="K15" i="18"/>
  <c r="AH14" i="18"/>
  <c r="V14" i="18"/>
  <c r="AG14" i="18" s="1"/>
  <c r="T14" i="18"/>
  <c r="X14" i="18" s="1"/>
  <c r="Z14" i="18" s="1"/>
  <c r="S14" i="18"/>
  <c r="Q14" i="18"/>
  <c r="K14" i="18"/>
  <c r="AH13" i="18"/>
  <c r="W13" i="18"/>
  <c r="V13" i="18"/>
  <c r="AG13" i="18" s="1"/>
  <c r="T13" i="18"/>
  <c r="X13" i="18" s="1"/>
  <c r="Z13" i="18" s="1"/>
  <c r="S13" i="18"/>
  <c r="Q13" i="18"/>
  <c r="K13" i="18"/>
  <c r="AH12" i="18"/>
  <c r="V12" i="18"/>
  <c r="AG12" i="18" s="1"/>
  <c r="T12" i="18"/>
  <c r="X12" i="18" s="1"/>
  <c r="Z12" i="18" s="1"/>
  <c r="S12" i="18"/>
  <c r="Q12" i="18"/>
  <c r="K12" i="18"/>
  <c r="AH11" i="18"/>
  <c r="V11" i="18"/>
  <c r="AG11" i="18" s="1"/>
  <c r="T11" i="18"/>
  <c r="X11" i="18" s="1"/>
  <c r="Z11" i="18" s="1"/>
  <c r="S11" i="18"/>
  <c r="Q11" i="18"/>
  <c r="K11" i="18"/>
  <c r="AH10" i="18"/>
  <c r="V10" i="18"/>
  <c r="AG10" i="18" s="1"/>
  <c r="T10" i="18"/>
  <c r="X10" i="18" s="1"/>
  <c r="Z10" i="18" s="1"/>
  <c r="S10" i="18"/>
  <c r="Q10" i="18"/>
  <c r="K10" i="18"/>
  <c r="AH9" i="18"/>
  <c r="W9" i="18"/>
  <c r="V9" i="18"/>
  <c r="AG9" i="18" s="1"/>
  <c r="T9" i="18"/>
  <c r="X9" i="18" s="1"/>
  <c r="Z9" i="18" s="1"/>
  <c r="S9" i="18"/>
  <c r="Q9" i="18"/>
  <c r="K9" i="18"/>
  <c r="AH8" i="18"/>
  <c r="V8" i="18"/>
  <c r="AG8" i="18" s="1"/>
  <c r="T8" i="18"/>
  <c r="X8" i="18" s="1"/>
  <c r="Z8" i="18" s="1"/>
  <c r="S8" i="18"/>
  <c r="Q8" i="18"/>
  <c r="K8" i="18"/>
  <c r="AH7" i="18"/>
  <c r="V7" i="18"/>
  <c r="AG7" i="18" s="1"/>
  <c r="T7" i="18"/>
  <c r="X7" i="18" s="1"/>
  <c r="Z7" i="18" s="1"/>
  <c r="S7" i="18"/>
  <c r="Q7" i="18"/>
  <c r="K7" i="18"/>
  <c r="AH6" i="18"/>
  <c r="V6" i="18"/>
  <c r="AG6" i="18" s="1"/>
  <c r="T6" i="18"/>
  <c r="X6" i="18" s="1"/>
  <c r="Z6" i="18" s="1"/>
  <c r="S6" i="18"/>
  <c r="Q6" i="18"/>
  <c r="K6" i="18"/>
  <c r="AH5" i="18"/>
  <c r="W5" i="18"/>
  <c r="V5" i="18"/>
  <c r="AG5" i="18" s="1"/>
  <c r="T5" i="18"/>
  <c r="X5" i="18" s="1"/>
  <c r="Z5" i="18" s="1"/>
  <c r="S5" i="18"/>
  <c r="Q5" i="18"/>
  <c r="K5" i="18"/>
  <c r="AH4" i="18"/>
  <c r="V4" i="18"/>
  <c r="AG4" i="18" s="1"/>
  <c r="T4" i="18"/>
  <c r="X4" i="18" s="1"/>
  <c r="Z4" i="18" s="1"/>
  <c r="S4" i="18"/>
  <c r="Q4" i="18"/>
  <c r="K4" i="18"/>
  <c r="AH3" i="18"/>
  <c r="V3" i="18"/>
  <c r="AG3" i="18" s="1"/>
  <c r="T3" i="18"/>
  <c r="X3" i="18" s="1"/>
  <c r="Z3" i="18" s="1"/>
  <c r="S3" i="18"/>
  <c r="Q3" i="18"/>
  <c r="K3" i="18"/>
  <c r="AH2" i="18"/>
  <c r="AG2" i="18"/>
  <c r="AL267" i="17"/>
  <c r="AI267" i="17"/>
  <c r="AH267" i="17"/>
  <c r="AK267" i="17" s="1"/>
  <c r="AL266" i="17"/>
  <c r="AM266" i="17" s="1"/>
  <c r="AP266" i="17" s="1"/>
  <c r="AI266" i="17"/>
  <c r="AH266" i="17"/>
  <c r="AK266" i="17" s="1"/>
  <c r="AL265" i="17"/>
  <c r="AN265" i="17" s="1"/>
  <c r="AI265" i="17"/>
  <c r="AH265" i="17"/>
  <c r="AK265" i="17" s="1"/>
  <c r="AL264" i="17"/>
  <c r="AN264" i="17" s="1"/>
  <c r="AI264" i="17"/>
  <c r="AH264" i="17"/>
  <c r="AL263" i="17"/>
  <c r="AN263" i="17" s="1"/>
  <c r="AI263" i="17"/>
  <c r="AH263" i="17"/>
  <c r="AL262" i="17"/>
  <c r="AN262" i="17" s="1"/>
  <c r="AI262" i="17"/>
  <c r="AH262" i="17"/>
  <c r="AL261" i="17"/>
  <c r="AN261" i="17" s="1"/>
  <c r="AI261" i="17"/>
  <c r="AH261" i="17"/>
  <c r="AL260" i="17"/>
  <c r="AN260" i="17" s="1"/>
  <c r="AI260" i="17"/>
  <c r="AH260" i="17"/>
  <c r="AL259" i="17"/>
  <c r="AN259" i="17" s="1"/>
  <c r="AI259" i="17"/>
  <c r="AH259" i="17"/>
  <c r="AL258" i="17"/>
  <c r="AN258" i="17" s="1"/>
  <c r="AI258" i="17"/>
  <c r="AH258" i="17"/>
  <c r="AL257" i="17"/>
  <c r="AN257" i="17" s="1"/>
  <c r="AI257" i="17"/>
  <c r="AH257" i="17"/>
  <c r="AL256" i="17"/>
  <c r="AN256" i="17" s="1"/>
  <c r="AI256" i="17"/>
  <c r="AH256" i="17"/>
  <c r="AL255" i="17"/>
  <c r="AN255" i="17" s="1"/>
  <c r="AI255" i="17"/>
  <c r="AH255" i="17"/>
  <c r="AL254" i="17"/>
  <c r="AN254" i="17" s="1"/>
  <c r="AI254" i="17"/>
  <c r="AH254" i="17"/>
  <c r="AL253" i="17"/>
  <c r="AN253" i="17" s="1"/>
  <c r="AI253" i="17"/>
  <c r="AH253" i="17"/>
  <c r="AL252" i="17"/>
  <c r="AN252" i="17" s="1"/>
  <c r="AH252" i="17"/>
  <c r="AL251" i="17"/>
  <c r="AN251" i="17" s="1"/>
  <c r="AH251" i="17"/>
  <c r="AL250" i="17"/>
  <c r="AN250" i="17" s="1"/>
  <c r="AI250" i="17"/>
  <c r="AH250" i="17"/>
  <c r="AL249" i="17"/>
  <c r="AN249" i="17" s="1"/>
  <c r="AI249" i="17"/>
  <c r="AH249" i="17"/>
  <c r="AL248" i="17"/>
  <c r="AN248" i="17" s="1"/>
  <c r="AI248" i="17"/>
  <c r="AH248" i="17"/>
  <c r="AL247" i="17"/>
  <c r="AN247" i="17" s="1"/>
  <c r="AI247" i="17"/>
  <c r="AH247" i="17"/>
  <c r="AL246" i="17"/>
  <c r="AN246" i="17" s="1"/>
  <c r="AI246" i="17"/>
  <c r="AH246" i="17"/>
  <c r="AL245" i="17"/>
  <c r="AN245" i="17" s="1"/>
  <c r="AI245" i="17"/>
  <c r="AH245" i="17"/>
  <c r="AL244" i="17"/>
  <c r="AN244" i="17" s="1"/>
  <c r="AI244" i="17"/>
  <c r="AH244" i="17"/>
  <c r="AL243" i="17"/>
  <c r="AN243" i="17" s="1"/>
  <c r="AI243" i="17"/>
  <c r="AH243" i="17"/>
  <c r="AL242" i="17"/>
  <c r="AN242" i="17" s="1"/>
  <c r="AH242" i="17"/>
  <c r="AL241" i="17"/>
  <c r="AN241" i="17" s="1"/>
  <c r="AH241" i="17"/>
  <c r="AL240" i="17"/>
  <c r="AN240" i="17" s="1"/>
  <c r="AH240" i="17"/>
  <c r="AL239" i="17"/>
  <c r="AN239" i="17" s="1"/>
  <c r="AI239" i="17"/>
  <c r="AH239" i="17"/>
  <c r="AL238" i="17"/>
  <c r="AN238" i="17" s="1"/>
  <c r="AI238" i="17"/>
  <c r="AH238" i="17"/>
  <c r="AL237" i="17"/>
  <c r="AN237" i="17" s="1"/>
  <c r="AI237" i="17"/>
  <c r="AH237" i="17"/>
  <c r="AL236" i="17"/>
  <c r="AN236" i="17" s="1"/>
  <c r="AI236" i="17"/>
  <c r="AH236" i="17"/>
  <c r="AL235" i="17"/>
  <c r="AN235" i="17" s="1"/>
  <c r="AI235" i="17"/>
  <c r="AH235" i="17"/>
  <c r="AL234" i="17"/>
  <c r="AN234" i="17" s="1"/>
  <c r="AI234" i="17"/>
  <c r="AH234" i="17"/>
  <c r="AL233" i="17"/>
  <c r="AN233" i="17" s="1"/>
  <c r="AI233" i="17"/>
  <c r="AH233" i="17"/>
  <c r="AL232" i="17"/>
  <c r="AN232" i="17" s="1"/>
  <c r="AI232" i="17"/>
  <c r="AH232" i="17"/>
  <c r="AL231" i="17"/>
  <c r="AN231" i="17" s="1"/>
  <c r="AI231" i="17"/>
  <c r="AH231" i="17"/>
  <c r="AL230" i="17"/>
  <c r="AN230" i="17" s="1"/>
  <c r="AI230" i="17"/>
  <c r="AH230" i="17"/>
  <c r="AL229" i="17"/>
  <c r="AN229" i="17" s="1"/>
  <c r="AI229" i="17"/>
  <c r="AH229" i="17"/>
  <c r="AL228" i="17"/>
  <c r="AN228" i="17" s="1"/>
  <c r="AI228" i="17"/>
  <c r="AH228" i="17"/>
  <c r="AL227" i="17"/>
  <c r="AN227" i="17" s="1"/>
  <c r="AI227" i="17"/>
  <c r="AH227" i="17"/>
  <c r="AL226" i="17"/>
  <c r="AN226" i="17" s="1"/>
  <c r="AI226" i="17"/>
  <c r="AH226" i="17"/>
  <c r="AL225" i="17"/>
  <c r="AN225" i="17" s="1"/>
  <c r="AI225" i="17"/>
  <c r="AH225" i="17"/>
  <c r="AL224" i="17"/>
  <c r="AN224" i="17" s="1"/>
  <c r="AI224" i="17"/>
  <c r="AH224" i="17"/>
  <c r="AL223" i="17"/>
  <c r="AI223" i="17"/>
  <c r="AH223" i="17"/>
  <c r="AK223" i="17" s="1"/>
  <c r="AL222" i="17"/>
  <c r="AI222" i="17"/>
  <c r="AH222" i="17"/>
  <c r="AK222" i="17" s="1"/>
  <c r="AL221" i="17"/>
  <c r="AI221" i="17"/>
  <c r="AH221" i="17"/>
  <c r="AK221" i="17" s="1"/>
  <c r="AL220" i="17"/>
  <c r="AI220" i="17"/>
  <c r="AH220" i="17"/>
  <c r="AK220" i="17" s="1"/>
  <c r="AL219" i="17"/>
  <c r="AI219" i="17"/>
  <c r="AH219" i="17"/>
  <c r="AK219" i="17" s="1"/>
  <c r="AL218" i="17"/>
  <c r="AI218" i="17"/>
  <c r="AH218" i="17"/>
  <c r="AK218" i="17" s="1"/>
  <c r="AL217" i="17"/>
  <c r="AI217" i="17"/>
  <c r="AH217" i="17"/>
  <c r="AK217" i="17" s="1"/>
  <c r="AL216" i="17"/>
  <c r="AI216" i="17"/>
  <c r="AH216" i="17"/>
  <c r="AK216" i="17" s="1"/>
  <c r="AL215" i="17"/>
  <c r="AI215" i="17"/>
  <c r="AH215" i="17"/>
  <c r="AK215" i="17" s="1"/>
  <c r="AL214" i="17"/>
  <c r="AI214" i="17"/>
  <c r="AH214" i="17"/>
  <c r="AK214" i="17" s="1"/>
  <c r="AL213" i="17"/>
  <c r="AI213" i="17"/>
  <c r="AH213" i="17"/>
  <c r="AK213" i="17" s="1"/>
  <c r="AL212" i="17"/>
  <c r="AI212" i="17"/>
  <c r="AH212" i="17"/>
  <c r="AK212" i="17" s="1"/>
  <c r="AL211" i="17"/>
  <c r="AI211" i="17"/>
  <c r="AH211" i="17"/>
  <c r="AK211" i="17" s="1"/>
  <c r="AL210" i="17"/>
  <c r="AI210" i="17"/>
  <c r="AH210" i="17"/>
  <c r="AK210" i="17" s="1"/>
  <c r="AL209" i="17"/>
  <c r="AI209" i="17"/>
  <c r="AH209" i="17"/>
  <c r="AK209" i="17" s="1"/>
  <c r="AL208" i="17"/>
  <c r="AI208" i="17"/>
  <c r="AH208" i="17"/>
  <c r="AK208" i="17" s="1"/>
  <c r="AL207" i="17"/>
  <c r="AI207" i="17"/>
  <c r="AH207" i="17"/>
  <c r="AK207" i="17" s="1"/>
  <c r="AB207" i="17"/>
  <c r="AL206" i="17"/>
  <c r="AN206" i="17" s="1"/>
  <c r="AI206" i="17"/>
  <c r="AH206" i="17"/>
  <c r="AP205" i="17"/>
  <c r="AN205" i="17"/>
  <c r="AI205" i="17"/>
  <c r="AH205" i="17"/>
  <c r="AK205" i="17" s="1"/>
  <c r="AL204" i="17"/>
  <c r="AN204" i="17" s="1"/>
  <c r="AI204" i="17"/>
  <c r="AH204" i="17"/>
  <c r="AK204" i="17" s="1"/>
  <c r="AL203" i="17"/>
  <c r="AN203" i="17" s="1"/>
  <c r="AI203" i="17"/>
  <c r="AH203" i="17"/>
  <c r="AK203" i="17" s="1"/>
  <c r="V200" i="17"/>
  <c r="W200" i="17" s="1"/>
  <c r="T200" i="17"/>
  <c r="X200" i="17" s="1"/>
  <c r="Z200" i="17" s="1"/>
  <c r="S200" i="17"/>
  <c r="Q200" i="17"/>
  <c r="K200" i="17"/>
  <c r="V199" i="17"/>
  <c r="W199" i="17" s="1"/>
  <c r="T199" i="17"/>
  <c r="X199" i="17" s="1"/>
  <c r="Z199" i="17" s="1"/>
  <c r="S199" i="17"/>
  <c r="Q199" i="17"/>
  <c r="V198" i="17"/>
  <c r="W198" i="17" s="1"/>
  <c r="T198" i="17"/>
  <c r="X198" i="17" s="1"/>
  <c r="Z198" i="17" s="1"/>
  <c r="S198" i="17"/>
  <c r="Q198" i="17"/>
  <c r="V197" i="17"/>
  <c r="W197" i="17" s="1"/>
  <c r="T197" i="17"/>
  <c r="X197" i="17" s="1"/>
  <c r="Z197" i="17" s="1"/>
  <c r="S197" i="17"/>
  <c r="Q197" i="17"/>
  <c r="W196" i="17"/>
  <c r="V196" i="17"/>
  <c r="T196" i="17"/>
  <c r="X196" i="17" s="1"/>
  <c r="Z196" i="17" s="1"/>
  <c r="S196" i="17"/>
  <c r="Q196" i="17"/>
  <c r="W195" i="17"/>
  <c r="V195" i="17"/>
  <c r="T195" i="17"/>
  <c r="X195" i="17" s="1"/>
  <c r="Z195" i="17" s="1"/>
  <c r="S195" i="17"/>
  <c r="Q195" i="17"/>
  <c r="W194" i="17"/>
  <c r="V194" i="17"/>
  <c r="T194" i="17"/>
  <c r="X194" i="17" s="1"/>
  <c r="Z194" i="17" s="1"/>
  <c r="S194" i="17"/>
  <c r="Q194" i="17"/>
  <c r="W193" i="17"/>
  <c r="V193" i="17"/>
  <c r="T193" i="17"/>
  <c r="X193" i="17" s="1"/>
  <c r="Z193" i="17" s="1"/>
  <c r="S193" i="17"/>
  <c r="Q193" i="17"/>
  <c r="W192" i="17"/>
  <c r="V192" i="17"/>
  <c r="T192" i="17"/>
  <c r="X192" i="17" s="1"/>
  <c r="Z192" i="17" s="1"/>
  <c r="S192" i="17"/>
  <c r="Q192" i="17"/>
  <c r="W191" i="17"/>
  <c r="V191" i="17"/>
  <c r="T191" i="17"/>
  <c r="X191" i="17" s="1"/>
  <c r="Z191" i="17" s="1"/>
  <c r="S191" i="17"/>
  <c r="Q191" i="17"/>
  <c r="W190" i="17"/>
  <c r="V190" i="17"/>
  <c r="T190" i="17"/>
  <c r="X190" i="17" s="1"/>
  <c r="Z190" i="17" s="1"/>
  <c r="S190" i="17"/>
  <c r="Q190" i="17"/>
  <c r="W189" i="17"/>
  <c r="V189" i="17"/>
  <c r="T189" i="17"/>
  <c r="X189" i="17" s="1"/>
  <c r="Z189" i="17" s="1"/>
  <c r="S189" i="17"/>
  <c r="Q189" i="17"/>
  <c r="W188" i="17"/>
  <c r="V188" i="17"/>
  <c r="T188" i="17"/>
  <c r="X188" i="17" s="1"/>
  <c r="Z188" i="17" s="1"/>
  <c r="S188" i="17"/>
  <c r="Q188" i="17"/>
  <c r="W187" i="17"/>
  <c r="V187" i="17"/>
  <c r="T187" i="17"/>
  <c r="X187" i="17" s="1"/>
  <c r="Z187" i="17" s="1"/>
  <c r="S187" i="17"/>
  <c r="Q187" i="17"/>
  <c r="W186" i="17"/>
  <c r="V186" i="17"/>
  <c r="T186" i="17"/>
  <c r="X186" i="17" s="1"/>
  <c r="Z186" i="17" s="1"/>
  <c r="S186" i="17"/>
  <c r="Q186" i="17"/>
  <c r="W185" i="17"/>
  <c r="V185" i="17"/>
  <c r="T185" i="17"/>
  <c r="X185" i="17" s="1"/>
  <c r="Z185" i="17" s="1"/>
  <c r="S185" i="17"/>
  <c r="Q185" i="17"/>
  <c r="W184" i="17"/>
  <c r="V184" i="17"/>
  <c r="T184" i="17"/>
  <c r="X184" i="17" s="1"/>
  <c r="Z184" i="17" s="1"/>
  <c r="S184" i="17"/>
  <c r="Q184" i="17"/>
  <c r="W183" i="17"/>
  <c r="V183" i="17"/>
  <c r="T183" i="17"/>
  <c r="X183" i="17" s="1"/>
  <c r="Z183" i="17" s="1"/>
  <c r="S183" i="17"/>
  <c r="Q183" i="17"/>
  <c r="W182" i="17"/>
  <c r="V182" i="17"/>
  <c r="T182" i="17"/>
  <c r="X182" i="17" s="1"/>
  <c r="Z182" i="17" s="1"/>
  <c r="S182" i="17"/>
  <c r="Q182" i="17"/>
  <c r="W181" i="17"/>
  <c r="V181" i="17"/>
  <c r="T181" i="17"/>
  <c r="X181" i="17" s="1"/>
  <c r="Z181" i="17" s="1"/>
  <c r="S181" i="17"/>
  <c r="Q181" i="17"/>
  <c r="W180" i="17"/>
  <c r="V180" i="17"/>
  <c r="T180" i="17"/>
  <c r="X180" i="17" s="1"/>
  <c r="Z180" i="17" s="1"/>
  <c r="S180" i="17"/>
  <c r="Q180" i="17"/>
  <c r="W179" i="17"/>
  <c r="V179" i="17"/>
  <c r="T179" i="17"/>
  <c r="X179" i="17" s="1"/>
  <c r="Z179" i="17" s="1"/>
  <c r="S179" i="17"/>
  <c r="Q179" i="17"/>
  <c r="W178" i="17"/>
  <c r="V178" i="17"/>
  <c r="T178" i="17"/>
  <c r="X178" i="17" s="1"/>
  <c r="Z178" i="17" s="1"/>
  <c r="S178" i="17"/>
  <c r="Q178" i="17"/>
  <c r="W177" i="17"/>
  <c r="V177" i="17"/>
  <c r="T177" i="17"/>
  <c r="X177" i="17" s="1"/>
  <c r="Z177" i="17" s="1"/>
  <c r="S177" i="17"/>
  <c r="Q177" i="17"/>
  <c r="W176" i="17"/>
  <c r="V176" i="17"/>
  <c r="T176" i="17"/>
  <c r="X176" i="17" s="1"/>
  <c r="Z176" i="17" s="1"/>
  <c r="S176" i="17"/>
  <c r="Q176" i="17"/>
  <c r="W175" i="17"/>
  <c r="V175" i="17"/>
  <c r="T175" i="17"/>
  <c r="X175" i="17" s="1"/>
  <c r="Z175" i="17" s="1"/>
  <c r="S175" i="17"/>
  <c r="Q175" i="17"/>
  <c r="W174" i="17"/>
  <c r="V174" i="17"/>
  <c r="T174" i="17"/>
  <c r="X174" i="17" s="1"/>
  <c r="Z174" i="17" s="1"/>
  <c r="S174" i="17"/>
  <c r="Q174" i="17"/>
  <c r="W173" i="17"/>
  <c r="V173" i="17"/>
  <c r="T173" i="17"/>
  <c r="X173" i="17" s="1"/>
  <c r="Z173" i="17" s="1"/>
  <c r="S173" i="17"/>
  <c r="Q173" i="17"/>
  <c r="W172" i="17"/>
  <c r="V172" i="17"/>
  <c r="T172" i="17"/>
  <c r="X172" i="17" s="1"/>
  <c r="Z172" i="17" s="1"/>
  <c r="S172" i="17"/>
  <c r="Q172" i="17"/>
  <c r="W171" i="17"/>
  <c r="V171" i="17"/>
  <c r="T171" i="17"/>
  <c r="X171" i="17" s="1"/>
  <c r="Z171" i="17" s="1"/>
  <c r="S171" i="17"/>
  <c r="Q171" i="17"/>
  <c r="W170" i="17"/>
  <c r="V170" i="17"/>
  <c r="T170" i="17"/>
  <c r="X170" i="17" s="1"/>
  <c r="Z170" i="17" s="1"/>
  <c r="S170" i="17"/>
  <c r="Q170" i="17"/>
  <c r="W169" i="17"/>
  <c r="V169" i="17"/>
  <c r="T169" i="17"/>
  <c r="X169" i="17" s="1"/>
  <c r="Z169" i="17" s="1"/>
  <c r="S169" i="17"/>
  <c r="Q169" i="17"/>
  <c r="W168" i="17"/>
  <c r="V168" i="17"/>
  <c r="T168" i="17"/>
  <c r="X168" i="17" s="1"/>
  <c r="Z168" i="17" s="1"/>
  <c r="S168" i="17"/>
  <c r="Q168" i="17"/>
  <c r="W167" i="17"/>
  <c r="V167" i="17"/>
  <c r="T167" i="17"/>
  <c r="X167" i="17" s="1"/>
  <c r="Z167" i="17" s="1"/>
  <c r="S167" i="17"/>
  <c r="Q167" i="17"/>
  <c r="W166" i="17"/>
  <c r="V166" i="17"/>
  <c r="T166" i="17"/>
  <c r="X166" i="17" s="1"/>
  <c r="Z166" i="17" s="1"/>
  <c r="S166" i="17"/>
  <c r="Q166" i="17"/>
  <c r="W165" i="17"/>
  <c r="V165" i="17"/>
  <c r="T165" i="17"/>
  <c r="X165" i="17" s="1"/>
  <c r="Z165" i="17" s="1"/>
  <c r="S165" i="17"/>
  <c r="Q165" i="17"/>
  <c r="W164" i="17"/>
  <c r="V164" i="17"/>
  <c r="T164" i="17"/>
  <c r="X164" i="17" s="1"/>
  <c r="Z164" i="17" s="1"/>
  <c r="S164" i="17"/>
  <c r="Q164" i="17"/>
  <c r="W163" i="17"/>
  <c r="V163" i="17"/>
  <c r="T163" i="17"/>
  <c r="X163" i="17" s="1"/>
  <c r="Z163" i="17" s="1"/>
  <c r="S163" i="17"/>
  <c r="Q163" i="17"/>
  <c r="W162" i="17"/>
  <c r="V162" i="17"/>
  <c r="T162" i="17"/>
  <c r="X162" i="17" s="1"/>
  <c r="Z162" i="17" s="1"/>
  <c r="S162" i="17"/>
  <c r="Q162" i="17"/>
  <c r="W161" i="17"/>
  <c r="V161" i="17"/>
  <c r="T161" i="17"/>
  <c r="X161" i="17" s="1"/>
  <c r="Z161" i="17" s="1"/>
  <c r="S161" i="17"/>
  <c r="Q161" i="17"/>
  <c r="W160" i="17"/>
  <c r="V160" i="17"/>
  <c r="T160" i="17"/>
  <c r="X160" i="17" s="1"/>
  <c r="Z160" i="17" s="1"/>
  <c r="S160" i="17"/>
  <c r="Q160" i="17"/>
  <c r="W159" i="17"/>
  <c r="V159" i="17"/>
  <c r="T159" i="17"/>
  <c r="X159" i="17" s="1"/>
  <c r="Z159" i="17" s="1"/>
  <c r="S159" i="17"/>
  <c r="Q159" i="17"/>
  <c r="W158" i="17"/>
  <c r="V158" i="17"/>
  <c r="T158" i="17"/>
  <c r="X158" i="17" s="1"/>
  <c r="Z158" i="17" s="1"/>
  <c r="S158" i="17"/>
  <c r="Q158" i="17"/>
  <c r="W157" i="17"/>
  <c r="V157" i="17"/>
  <c r="T157" i="17"/>
  <c r="X157" i="17" s="1"/>
  <c r="Z157" i="17" s="1"/>
  <c r="S157" i="17"/>
  <c r="Q157" i="17"/>
  <c r="W156" i="17"/>
  <c r="V156" i="17"/>
  <c r="T156" i="17"/>
  <c r="X156" i="17" s="1"/>
  <c r="Z156" i="17" s="1"/>
  <c r="S156" i="17"/>
  <c r="Q156" i="17"/>
  <c r="W155" i="17"/>
  <c r="V155" i="17"/>
  <c r="T155" i="17"/>
  <c r="X155" i="17" s="1"/>
  <c r="Z155" i="17" s="1"/>
  <c r="S155" i="17"/>
  <c r="Q155" i="17"/>
  <c r="W154" i="17"/>
  <c r="V154" i="17"/>
  <c r="T154" i="17"/>
  <c r="X154" i="17" s="1"/>
  <c r="Z154" i="17" s="1"/>
  <c r="S154" i="17"/>
  <c r="Q154" i="17"/>
  <c r="W153" i="17"/>
  <c r="V153" i="17"/>
  <c r="T153" i="17"/>
  <c r="X153" i="17" s="1"/>
  <c r="Z153" i="17" s="1"/>
  <c r="S153" i="17"/>
  <c r="Q153" i="17"/>
  <c r="W152" i="17"/>
  <c r="V152" i="17"/>
  <c r="T152" i="17"/>
  <c r="X152" i="17" s="1"/>
  <c r="Z152" i="17" s="1"/>
  <c r="S152" i="17"/>
  <c r="Q152" i="17"/>
  <c r="W151" i="17"/>
  <c r="V151" i="17"/>
  <c r="T151" i="17"/>
  <c r="X151" i="17" s="1"/>
  <c r="Z151" i="17" s="1"/>
  <c r="S151" i="17"/>
  <c r="Q151" i="17"/>
  <c r="W150" i="17"/>
  <c r="V150" i="17"/>
  <c r="T150" i="17"/>
  <c r="X150" i="17" s="1"/>
  <c r="Z150" i="17" s="1"/>
  <c r="S150" i="17"/>
  <c r="Q150" i="17"/>
  <c r="W149" i="17"/>
  <c r="V149" i="17"/>
  <c r="T149" i="17"/>
  <c r="X149" i="17" s="1"/>
  <c r="Z149" i="17" s="1"/>
  <c r="S149" i="17"/>
  <c r="Q149" i="17"/>
  <c r="W148" i="17"/>
  <c r="V148" i="17"/>
  <c r="T148" i="17"/>
  <c r="X148" i="17" s="1"/>
  <c r="Z148" i="17" s="1"/>
  <c r="S148" i="17"/>
  <c r="Q148" i="17"/>
  <c r="W147" i="17"/>
  <c r="V147" i="17"/>
  <c r="T147" i="17"/>
  <c r="X147" i="17" s="1"/>
  <c r="Z147" i="17" s="1"/>
  <c r="S147" i="17"/>
  <c r="Q147" i="17"/>
  <c r="W146" i="17"/>
  <c r="V146" i="17"/>
  <c r="T146" i="17"/>
  <c r="X146" i="17" s="1"/>
  <c r="Z146" i="17" s="1"/>
  <c r="S146" i="17"/>
  <c r="Q146" i="17"/>
  <c r="W145" i="17"/>
  <c r="V145" i="17"/>
  <c r="T145" i="17"/>
  <c r="X145" i="17" s="1"/>
  <c r="Z145" i="17" s="1"/>
  <c r="S145" i="17"/>
  <c r="Q145" i="17"/>
  <c r="W144" i="17"/>
  <c r="V144" i="17"/>
  <c r="T144" i="17"/>
  <c r="X144" i="17" s="1"/>
  <c r="Z144" i="17" s="1"/>
  <c r="S144" i="17"/>
  <c r="Q144" i="17"/>
  <c r="W143" i="17"/>
  <c r="V143" i="17"/>
  <c r="T143" i="17"/>
  <c r="X143" i="17" s="1"/>
  <c r="Z143" i="17" s="1"/>
  <c r="S143" i="17"/>
  <c r="Q143" i="17"/>
  <c r="W142" i="17"/>
  <c r="V142" i="17"/>
  <c r="T142" i="17"/>
  <c r="X142" i="17" s="1"/>
  <c r="Z142" i="17" s="1"/>
  <c r="S142" i="17"/>
  <c r="Q142" i="17"/>
  <c r="W141" i="17"/>
  <c r="V141" i="17"/>
  <c r="T141" i="17"/>
  <c r="X141" i="17" s="1"/>
  <c r="Z141" i="17" s="1"/>
  <c r="S141" i="17"/>
  <c r="Q141" i="17"/>
  <c r="W140" i="17"/>
  <c r="V140" i="17"/>
  <c r="T140" i="17"/>
  <c r="X140" i="17" s="1"/>
  <c r="Z140" i="17" s="1"/>
  <c r="S140" i="17"/>
  <c r="Q140" i="17"/>
  <c r="W139" i="17"/>
  <c r="V139" i="17"/>
  <c r="T139" i="17"/>
  <c r="X139" i="17" s="1"/>
  <c r="Z139" i="17" s="1"/>
  <c r="S139" i="17"/>
  <c r="Q139" i="17"/>
  <c r="W138" i="17"/>
  <c r="V138" i="17"/>
  <c r="T138" i="17"/>
  <c r="X138" i="17" s="1"/>
  <c r="Z138" i="17" s="1"/>
  <c r="S138" i="17"/>
  <c r="Q138" i="17"/>
  <c r="W137" i="17"/>
  <c r="V137" i="17"/>
  <c r="T137" i="17"/>
  <c r="X137" i="17" s="1"/>
  <c r="Z137" i="17" s="1"/>
  <c r="S137" i="17"/>
  <c r="Q137" i="17"/>
  <c r="W136" i="17"/>
  <c r="V136" i="17"/>
  <c r="T136" i="17"/>
  <c r="X136" i="17" s="1"/>
  <c r="Z136" i="17" s="1"/>
  <c r="S136" i="17"/>
  <c r="Q136" i="17"/>
  <c r="W135" i="17"/>
  <c r="V135" i="17"/>
  <c r="T135" i="17"/>
  <c r="X135" i="17" s="1"/>
  <c r="Z135" i="17" s="1"/>
  <c r="S135" i="17"/>
  <c r="Q135" i="17"/>
  <c r="W134" i="17"/>
  <c r="V134" i="17"/>
  <c r="T134" i="17"/>
  <c r="X134" i="17" s="1"/>
  <c r="Z134" i="17" s="1"/>
  <c r="S134" i="17"/>
  <c r="Q134" i="17"/>
  <c r="W133" i="17"/>
  <c r="V133" i="17"/>
  <c r="T133" i="17"/>
  <c r="X133" i="17" s="1"/>
  <c r="Z133" i="17" s="1"/>
  <c r="S133" i="17"/>
  <c r="Q133" i="17"/>
  <c r="W132" i="17"/>
  <c r="V132" i="17"/>
  <c r="T132" i="17"/>
  <c r="X132" i="17" s="1"/>
  <c r="Z132" i="17" s="1"/>
  <c r="S132" i="17"/>
  <c r="Q132" i="17"/>
  <c r="W131" i="17"/>
  <c r="V131" i="17"/>
  <c r="T131" i="17"/>
  <c r="X131" i="17" s="1"/>
  <c r="Z131" i="17" s="1"/>
  <c r="S131" i="17"/>
  <c r="Q131" i="17"/>
  <c r="W130" i="17"/>
  <c r="V130" i="17"/>
  <c r="T130" i="17"/>
  <c r="X130" i="17" s="1"/>
  <c r="Z130" i="17" s="1"/>
  <c r="S130" i="17"/>
  <c r="Q130" i="17"/>
  <c r="W129" i="17"/>
  <c r="V129" i="17"/>
  <c r="T129" i="17"/>
  <c r="X129" i="17" s="1"/>
  <c r="Z129" i="17" s="1"/>
  <c r="S129" i="17"/>
  <c r="Q129" i="17"/>
  <c r="W128" i="17"/>
  <c r="V128" i="17"/>
  <c r="T128" i="17"/>
  <c r="X128" i="17" s="1"/>
  <c r="Z128" i="17" s="1"/>
  <c r="S128" i="17"/>
  <c r="Q128" i="17"/>
  <c r="W127" i="17"/>
  <c r="V127" i="17"/>
  <c r="T127" i="17"/>
  <c r="X127" i="17" s="1"/>
  <c r="Z127" i="17" s="1"/>
  <c r="S127" i="17"/>
  <c r="Q127" i="17"/>
  <c r="W126" i="17"/>
  <c r="V126" i="17"/>
  <c r="T126" i="17"/>
  <c r="X126" i="17" s="1"/>
  <c r="Z126" i="17" s="1"/>
  <c r="S126" i="17"/>
  <c r="Q126" i="17"/>
  <c r="W125" i="17"/>
  <c r="V125" i="17"/>
  <c r="T125" i="17"/>
  <c r="X125" i="17" s="1"/>
  <c r="Z125" i="17" s="1"/>
  <c r="S125" i="17"/>
  <c r="Q125" i="17"/>
  <c r="W124" i="17"/>
  <c r="V124" i="17"/>
  <c r="T124" i="17"/>
  <c r="X124" i="17" s="1"/>
  <c r="Z124" i="17" s="1"/>
  <c r="S124" i="17"/>
  <c r="Q124" i="17"/>
  <c r="W123" i="17"/>
  <c r="V123" i="17"/>
  <c r="T123" i="17"/>
  <c r="X123" i="17" s="1"/>
  <c r="Z123" i="17" s="1"/>
  <c r="S123" i="17"/>
  <c r="Q123" i="17"/>
  <c r="W122" i="17"/>
  <c r="V122" i="17"/>
  <c r="T122" i="17"/>
  <c r="X122" i="17" s="1"/>
  <c r="Z122" i="17" s="1"/>
  <c r="S122" i="17"/>
  <c r="Q122" i="17"/>
  <c r="W121" i="17"/>
  <c r="V121" i="17"/>
  <c r="T121" i="17"/>
  <c r="X121" i="17" s="1"/>
  <c r="Z121" i="17" s="1"/>
  <c r="S121" i="17"/>
  <c r="Q121" i="17"/>
  <c r="W120" i="17"/>
  <c r="V120" i="17"/>
  <c r="T120" i="17"/>
  <c r="X120" i="17" s="1"/>
  <c r="Z120" i="17" s="1"/>
  <c r="S120" i="17"/>
  <c r="Q120" i="17"/>
  <c r="W119" i="17"/>
  <c r="V119" i="17"/>
  <c r="T119" i="17"/>
  <c r="X119" i="17" s="1"/>
  <c r="Z119" i="17" s="1"/>
  <c r="S119" i="17"/>
  <c r="Q119" i="17"/>
  <c r="W118" i="17"/>
  <c r="V118" i="17"/>
  <c r="T118" i="17"/>
  <c r="X118" i="17" s="1"/>
  <c r="Z118" i="17" s="1"/>
  <c r="S118" i="17"/>
  <c r="Q118" i="17"/>
  <c r="W117" i="17"/>
  <c r="V117" i="17"/>
  <c r="T117" i="17"/>
  <c r="X117" i="17" s="1"/>
  <c r="Z117" i="17" s="1"/>
  <c r="S117" i="17"/>
  <c r="Q117" i="17"/>
  <c r="W116" i="17"/>
  <c r="V116" i="17"/>
  <c r="T116" i="17"/>
  <c r="X116" i="17" s="1"/>
  <c r="Z116" i="17" s="1"/>
  <c r="S116" i="17"/>
  <c r="Q116" i="17"/>
  <c r="W115" i="17"/>
  <c r="V115" i="17"/>
  <c r="T115" i="17"/>
  <c r="X115" i="17" s="1"/>
  <c r="Z115" i="17" s="1"/>
  <c r="S115" i="17"/>
  <c r="Q115" i="17"/>
  <c r="W114" i="17"/>
  <c r="V114" i="17"/>
  <c r="T114" i="17"/>
  <c r="X114" i="17" s="1"/>
  <c r="Z114" i="17" s="1"/>
  <c r="S114" i="17"/>
  <c r="Q114" i="17"/>
  <c r="W113" i="17"/>
  <c r="V113" i="17"/>
  <c r="T113" i="17"/>
  <c r="X113" i="17" s="1"/>
  <c r="Z113" i="17" s="1"/>
  <c r="S113" i="17"/>
  <c r="Q113" i="17"/>
  <c r="W112" i="17"/>
  <c r="V112" i="17"/>
  <c r="T112" i="17"/>
  <c r="X112" i="17" s="1"/>
  <c r="Z112" i="17" s="1"/>
  <c r="S112" i="17"/>
  <c r="Q112" i="17"/>
  <c r="W111" i="17"/>
  <c r="V111" i="17"/>
  <c r="T111" i="17"/>
  <c r="X111" i="17" s="1"/>
  <c r="Z111" i="17" s="1"/>
  <c r="S111" i="17"/>
  <c r="Q111" i="17"/>
  <c r="W110" i="17"/>
  <c r="V110" i="17"/>
  <c r="T110" i="17"/>
  <c r="X110" i="17" s="1"/>
  <c r="Z110" i="17" s="1"/>
  <c r="S110" i="17"/>
  <c r="Q110" i="17"/>
  <c r="W109" i="17"/>
  <c r="V109" i="17"/>
  <c r="T109" i="17"/>
  <c r="X109" i="17" s="1"/>
  <c r="Z109" i="17" s="1"/>
  <c r="S109" i="17"/>
  <c r="Q109" i="17"/>
  <c r="W108" i="17"/>
  <c r="V108" i="17"/>
  <c r="T108" i="17"/>
  <c r="X108" i="17" s="1"/>
  <c r="Z108" i="17" s="1"/>
  <c r="S108" i="17"/>
  <c r="Q108" i="17"/>
  <c r="W107" i="17"/>
  <c r="V107" i="17"/>
  <c r="T107" i="17"/>
  <c r="X107" i="17" s="1"/>
  <c r="Z107" i="17" s="1"/>
  <c r="S107" i="17"/>
  <c r="Q107" i="17"/>
  <c r="W106" i="17"/>
  <c r="V106" i="17"/>
  <c r="T106" i="17"/>
  <c r="X106" i="17" s="1"/>
  <c r="Z106" i="17" s="1"/>
  <c r="S106" i="17"/>
  <c r="Q106" i="17"/>
  <c r="W105" i="17"/>
  <c r="V105" i="17"/>
  <c r="T105" i="17"/>
  <c r="X105" i="17" s="1"/>
  <c r="Z105" i="17" s="1"/>
  <c r="S105" i="17"/>
  <c r="Q105" i="17"/>
  <c r="W104" i="17"/>
  <c r="V104" i="17"/>
  <c r="T104" i="17"/>
  <c r="X104" i="17" s="1"/>
  <c r="Z104" i="17" s="1"/>
  <c r="S104" i="17"/>
  <c r="Q104" i="17"/>
  <c r="W103" i="17"/>
  <c r="V103" i="17"/>
  <c r="T103" i="17"/>
  <c r="X103" i="17" s="1"/>
  <c r="Z103" i="17" s="1"/>
  <c r="S103" i="17"/>
  <c r="Q103" i="17"/>
  <c r="W102" i="17"/>
  <c r="V102" i="17"/>
  <c r="T102" i="17"/>
  <c r="X102" i="17" s="1"/>
  <c r="Z102" i="17" s="1"/>
  <c r="S102" i="17"/>
  <c r="Q102" i="17"/>
  <c r="W101" i="17"/>
  <c r="V101" i="17"/>
  <c r="T101" i="17"/>
  <c r="X101" i="17" s="1"/>
  <c r="Z101" i="17" s="1"/>
  <c r="S101" i="17"/>
  <c r="Q101" i="17"/>
  <c r="W100" i="17"/>
  <c r="V100" i="17"/>
  <c r="T100" i="17"/>
  <c r="X100" i="17" s="1"/>
  <c r="Z100" i="17" s="1"/>
  <c r="S100" i="17"/>
  <c r="Q100" i="17"/>
  <c r="W99" i="17"/>
  <c r="V99" i="17"/>
  <c r="T99" i="17"/>
  <c r="X99" i="17" s="1"/>
  <c r="Z99" i="17" s="1"/>
  <c r="S99" i="17"/>
  <c r="Q99" i="17"/>
  <c r="W98" i="17"/>
  <c r="V98" i="17"/>
  <c r="T98" i="17"/>
  <c r="X98" i="17" s="1"/>
  <c r="Z98" i="17" s="1"/>
  <c r="S98" i="17"/>
  <c r="Q98" i="17"/>
  <c r="W97" i="17"/>
  <c r="V97" i="17"/>
  <c r="T97" i="17"/>
  <c r="X97" i="17" s="1"/>
  <c r="Z97" i="17" s="1"/>
  <c r="S97" i="17"/>
  <c r="Q97" i="17"/>
  <c r="W96" i="17"/>
  <c r="V96" i="17"/>
  <c r="T96" i="17"/>
  <c r="X96" i="17" s="1"/>
  <c r="Z96" i="17" s="1"/>
  <c r="S96" i="17"/>
  <c r="Q96" i="17"/>
  <c r="W95" i="17"/>
  <c r="V95" i="17"/>
  <c r="T95" i="17"/>
  <c r="X95" i="17" s="1"/>
  <c r="Z95" i="17" s="1"/>
  <c r="S95" i="17"/>
  <c r="Q95" i="17"/>
  <c r="W94" i="17"/>
  <c r="V94" i="17"/>
  <c r="T94" i="17"/>
  <c r="X94" i="17" s="1"/>
  <c r="Z94" i="17" s="1"/>
  <c r="S94" i="17"/>
  <c r="Q94" i="17"/>
  <c r="W93" i="17"/>
  <c r="V93" i="17"/>
  <c r="T93" i="17"/>
  <c r="X93" i="17" s="1"/>
  <c r="Z93" i="17" s="1"/>
  <c r="S93" i="17"/>
  <c r="Q93" i="17"/>
  <c r="W92" i="17"/>
  <c r="V92" i="17"/>
  <c r="T92" i="17"/>
  <c r="X92" i="17" s="1"/>
  <c r="Z92" i="17" s="1"/>
  <c r="S92" i="17"/>
  <c r="Q92" i="17"/>
  <c r="W91" i="17"/>
  <c r="V91" i="17"/>
  <c r="T91" i="17"/>
  <c r="X91" i="17" s="1"/>
  <c r="Z91" i="17" s="1"/>
  <c r="S91" i="17"/>
  <c r="Q91" i="17"/>
  <c r="W90" i="17"/>
  <c r="V90" i="17"/>
  <c r="T90" i="17"/>
  <c r="X90" i="17" s="1"/>
  <c r="Z90" i="17" s="1"/>
  <c r="S90" i="17"/>
  <c r="Q90" i="17"/>
  <c r="W89" i="17"/>
  <c r="V89" i="17"/>
  <c r="T89" i="17"/>
  <c r="X89" i="17" s="1"/>
  <c r="Z89" i="17" s="1"/>
  <c r="S89" i="17"/>
  <c r="Q89" i="17"/>
  <c r="W88" i="17"/>
  <c r="V88" i="17"/>
  <c r="T88" i="17"/>
  <c r="X88" i="17" s="1"/>
  <c r="Z88" i="17" s="1"/>
  <c r="S88" i="17"/>
  <c r="Q88" i="17"/>
  <c r="AG87" i="17"/>
  <c r="V87" i="17"/>
  <c r="W87" i="17" s="1"/>
  <c r="T87" i="17"/>
  <c r="X87" i="17" s="1"/>
  <c r="Z87" i="17" s="1"/>
  <c r="S87" i="17"/>
  <c r="Q87" i="17"/>
  <c r="K87" i="17"/>
  <c r="AG86" i="17"/>
  <c r="V86" i="17"/>
  <c r="W86" i="17" s="1"/>
  <c r="T86" i="17"/>
  <c r="X86" i="17" s="1"/>
  <c r="Z86" i="17" s="1"/>
  <c r="S86" i="17"/>
  <c r="Q86" i="17"/>
  <c r="K86" i="17"/>
  <c r="V85" i="17"/>
  <c r="W85" i="17" s="1"/>
  <c r="T85" i="17"/>
  <c r="X85" i="17" s="1"/>
  <c r="Z85" i="17" s="1"/>
  <c r="S85" i="17"/>
  <c r="Q85" i="17"/>
  <c r="K85" i="17"/>
  <c r="W84" i="17"/>
  <c r="V84" i="17"/>
  <c r="AG84" i="17" s="1"/>
  <c r="T84" i="17"/>
  <c r="X84" i="17" s="1"/>
  <c r="Z84" i="17" s="1"/>
  <c r="S84" i="17"/>
  <c r="Q84" i="17"/>
  <c r="K84" i="17"/>
  <c r="AG83" i="17"/>
  <c r="V83" i="17"/>
  <c r="W83" i="17" s="1"/>
  <c r="T83" i="17"/>
  <c r="X83" i="17" s="1"/>
  <c r="Z83" i="17" s="1"/>
  <c r="S83" i="17"/>
  <c r="Q83" i="17"/>
  <c r="K83" i="17"/>
  <c r="V82" i="17"/>
  <c r="W82" i="17" s="1"/>
  <c r="T82" i="17"/>
  <c r="X82" i="17" s="1"/>
  <c r="Z82" i="17" s="1"/>
  <c r="S82" i="17"/>
  <c r="Q82" i="17"/>
  <c r="K82" i="17"/>
  <c r="V81" i="17"/>
  <c r="W81" i="17" s="1"/>
  <c r="T81" i="17"/>
  <c r="X81" i="17" s="1"/>
  <c r="Z81" i="17" s="1"/>
  <c r="S81" i="17"/>
  <c r="Q81" i="17"/>
  <c r="K81" i="17"/>
  <c r="V80" i="17"/>
  <c r="AG80" i="17" s="1"/>
  <c r="T80" i="17"/>
  <c r="X80" i="17" s="1"/>
  <c r="Z80" i="17" s="1"/>
  <c r="S80" i="17"/>
  <c r="Q80" i="17"/>
  <c r="K80" i="17"/>
  <c r="V79" i="17"/>
  <c r="W79" i="17" s="1"/>
  <c r="T79" i="17"/>
  <c r="X79" i="17" s="1"/>
  <c r="Z79" i="17" s="1"/>
  <c r="S79" i="17"/>
  <c r="Q79" i="17"/>
  <c r="K79" i="17"/>
  <c r="V78" i="17"/>
  <c r="W78" i="17" s="1"/>
  <c r="T78" i="17"/>
  <c r="X78" i="17" s="1"/>
  <c r="Z78" i="17" s="1"/>
  <c r="S78" i="17"/>
  <c r="Q78" i="17"/>
  <c r="K78" i="17"/>
  <c r="V77" i="17"/>
  <c r="W77" i="17" s="1"/>
  <c r="T77" i="17"/>
  <c r="X77" i="17" s="1"/>
  <c r="Z77" i="17" s="1"/>
  <c r="S77" i="17"/>
  <c r="Q77" i="17"/>
  <c r="K77" i="17"/>
  <c r="V76" i="17"/>
  <c r="AG76" i="17" s="1"/>
  <c r="T76" i="17"/>
  <c r="X76" i="17" s="1"/>
  <c r="Z76" i="17" s="1"/>
  <c r="S76" i="17"/>
  <c r="Q76" i="17"/>
  <c r="K76" i="17"/>
  <c r="AG75" i="17"/>
  <c r="V75" i="17"/>
  <c r="W75" i="17" s="1"/>
  <c r="T75" i="17"/>
  <c r="X75" i="17" s="1"/>
  <c r="Z75" i="17" s="1"/>
  <c r="S75" i="17"/>
  <c r="Q75" i="17"/>
  <c r="K75" i="17"/>
  <c r="V74" i="17"/>
  <c r="W74" i="17" s="1"/>
  <c r="T74" i="17"/>
  <c r="X74" i="17" s="1"/>
  <c r="Z74" i="17" s="1"/>
  <c r="S74" i="17"/>
  <c r="Q74" i="17"/>
  <c r="K74" i="17"/>
  <c r="AG73" i="17"/>
  <c r="V73" i="17"/>
  <c r="W73" i="17" s="1"/>
  <c r="T73" i="17"/>
  <c r="X73" i="17" s="1"/>
  <c r="Z73" i="17" s="1"/>
  <c r="S73" i="17"/>
  <c r="Q73" i="17"/>
  <c r="K73" i="17"/>
  <c r="V72" i="17"/>
  <c r="AG72" i="17" s="1"/>
  <c r="T72" i="17"/>
  <c r="X72" i="17" s="1"/>
  <c r="Z72" i="17" s="1"/>
  <c r="S72" i="17"/>
  <c r="Q72" i="17"/>
  <c r="K72" i="17"/>
  <c r="W71" i="17"/>
  <c r="V71" i="17"/>
  <c r="AG71" i="17" s="1"/>
  <c r="T71" i="17"/>
  <c r="X71" i="17" s="1"/>
  <c r="Z71" i="17" s="1"/>
  <c r="S71" i="17"/>
  <c r="Q71" i="17"/>
  <c r="K71" i="17"/>
  <c r="W70" i="17"/>
  <c r="V70" i="17"/>
  <c r="AG70" i="17" s="1"/>
  <c r="T70" i="17"/>
  <c r="X70" i="17" s="1"/>
  <c r="Z70" i="17" s="1"/>
  <c r="S70" i="17"/>
  <c r="Q70" i="17"/>
  <c r="K70" i="17"/>
  <c r="V69" i="17"/>
  <c r="AG69" i="17" s="1"/>
  <c r="X69" i="17"/>
  <c r="Z69" i="17" s="1"/>
  <c r="K69" i="17"/>
  <c r="V68" i="17"/>
  <c r="AG68" i="17" s="1"/>
  <c r="T68" i="17"/>
  <c r="X68" i="17" s="1"/>
  <c r="Z68" i="17" s="1"/>
  <c r="S68" i="17"/>
  <c r="Q68" i="17"/>
  <c r="K68" i="17"/>
  <c r="V67" i="17"/>
  <c r="AG67" i="17" s="1"/>
  <c r="T67" i="17"/>
  <c r="X67" i="17" s="1"/>
  <c r="Z67" i="17" s="1"/>
  <c r="S67" i="17"/>
  <c r="Q67" i="17"/>
  <c r="K67" i="17"/>
  <c r="W66" i="17"/>
  <c r="V66" i="17"/>
  <c r="AG66" i="17" s="1"/>
  <c r="T66" i="17"/>
  <c r="X66" i="17" s="1"/>
  <c r="Z66" i="17" s="1"/>
  <c r="S66" i="17"/>
  <c r="Q66" i="17"/>
  <c r="K66" i="17"/>
  <c r="W65" i="17"/>
  <c r="V65" i="17"/>
  <c r="AG65" i="17" s="1"/>
  <c r="T65" i="17"/>
  <c r="X65" i="17" s="1"/>
  <c r="Z65" i="17" s="1"/>
  <c r="S65" i="17"/>
  <c r="Q65" i="17"/>
  <c r="K65" i="17"/>
  <c r="V64" i="17"/>
  <c r="AG64" i="17" s="1"/>
  <c r="T64" i="17"/>
  <c r="X64" i="17" s="1"/>
  <c r="Z64" i="17" s="1"/>
  <c r="S64" i="17"/>
  <c r="Q64" i="17"/>
  <c r="K64" i="17"/>
  <c r="V63" i="17"/>
  <c r="AG63" i="17" s="1"/>
  <c r="T63" i="17"/>
  <c r="X63" i="17" s="1"/>
  <c r="Z63" i="17" s="1"/>
  <c r="S63" i="17"/>
  <c r="Q63" i="17"/>
  <c r="K63" i="17"/>
  <c r="V62" i="17"/>
  <c r="AG62" i="17" s="1"/>
  <c r="T62" i="17"/>
  <c r="X62" i="17" s="1"/>
  <c r="Z62" i="17" s="1"/>
  <c r="S62" i="17"/>
  <c r="Q62" i="17"/>
  <c r="K62" i="17"/>
  <c r="W61" i="17"/>
  <c r="V61" i="17"/>
  <c r="AG61" i="17" s="1"/>
  <c r="T61" i="17"/>
  <c r="X61" i="17" s="1"/>
  <c r="Z61" i="17" s="1"/>
  <c r="S61" i="17"/>
  <c r="Q61" i="17"/>
  <c r="K61" i="17"/>
  <c r="V60" i="17"/>
  <c r="AG60" i="17" s="1"/>
  <c r="T60" i="17"/>
  <c r="X60" i="17" s="1"/>
  <c r="Z60" i="17" s="1"/>
  <c r="S60" i="17"/>
  <c r="Q60" i="17"/>
  <c r="K60" i="17"/>
  <c r="V59" i="17"/>
  <c r="AG59" i="17" s="1"/>
  <c r="T59" i="17"/>
  <c r="X59" i="17" s="1"/>
  <c r="Z59" i="17" s="1"/>
  <c r="S59" i="17"/>
  <c r="Q59" i="17"/>
  <c r="K59" i="17"/>
  <c r="W58" i="17"/>
  <c r="V58" i="17"/>
  <c r="AG58" i="17" s="1"/>
  <c r="T58" i="17"/>
  <c r="X58" i="17" s="1"/>
  <c r="Z58" i="17" s="1"/>
  <c r="S58" i="17"/>
  <c r="Q58" i="17"/>
  <c r="K58" i="17"/>
  <c r="W57" i="17"/>
  <c r="V57" i="17"/>
  <c r="AG57" i="17" s="1"/>
  <c r="T57" i="17"/>
  <c r="X57" i="17" s="1"/>
  <c r="Z57" i="17" s="1"/>
  <c r="S57" i="17"/>
  <c r="Q57" i="17"/>
  <c r="K57" i="17"/>
  <c r="V56" i="17"/>
  <c r="AG56" i="17" s="1"/>
  <c r="T56" i="17"/>
  <c r="X56" i="17" s="1"/>
  <c r="Z56" i="17" s="1"/>
  <c r="S56" i="17"/>
  <c r="Q56" i="17"/>
  <c r="K56" i="17"/>
  <c r="V55" i="17"/>
  <c r="AG55" i="17" s="1"/>
  <c r="T55" i="17"/>
  <c r="X55" i="17" s="1"/>
  <c r="Z55" i="17" s="1"/>
  <c r="S55" i="17"/>
  <c r="Q55" i="17"/>
  <c r="K55" i="17"/>
  <c r="V54" i="17"/>
  <c r="AG54" i="17" s="1"/>
  <c r="T54" i="17"/>
  <c r="X54" i="17" s="1"/>
  <c r="Z54" i="17" s="1"/>
  <c r="S54" i="17"/>
  <c r="Q54" i="17"/>
  <c r="K54" i="17"/>
  <c r="W53" i="17"/>
  <c r="V53" i="17"/>
  <c r="AG53" i="17" s="1"/>
  <c r="T53" i="17"/>
  <c r="X53" i="17" s="1"/>
  <c r="Z53" i="17" s="1"/>
  <c r="S53" i="17"/>
  <c r="Q53" i="17"/>
  <c r="K53" i="17"/>
  <c r="V52" i="17"/>
  <c r="AG52" i="17" s="1"/>
  <c r="T52" i="17"/>
  <c r="X52" i="17" s="1"/>
  <c r="Z52" i="17" s="1"/>
  <c r="S52" i="17"/>
  <c r="Q52" i="17"/>
  <c r="K52" i="17"/>
  <c r="V51" i="17"/>
  <c r="AG51" i="17" s="1"/>
  <c r="T51" i="17"/>
  <c r="X51" i="17" s="1"/>
  <c r="Z51" i="17" s="1"/>
  <c r="S51" i="17"/>
  <c r="Q51" i="17"/>
  <c r="K51" i="17"/>
  <c r="W50" i="17"/>
  <c r="V50" i="17"/>
  <c r="AG50" i="17" s="1"/>
  <c r="T50" i="17"/>
  <c r="X50" i="17" s="1"/>
  <c r="Z50" i="17" s="1"/>
  <c r="S50" i="17"/>
  <c r="Q50" i="17"/>
  <c r="K50" i="17"/>
  <c r="W49" i="17"/>
  <c r="V49" i="17"/>
  <c r="AG49" i="17" s="1"/>
  <c r="T49" i="17"/>
  <c r="X49" i="17" s="1"/>
  <c r="Z49" i="17" s="1"/>
  <c r="S49" i="17"/>
  <c r="Q49" i="17"/>
  <c r="K49" i="17"/>
  <c r="V48" i="17"/>
  <c r="AG48" i="17" s="1"/>
  <c r="T48" i="17"/>
  <c r="X48" i="17" s="1"/>
  <c r="Z48" i="17" s="1"/>
  <c r="S48" i="17"/>
  <c r="Q48" i="17"/>
  <c r="K48" i="17"/>
  <c r="V47" i="17"/>
  <c r="AG47" i="17" s="1"/>
  <c r="T47" i="17"/>
  <c r="X47" i="17" s="1"/>
  <c r="Z47" i="17" s="1"/>
  <c r="S47" i="17"/>
  <c r="Q47" i="17"/>
  <c r="K47" i="17"/>
  <c r="V46" i="17"/>
  <c r="AG46" i="17" s="1"/>
  <c r="T46" i="17"/>
  <c r="X46" i="17" s="1"/>
  <c r="Z46" i="17" s="1"/>
  <c r="S46" i="17"/>
  <c r="Q46" i="17"/>
  <c r="K46" i="17"/>
  <c r="W45" i="17"/>
  <c r="V45" i="17"/>
  <c r="AG45" i="17" s="1"/>
  <c r="T45" i="17"/>
  <c r="X45" i="17" s="1"/>
  <c r="Z45" i="17" s="1"/>
  <c r="S45" i="17"/>
  <c r="Q45" i="17"/>
  <c r="K45" i="17"/>
  <c r="V44" i="17"/>
  <c r="AG44" i="17" s="1"/>
  <c r="T44" i="17"/>
  <c r="X44" i="17" s="1"/>
  <c r="Z44" i="17" s="1"/>
  <c r="S44" i="17"/>
  <c r="Q44" i="17"/>
  <c r="K44" i="17"/>
  <c r="V43" i="17"/>
  <c r="AG43" i="17" s="1"/>
  <c r="T43" i="17"/>
  <c r="X43" i="17" s="1"/>
  <c r="Z43" i="17" s="1"/>
  <c r="S43" i="17"/>
  <c r="Q43" i="17"/>
  <c r="K43" i="17"/>
  <c r="W42" i="17"/>
  <c r="V42" i="17"/>
  <c r="AG42" i="17" s="1"/>
  <c r="T42" i="17"/>
  <c r="X42" i="17" s="1"/>
  <c r="Z42" i="17" s="1"/>
  <c r="S42" i="17"/>
  <c r="Q42" i="17"/>
  <c r="K42" i="17"/>
  <c r="V41" i="17"/>
  <c r="AG41" i="17" s="1"/>
  <c r="T41" i="17"/>
  <c r="X41" i="17" s="1"/>
  <c r="Z41" i="17" s="1"/>
  <c r="S41" i="17"/>
  <c r="Q41" i="17"/>
  <c r="K41" i="17"/>
  <c r="V40" i="17"/>
  <c r="AG40" i="17" s="1"/>
  <c r="T40" i="17"/>
  <c r="X40" i="17" s="1"/>
  <c r="Z40" i="17" s="1"/>
  <c r="S40" i="17"/>
  <c r="Q40" i="17"/>
  <c r="K40" i="17"/>
  <c r="V39" i="17"/>
  <c r="AG39" i="17" s="1"/>
  <c r="T39" i="17"/>
  <c r="X39" i="17" s="1"/>
  <c r="Z39" i="17" s="1"/>
  <c r="S39" i="17"/>
  <c r="Q39" i="17"/>
  <c r="K39" i="17"/>
  <c r="W38" i="17"/>
  <c r="V38" i="17"/>
  <c r="AG38" i="17" s="1"/>
  <c r="T38" i="17"/>
  <c r="X38" i="17" s="1"/>
  <c r="Z38" i="17" s="1"/>
  <c r="S38" i="17"/>
  <c r="Q38" i="17"/>
  <c r="K38" i="17"/>
  <c r="W37" i="17"/>
  <c r="V37" i="17"/>
  <c r="AG37" i="17" s="1"/>
  <c r="T37" i="17"/>
  <c r="X37" i="17" s="1"/>
  <c r="Z37" i="17" s="1"/>
  <c r="S37" i="17"/>
  <c r="Q37" i="17"/>
  <c r="K37" i="17"/>
  <c r="V36" i="17"/>
  <c r="AG36" i="17" s="1"/>
  <c r="T36" i="17"/>
  <c r="X36" i="17" s="1"/>
  <c r="Z36" i="17" s="1"/>
  <c r="S36" i="17"/>
  <c r="Q36" i="17"/>
  <c r="K36" i="17"/>
  <c r="V35" i="17"/>
  <c r="AG35" i="17" s="1"/>
  <c r="T35" i="17"/>
  <c r="X35" i="17" s="1"/>
  <c r="Z35" i="17" s="1"/>
  <c r="S35" i="17"/>
  <c r="Q35" i="17"/>
  <c r="K35" i="17"/>
  <c r="V34" i="17"/>
  <c r="AG34" i="17" s="1"/>
  <c r="T34" i="17"/>
  <c r="X34" i="17" s="1"/>
  <c r="Z34" i="17" s="1"/>
  <c r="S34" i="17"/>
  <c r="Q34" i="17"/>
  <c r="K34" i="17"/>
  <c r="W33" i="17"/>
  <c r="V33" i="17"/>
  <c r="AG33" i="17" s="1"/>
  <c r="T33" i="17"/>
  <c r="X33" i="17" s="1"/>
  <c r="Z33" i="17" s="1"/>
  <c r="S33" i="17"/>
  <c r="Q33" i="17"/>
  <c r="K33" i="17"/>
  <c r="V32" i="17"/>
  <c r="AG32" i="17" s="1"/>
  <c r="T32" i="17"/>
  <c r="X32" i="17" s="1"/>
  <c r="Z32" i="17" s="1"/>
  <c r="S32" i="17"/>
  <c r="Q32" i="17"/>
  <c r="K32" i="17"/>
  <c r="V31" i="17"/>
  <c r="AG31" i="17" s="1"/>
  <c r="T31" i="17"/>
  <c r="X31" i="17" s="1"/>
  <c r="Z31" i="17" s="1"/>
  <c r="S31" i="17"/>
  <c r="Q31" i="17"/>
  <c r="K31" i="17"/>
  <c r="W30" i="17"/>
  <c r="V30" i="17"/>
  <c r="AG30" i="17" s="1"/>
  <c r="T30" i="17"/>
  <c r="X30" i="17" s="1"/>
  <c r="Z30" i="17" s="1"/>
  <c r="S30" i="17"/>
  <c r="Q30" i="17"/>
  <c r="K30" i="17"/>
  <c r="W29" i="17"/>
  <c r="V29" i="17"/>
  <c r="AG29" i="17" s="1"/>
  <c r="T29" i="17"/>
  <c r="X29" i="17" s="1"/>
  <c r="Z29" i="17" s="1"/>
  <c r="S29" i="17"/>
  <c r="Q29" i="17"/>
  <c r="K29" i="17"/>
  <c r="V28" i="17"/>
  <c r="AG28" i="17" s="1"/>
  <c r="T28" i="17"/>
  <c r="X28" i="17" s="1"/>
  <c r="Z28" i="17" s="1"/>
  <c r="S28" i="17"/>
  <c r="Q28" i="17"/>
  <c r="K28" i="17"/>
  <c r="V27" i="17"/>
  <c r="AG27" i="17" s="1"/>
  <c r="T27" i="17"/>
  <c r="X27" i="17" s="1"/>
  <c r="Z27" i="17" s="1"/>
  <c r="S27" i="17"/>
  <c r="Q27" i="17"/>
  <c r="K27" i="17"/>
  <c r="V26" i="17"/>
  <c r="AG26" i="17" s="1"/>
  <c r="T26" i="17"/>
  <c r="X26" i="17" s="1"/>
  <c r="Z26" i="17" s="1"/>
  <c r="S26" i="17"/>
  <c r="Q26" i="17"/>
  <c r="K26" i="17"/>
  <c r="W25" i="17"/>
  <c r="V25" i="17"/>
  <c r="AG25" i="17" s="1"/>
  <c r="T25" i="17"/>
  <c r="X25" i="17" s="1"/>
  <c r="Z25" i="17" s="1"/>
  <c r="S25" i="17"/>
  <c r="Q25" i="17"/>
  <c r="K25" i="17"/>
  <c r="V24" i="17"/>
  <c r="AG24" i="17" s="1"/>
  <c r="T24" i="17"/>
  <c r="X24" i="17" s="1"/>
  <c r="Z24" i="17" s="1"/>
  <c r="S24" i="17"/>
  <c r="Q24" i="17"/>
  <c r="K24" i="17"/>
  <c r="W23" i="17"/>
  <c r="V23" i="17"/>
  <c r="AG23" i="17" s="1"/>
  <c r="T23" i="17"/>
  <c r="X23" i="17" s="1"/>
  <c r="Z23" i="17" s="1"/>
  <c r="S23" i="17"/>
  <c r="Q23" i="17"/>
  <c r="K23" i="17"/>
  <c r="V22" i="17"/>
  <c r="AG22" i="17" s="1"/>
  <c r="T22" i="17"/>
  <c r="X22" i="17" s="1"/>
  <c r="Z22" i="17" s="1"/>
  <c r="S22" i="17"/>
  <c r="Q22" i="17"/>
  <c r="K22" i="17"/>
  <c r="V21" i="17"/>
  <c r="AG21" i="17" s="1"/>
  <c r="T21" i="17"/>
  <c r="X21" i="17" s="1"/>
  <c r="Z21" i="17" s="1"/>
  <c r="S21" i="17"/>
  <c r="Q21" i="17"/>
  <c r="K21" i="17"/>
  <c r="W20" i="17"/>
  <c r="V20" i="17"/>
  <c r="AG20" i="17" s="1"/>
  <c r="T20" i="17"/>
  <c r="X20" i="17" s="1"/>
  <c r="Z20" i="17" s="1"/>
  <c r="S20" i="17"/>
  <c r="Q20" i="17"/>
  <c r="K20" i="17"/>
  <c r="V19" i="17"/>
  <c r="AG19" i="17" s="1"/>
  <c r="T19" i="17"/>
  <c r="X19" i="17" s="1"/>
  <c r="Z19" i="17" s="1"/>
  <c r="S19" i="17"/>
  <c r="Q19" i="17"/>
  <c r="K19" i="17"/>
  <c r="V18" i="17"/>
  <c r="AG18" i="17" s="1"/>
  <c r="T18" i="17"/>
  <c r="X18" i="17" s="1"/>
  <c r="Z18" i="17" s="1"/>
  <c r="S18" i="17"/>
  <c r="Q18" i="17"/>
  <c r="K18" i="17"/>
  <c r="V17" i="17"/>
  <c r="AG17" i="17" s="1"/>
  <c r="T17" i="17"/>
  <c r="X17" i="17" s="1"/>
  <c r="Z17" i="17" s="1"/>
  <c r="S17" i="17"/>
  <c r="Q17" i="17"/>
  <c r="K17" i="17"/>
  <c r="W16" i="17"/>
  <c r="V16" i="17"/>
  <c r="AG16" i="17" s="1"/>
  <c r="T16" i="17"/>
  <c r="X16" i="17" s="1"/>
  <c r="Z16" i="17" s="1"/>
  <c r="S16" i="17"/>
  <c r="Q16" i="17"/>
  <c r="K16" i="17"/>
  <c r="V15" i="17"/>
  <c r="AG15" i="17" s="1"/>
  <c r="T15" i="17"/>
  <c r="X15" i="17" s="1"/>
  <c r="Z15" i="17" s="1"/>
  <c r="S15" i="17"/>
  <c r="Q15" i="17"/>
  <c r="K15" i="17"/>
  <c r="V14" i="17"/>
  <c r="AG14" i="17" s="1"/>
  <c r="T14" i="17"/>
  <c r="X14" i="17" s="1"/>
  <c r="Z14" i="17" s="1"/>
  <c r="S14" i="17"/>
  <c r="Q14" i="17"/>
  <c r="K14" i="17"/>
  <c r="V13" i="17"/>
  <c r="AG13" i="17" s="1"/>
  <c r="T13" i="17"/>
  <c r="X13" i="17" s="1"/>
  <c r="Z13" i="17" s="1"/>
  <c r="S13" i="17"/>
  <c r="Q13" i="17"/>
  <c r="K13" i="17"/>
  <c r="W12" i="17"/>
  <c r="V12" i="17"/>
  <c r="AG12" i="17" s="1"/>
  <c r="T12" i="17"/>
  <c r="X12" i="17" s="1"/>
  <c r="Z12" i="17" s="1"/>
  <c r="S12" i="17"/>
  <c r="Q12" i="17"/>
  <c r="K12" i="17"/>
  <c r="V11" i="17"/>
  <c r="AG11" i="17" s="1"/>
  <c r="T11" i="17"/>
  <c r="X11" i="17" s="1"/>
  <c r="Z11" i="17" s="1"/>
  <c r="S11" i="17"/>
  <c r="Q11" i="17"/>
  <c r="K11" i="17"/>
  <c r="W10" i="17"/>
  <c r="V10" i="17"/>
  <c r="AG10" i="17" s="1"/>
  <c r="T10" i="17"/>
  <c r="X10" i="17" s="1"/>
  <c r="Z10" i="17" s="1"/>
  <c r="S10" i="17"/>
  <c r="Q10" i="17"/>
  <c r="K10" i="17"/>
  <c r="V9" i="17"/>
  <c r="AG9" i="17" s="1"/>
  <c r="T9" i="17"/>
  <c r="X9" i="17" s="1"/>
  <c r="Z9" i="17" s="1"/>
  <c r="S9" i="17"/>
  <c r="Q9" i="17"/>
  <c r="K9" i="17"/>
  <c r="V8" i="17"/>
  <c r="AG8" i="17" s="1"/>
  <c r="T8" i="17"/>
  <c r="X8" i="17" s="1"/>
  <c r="Z8" i="17" s="1"/>
  <c r="S8" i="17"/>
  <c r="Q8" i="17"/>
  <c r="K8" i="17"/>
  <c r="V7" i="17"/>
  <c r="AG7" i="17" s="1"/>
  <c r="T7" i="17"/>
  <c r="X7" i="17" s="1"/>
  <c r="Z7" i="17" s="1"/>
  <c r="S7" i="17"/>
  <c r="Q7" i="17"/>
  <c r="K7" i="17"/>
  <c r="W6" i="17"/>
  <c r="V6" i="17"/>
  <c r="AG6" i="17" s="1"/>
  <c r="T6" i="17"/>
  <c r="X6" i="17" s="1"/>
  <c r="Z6" i="17" s="1"/>
  <c r="S6" i="17"/>
  <c r="Q6" i="17"/>
  <c r="K6" i="17"/>
  <c r="V5" i="17"/>
  <c r="AG5" i="17" s="1"/>
  <c r="T5" i="17"/>
  <c r="X5" i="17" s="1"/>
  <c r="Z5" i="17" s="1"/>
  <c r="S5" i="17"/>
  <c r="Q5" i="17"/>
  <c r="K5" i="17"/>
  <c r="V4" i="17"/>
  <c r="AG4" i="17" s="1"/>
  <c r="T4" i="17"/>
  <c r="X4" i="17" s="1"/>
  <c r="Z4" i="17" s="1"/>
  <c r="S4" i="17"/>
  <c r="Q4" i="17"/>
  <c r="K4" i="17"/>
  <c r="W3" i="17"/>
  <c r="V3" i="17"/>
  <c r="AG3" i="17" s="1"/>
  <c r="T3" i="17"/>
  <c r="X3" i="17" s="1"/>
  <c r="Z3" i="17" s="1"/>
  <c r="S3" i="17"/>
  <c r="Q3" i="17"/>
  <c r="K3" i="17"/>
  <c r="AH2" i="17"/>
  <c r="W2" i="17"/>
  <c r="V2" i="17"/>
  <c r="AG2" i="17" s="1"/>
  <c r="T2" i="17"/>
  <c r="X2" i="17" s="1"/>
  <c r="Z2" i="17" s="1"/>
  <c r="S2" i="17"/>
  <c r="Q2" i="17"/>
  <c r="K2" i="17"/>
  <c r="AL267" i="16"/>
  <c r="AI267" i="16"/>
  <c r="AH267" i="16"/>
  <c r="AK267" i="16" s="1"/>
  <c r="AL266" i="16"/>
  <c r="AN266" i="16" s="1"/>
  <c r="AI266" i="16"/>
  <c r="AH266" i="16"/>
  <c r="AK266" i="16" s="1"/>
  <c r="AL265" i="16"/>
  <c r="AI265" i="16"/>
  <c r="AH265" i="16"/>
  <c r="AK265" i="16" s="1"/>
  <c r="AL264" i="16"/>
  <c r="AI264" i="16"/>
  <c r="AH264" i="16"/>
  <c r="AK264" i="16" s="1"/>
  <c r="AL263" i="16"/>
  <c r="AN263" i="16" s="1"/>
  <c r="AI263" i="16"/>
  <c r="AH263" i="16"/>
  <c r="AK263" i="16" s="1"/>
  <c r="AL262" i="16"/>
  <c r="AN262" i="16" s="1"/>
  <c r="AI262" i="16"/>
  <c r="AH262" i="16"/>
  <c r="AK262" i="16" s="1"/>
  <c r="AL261" i="16"/>
  <c r="AN261" i="16" s="1"/>
  <c r="AI261" i="16"/>
  <c r="AH261" i="16"/>
  <c r="AK261" i="16" s="1"/>
  <c r="AL260" i="16"/>
  <c r="AN260" i="16" s="1"/>
  <c r="AI260" i="16"/>
  <c r="AH260" i="16"/>
  <c r="AK260" i="16" s="1"/>
  <c r="AL259" i="16"/>
  <c r="AN259" i="16" s="1"/>
  <c r="AI259" i="16"/>
  <c r="AH259" i="16"/>
  <c r="AL258" i="16"/>
  <c r="AN258" i="16" s="1"/>
  <c r="AI258" i="16"/>
  <c r="AH258" i="16"/>
  <c r="AL257" i="16"/>
  <c r="AN257" i="16" s="1"/>
  <c r="AI257" i="16"/>
  <c r="AH257" i="16"/>
  <c r="AL256" i="16"/>
  <c r="AN256" i="16" s="1"/>
  <c r="AI256" i="16"/>
  <c r="AH256" i="16"/>
  <c r="AL255" i="16"/>
  <c r="AN255" i="16" s="1"/>
  <c r="AI255" i="16"/>
  <c r="AH255" i="16"/>
  <c r="AL254" i="16"/>
  <c r="AN254" i="16" s="1"/>
  <c r="AI254" i="16"/>
  <c r="AH254" i="16"/>
  <c r="AL253" i="16"/>
  <c r="AN253" i="16" s="1"/>
  <c r="AI253" i="16"/>
  <c r="AH253" i="16"/>
  <c r="AL252" i="16"/>
  <c r="AN252" i="16" s="1"/>
  <c r="AH252" i="16"/>
  <c r="AL251" i="16"/>
  <c r="AN251" i="16" s="1"/>
  <c r="AH251" i="16"/>
  <c r="AL250" i="16"/>
  <c r="AN250" i="16" s="1"/>
  <c r="AI250" i="16"/>
  <c r="AH250" i="16"/>
  <c r="AL249" i="16"/>
  <c r="AN249" i="16" s="1"/>
  <c r="AI249" i="16"/>
  <c r="AH249" i="16"/>
  <c r="AL248" i="16"/>
  <c r="AN248" i="16" s="1"/>
  <c r="AI248" i="16"/>
  <c r="AH248" i="16"/>
  <c r="AL247" i="16"/>
  <c r="AN247" i="16" s="1"/>
  <c r="AI247" i="16"/>
  <c r="AH247" i="16"/>
  <c r="AL246" i="16"/>
  <c r="AN246" i="16" s="1"/>
  <c r="AI246" i="16"/>
  <c r="AH246" i="16"/>
  <c r="AL245" i="16"/>
  <c r="AN245" i="16" s="1"/>
  <c r="AI245" i="16"/>
  <c r="AH245" i="16"/>
  <c r="AL244" i="16"/>
  <c r="AN244" i="16" s="1"/>
  <c r="AI244" i="16"/>
  <c r="AH244" i="16"/>
  <c r="AL243" i="16"/>
  <c r="AN243" i="16" s="1"/>
  <c r="AI243" i="16"/>
  <c r="AH243" i="16"/>
  <c r="AL242" i="16"/>
  <c r="AN242" i="16" s="1"/>
  <c r="AH242" i="16"/>
  <c r="AL241" i="16"/>
  <c r="AN241" i="16" s="1"/>
  <c r="AI241" i="16"/>
  <c r="AH241" i="16"/>
  <c r="AL240" i="16"/>
  <c r="AN240" i="16" s="1"/>
  <c r="AI240" i="16"/>
  <c r="AH240" i="16"/>
  <c r="AL239" i="16"/>
  <c r="AN239" i="16" s="1"/>
  <c r="AI239" i="16"/>
  <c r="AH239" i="16"/>
  <c r="AL238" i="16"/>
  <c r="AN238" i="16" s="1"/>
  <c r="AI238" i="16"/>
  <c r="AH238" i="16"/>
  <c r="AL237" i="16"/>
  <c r="AN237" i="16" s="1"/>
  <c r="AI237" i="16"/>
  <c r="AH237" i="16"/>
  <c r="AL236" i="16"/>
  <c r="AN236" i="16" s="1"/>
  <c r="AI236" i="16"/>
  <c r="AH236" i="16"/>
  <c r="AL235" i="16"/>
  <c r="AN235" i="16" s="1"/>
  <c r="AI235" i="16"/>
  <c r="AH235" i="16"/>
  <c r="AL234" i="16"/>
  <c r="AN234" i="16" s="1"/>
  <c r="AI234" i="16"/>
  <c r="AH234" i="16"/>
  <c r="AL233" i="16"/>
  <c r="AN233" i="16" s="1"/>
  <c r="AI233" i="16"/>
  <c r="AH233" i="16"/>
  <c r="AL232" i="16"/>
  <c r="AN232" i="16" s="1"/>
  <c r="AI232" i="16"/>
  <c r="AH232" i="16"/>
  <c r="AL231" i="16"/>
  <c r="AN231" i="16" s="1"/>
  <c r="AI231" i="16"/>
  <c r="AH231" i="16"/>
  <c r="AL230" i="16"/>
  <c r="AN230" i="16" s="1"/>
  <c r="AI230" i="16"/>
  <c r="AH230" i="16"/>
  <c r="AL229" i="16"/>
  <c r="AN229" i="16" s="1"/>
  <c r="AI229" i="16"/>
  <c r="AH229" i="16"/>
  <c r="AL228" i="16"/>
  <c r="AN228" i="16" s="1"/>
  <c r="AI228" i="16"/>
  <c r="AH228" i="16"/>
  <c r="AL227" i="16"/>
  <c r="AN227" i="16" s="1"/>
  <c r="AI227" i="16"/>
  <c r="AH227" i="16"/>
  <c r="AL226" i="16"/>
  <c r="AN226" i="16" s="1"/>
  <c r="AI226" i="16"/>
  <c r="AH226" i="16"/>
  <c r="AL225" i="16"/>
  <c r="AN225" i="16" s="1"/>
  <c r="AI225" i="16"/>
  <c r="AH225" i="16"/>
  <c r="AL224" i="16"/>
  <c r="AN224" i="16" s="1"/>
  <c r="AI224" i="16"/>
  <c r="AH224" i="16"/>
  <c r="AL223" i="16"/>
  <c r="AN223" i="16" s="1"/>
  <c r="AI223" i="16"/>
  <c r="AH223" i="16"/>
  <c r="AK223" i="16" s="1"/>
  <c r="AL222" i="16"/>
  <c r="AN222" i="16" s="1"/>
  <c r="AI222" i="16"/>
  <c r="AH222" i="16"/>
  <c r="AK222" i="16" s="1"/>
  <c r="AL221" i="16"/>
  <c r="AN221" i="16" s="1"/>
  <c r="AI221" i="16"/>
  <c r="AH221" i="16"/>
  <c r="AK221" i="16" s="1"/>
  <c r="AL220" i="16"/>
  <c r="AN220" i="16" s="1"/>
  <c r="AI220" i="16"/>
  <c r="AH220" i="16"/>
  <c r="AK220" i="16" s="1"/>
  <c r="AL219" i="16"/>
  <c r="AN219" i="16" s="1"/>
  <c r="AI219" i="16"/>
  <c r="AH219" i="16"/>
  <c r="AK219" i="16" s="1"/>
  <c r="AL218" i="16"/>
  <c r="AN218" i="16" s="1"/>
  <c r="AI218" i="16"/>
  <c r="AH218" i="16"/>
  <c r="AK218" i="16" s="1"/>
  <c r="AL217" i="16"/>
  <c r="AN217" i="16" s="1"/>
  <c r="AI217" i="16"/>
  <c r="AH217" i="16"/>
  <c r="AK217" i="16" s="1"/>
  <c r="AL216" i="16"/>
  <c r="AN216" i="16" s="1"/>
  <c r="AI216" i="16"/>
  <c r="AH216" i="16"/>
  <c r="AK216" i="16" s="1"/>
  <c r="AL215" i="16"/>
  <c r="AN215" i="16" s="1"/>
  <c r="AI215" i="16"/>
  <c r="AH215" i="16"/>
  <c r="AK215" i="16" s="1"/>
  <c r="AL214" i="16"/>
  <c r="AN214" i="16" s="1"/>
  <c r="AI214" i="16"/>
  <c r="AH214" i="16"/>
  <c r="AK214" i="16" s="1"/>
  <c r="AL213" i="16"/>
  <c r="AN213" i="16" s="1"/>
  <c r="AI213" i="16"/>
  <c r="AH213" i="16"/>
  <c r="AK213" i="16" s="1"/>
  <c r="AL212" i="16"/>
  <c r="AN212" i="16" s="1"/>
  <c r="AI212" i="16"/>
  <c r="AH212" i="16"/>
  <c r="AK212" i="16" s="1"/>
  <c r="AL211" i="16"/>
  <c r="AN211" i="16" s="1"/>
  <c r="AI211" i="16"/>
  <c r="AH211" i="16"/>
  <c r="AK211" i="16" s="1"/>
  <c r="AL210" i="16"/>
  <c r="AN210" i="16" s="1"/>
  <c r="AI210" i="16"/>
  <c r="AH210" i="16"/>
  <c r="AK210" i="16" s="1"/>
  <c r="AL209" i="16"/>
  <c r="AN209" i="16" s="1"/>
  <c r="AI209" i="16"/>
  <c r="AH209" i="16"/>
  <c r="AK209" i="16" s="1"/>
  <c r="AL208" i="16"/>
  <c r="AN208" i="16" s="1"/>
  <c r="AI208" i="16"/>
  <c r="AH208" i="16"/>
  <c r="AK208" i="16" s="1"/>
  <c r="AL207" i="16"/>
  <c r="AN207" i="16" s="1"/>
  <c r="AI207" i="16"/>
  <c r="AH207" i="16"/>
  <c r="AK207" i="16" s="1"/>
  <c r="AB207" i="16"/>
  <c r="AL206" i="16"/>
  <c r="AI206" i="16"/>
  <c r="AH206" i="16"/>
  <c r="AK206" i="16" s="1"/>
  <c r="AP205" i="16"/>
  <c r="AN205" i="16"/>
  <c r="AI205" i="16"/>
  <c r="AH205" i="16"/>
  <c r="AK205" i="16" s="1"/>
  <c r="AL204" i="16"/>
  <c r="AN204" i="16" s="1"/>
  <c r="AI204" i="16"/>
  <c r="AH204" i="16"/>
  <c r="AK204" i="16" s="1"/>
  <c r="AL203" i="16"/>
  <c r="AN203" i="16" s="1"/>
  <c r="AI203" i="16"/>
  <c r="AH203" i="16"/>
  <c r="AK203" i="16" s="1"/>
  <c r="V200" i="16"/>
  <c r="W200" i="16" s="1"/>
  <c r="T200" i="16"/>
  <c r="X200" i="16" s="1"/>
  <c r="Z200" i="16" s="1"/>
  <c r="S200" i="16"/>
  <c r="Q200" i="16"/>
  <c r="K200" i="16"/>
  <c r="V199" i="16"/>
  <c r="W199" i="16" s="1"/>
  <c r="T199" i="16"/>
  <c r="X199" i="16" s="1"/>
  <c r="Z199" i="16" s="1"/>
  <c r="S199" i="16"/>
  <c r="Q199" i="16"/>
  <c r="W198" i="16"/>
  <c r="V198" i="16"/>
  <c r="T198" i="16"/>
  <c r="X198" i="16" s="1"/>
  <c r="Z198" i="16" s="1"/>
  <c r="S198" i="16"/>
  <c r="Q198" i="16"/>
  <c r="W197" i="16"/>
  <c r="V197" i="16"/>
  <c r="T197" i="16"/>
  <c r="X197" i="16" s="1"/>
  <c r="Z197" i="16" s="1"/>
  <c r="S197" i="16"/>
  <c r="Q197" i="16"/>
  <c r="W196" i="16"/>
  <c r="V196" i="16"/>
  <c r="T196" i="16"/>
  <c r="X196" i="16" s="1"/>
  <c r="Z196" i="16" s="1"/>
  <c r="S196" i="16"/>
  <c r="Q196" i="16"/>
  <c r="W195" i="16"/>
  <c r="V195" i="16"/>
  <c r="T195" i="16"/>
  <c r="X195" i="16" s="1"/>
  <c r="Z195" i="16" s="1"/>
  <c r="S195" i="16"/>
  <c r="Q195" i="16"/>
  <c r="W194" i="16"/>
  <c r="V194" i="16"/>
  <c r="T194" i="16"/>
  <c r="X194" i="16" s="1"/>
  <c r="Z194" i="16" s="1"/>
  <c r="S194" i="16"/>
  <c r="Q194" i="16"/>
  <c r="W193" i="16"/>
  <c r="V193" i="16"/>
  <c r="T193" i="16"/>
  <c r="X193" i="16" s="1"/>
  <c r="Z193" i="16" s="1"/>
  <c r="S193" i="16"/>
  <c r="Q193" i="16"/>
  <c r="W192" i="16"/>
  <c r="V192" i="16"/>
  <c r="T192" i="16"/>
  <c r="X192" i="16" s="1"/>
  <c r="Z192" i="16" s="1"/>
  <c r="S192" i="16"/>
  <c r="Q192" i="16"/>
  <c r="W191" i="16"/>
  <c r="V191" i="16"/>
  <c r="T191" i="16"/>
  <c r="X191" i="16" s="1"/>
  <c r="Z191" i="16" s="1"/>
  <c r="S191" i="16"/>
  <c r="Q191" i="16"/>
  <c r="W190" i="16"/>
  <c r="V190" i="16"/>
  <c r="T190" i="16"/>
  <c r="X190" i="16" s="1"/>
  <c r="Z190" i="16" s="1"/>
  <c r="S190" i="16"/>
  <c r="Q190" i="16"/>
  <c r="W189" i="16"/>
  <c r="V189" i="16"/>
  <c r="T189" i="16"/>
  <c r="X189" i="16" s="1"/>
  <c r="Z189" i="16" s="1"/>
  <c r="S189" i="16"/>
  <c r="Q189" i="16"/>
  <c r="W188" i="16"/>
  <c r="V188" i="16"/>
  <c r="T188" i="16"/>
  <c r="X188" i="16" s="1"/>
  <c r="Z188" i="16" s="1"/>
  <c r="S188" i="16"/>
  <c r="Q188" i="16"/>
  <c r="W187" i="16"/>
  <c r="V187" i="16"/>
  <c r="T187" i="16"/>
  <c r="X187" i="16" s="1"/>
  <c r="Z187" i="16" s="1"/>
  <c r="S187" i="16"/>
  <c r="Q187" i="16"/>
  <c r="W186" i="16"/>
  <c r="V186" i="16"/>
  <c r="T186" i="16"/>
  <c r="X186" i="16" s="1"/>
  <c r="Z186" i="16" s="1"/>
  <c r="S186" i="16"/>
  <c r="Q186" i="16"/>
  <c r="W185" i="16"/>
  <c r="V185" i="16"/>
  <c r="T185" i="16"/>
  <c r="X185" i="16" s="1"/>
  <c r="Z185" i="16" s="1"/>
  <c r="S185" i="16"/>
  <c r="Q185" i="16"/>
  <c r="W184" i="16"/>
  <c r="V184" i="16"/>
  <c r="T184" i="16"/>
  <c r="X184" i="16" s="1"/>
  <c r="Z184" i="16" s="1"/>
  <c r="S184" i="16"/>
  <c r="Q184" i="16"/>
  <c r="W183" i="16"/>
  <c r="V183" i="16"/>
  <c r="T183" i="16"/>
  <c r="X183" i="16" s="1"/>
  <c r="Z183" i="16" s="1"/>
  <c r="S183" i="16"/>
  <c r="Q183" i="16"/>
  <c r="W182" i="16"/>
  <c r="V182" i="16"/>
  <c r="T182" i="16"/>
  <c r="X182" i="16" s="1"/>
  <c r="Z182" i="16" s="1"/>
  <c r="S182" i="16"/>
  <c r="Q182" i="16"/>
  <c r="W181" i="16"/>
  <c r="V181" i="16"/>
  <c r="T181" i="16"/>
  <c r="X181" i="16" s="1"/>
  <c r="Z181" i="16" s="1"/>
  <c r="S181" i="16"/>
  <c r="Q181" i="16"/>
  <c r="W180" i="16"/>
  <c r="V180" i="16"/>
  <c r="T180" i="16"/>
  <c r="X180" i="16" s="1"/>
  <c r="Z180" i="16" s="1"/>
  <c r="S180" i="16"/>
  <c r="Q180" i="16"/>
  <c r="W179" i="16"/>
  <c r="V179" i="16"/>
  <c r="T179" i="16"/>
  <c r="X179" i="16" s="1"/>
  <c r="Z179" i="16" s="1"/>
  <c r="S179" i="16"/>
  <c r="Q179" i="16"/>
  <c r="W178" i="16"/>
  <c r="V178" i="16"/>
  <c r="T178" i="16"/>
  <c r="X178" i="16" s="1"/>
  <c r="Z178" i="16" s="1"/>
  <c r="S178" i="16"/>
  <c r="Q178" i="16"/>
  <c r="W177" i="16"/>
  <c r="V177" i="16"/>
  <c r="T177" i="16"/>
  <c r="X177" i="16" s="1"/>
  <c r="Z177" i="16" s="1"/>
  <c r="S177" i="16"/>
  <c r="Q177" i="16"/>
  <c r="W176" i="16"/>
  <c r="V176" i="16"/>
  <c r="T176" i="16"/>
  <c r="X176" i="16" s="1"/>
  <c r="Z176" i="16" s="1"/>
  <c r="S176" i="16"/>
  <c r="Q176" i="16"/>
  <c r="W175" i="16"/>
  <c r="V175" i="16"/>
  <c r="T175" i="16"/>
  <c r="X175" i="16" s="1"/>
  <c r="Z175" i="16" s="1"/>
  <c r="S175" i="16"/>
  <c r="Q175" i="16"/>
  <c r="W174" i="16"/>
  <c r="V174" i="16"/>
  <c r="T174" i="16"/>
  <c r="X174" i="16" s="1"/>
  <c r="Z174" i="16" s="1"/>
  <c r="S174" i="16"/>
  <c r="Q174" i="16"/>
  <c r="W173" i="16"/>
  <c r="V173" i="16"/>
  <c r="T173" i="16"/>
  <c r="X173" i="16" s="1"/>
  <c r="Z173" i="16" s="1"/>
  <c r="S173" i="16"/>
  <c r="Q173" i="16"/>
  <c r="W172" i="16"/>
  <c r="V172" i="16"/>
  <c r="T172" i="16"/>
  <c r="X172" i="16" s="1"/>
  <c r="Z172" i="16" s="1"/>
  <c r="S172" i="16"/>
  <c r="Q172" i="16"/>
  <c r="W171" i="16"/>
  <c r="V171" i="16"/>
  <c r="T171" i="16"/>
  <c r="X171" i="16" s="1"/>
  <c r="Z171" i="16" s="1"/>
  <c r="S171" i="16"/>
  <c r="Q171" i="16"/>
  <c r="W170" i="16"/>
  <c r="V170" i="16"/>
  <c r="T170" i="16"/>
  <c r="X170" i="16" s="1"/>
  <c r="Z170" i="16" s="1"/>
  <c r="S170" i="16"/>
  <c r="Q170" i="16"/>
  <c r="W169" i="16"/>
  <c r="V169" i="16"/>
  <c r="T169" i="16"/>
  <c r="X169" i="16" s="1"/>
  <c r="Z169" i="16" s="1"/>
  <c r="S169" i="16"/>
  <c r="Q169" i="16"/>
  <c r="W168" i="16"/>
  <c r="V168" i="16"/>
  <c r="T168" i="16"/>
  <c r="X168" i="16" s="1"/>
  <c r="Z168" i="16" s="1"/>
  <c r="S168" i="16"/>
  <c r="Q168" i="16"/>
  <c r="W167" i="16"/>
  <c r="V167" i="16"/>
  <c r="T167" i="16"/>
  <c r="X167" i="16" s="1"/>
  <c r="Z167" i="16" s="1"/>
  <c r="S167" i="16"/>
  <c r="Q167" i="16"/>
  <c r="W166" i="16"/>
  <c r="V166" i="16"/>
  <c r="T166" i="16"/>
  <c r="X166" i="16" s="1"/>
  <c r="Z166" i="16" s="1"/>
  <c r="S166" i="16"/>
  <c r="Q166" i="16"/>
  <c r="W165" i="16"/>
  <c r="V165" i="16"/>
  <c r="T165" i="16"/>
  <c r="X165" i="16" s="1"/>
  <c r="Z165" i="16" s="1"/>
  <c r="S165" i="16"/>
  <c r="Q165" i="16"/>
  <c r="W164" i="16"/>
  <c r="V164" i="16"/>
  <c r="T164" i="16"/>
  <c r="X164" i="16" s="1"/>
  <c r="Z164" i="16" s="1"/>
  <c r="S164" i="16"/>
  <c r="Q164" i="16"/>
  <c r="W163" i="16"/>
  <c r="V163" i="16"/>
  <c r="T163" i="16"/>
  <c r="X163" i="16" s="1"/>
  <c r="Z163" i="16" s="1"/>
  <c r="S163" i="16"/>
  <c r="Q163" i="16"/>
  <c r="W162" i="16"/>
  <c r="V162" i="16"/>
  <c r="T162" i="16"/>
  <c r="X162" i="16" s="1"/>
  <c r="Z162" i="16" s="1"/>
  <c r="S162" i="16"/>
  <c r="Q162" i="16"/>
  <c r="W161" i="16"/>
  <c r="V161" i="16"/>
  <c r="T161" i="16"/>
  <c r="X161" i="16" s="1"/>
  <c r="Z161" i="16" s="1"/>
  <c r="S161" i="16"/>
  <c r="Q161" i="16"/>
  <c r="W160" i="16"/>
  <c r="V160" i="16"/>
  <c r="T160" i="16"/>
  <c r="X160" i="16" s="1"/>
  <c r="Z160" i="16" s="1"/>
  <c r="S160" i="16"/>
  <c r="Q160" i="16"/>
  <c r="W159" i="16"/>
  <c r="V159" i="16"/>
  <c r="T159" i="16"/>
  <c r="X159" i="16" s="1"/>
  <c r="Z159" i="16" s="1"/>
  <c r="S159" i="16"/>
  <c r="Q159" i="16"/>
  <c r="W158" i="16"/>
  <c r="V158" i="16"/>
  <c r="T158" i="16"/>
  <c r="X158" i="16" s="1"/>
  <c r="Z158" i="16" s="1"/>
  <c r="S158" i="16"/>
  <c r="Q158" i="16"/>
  <c r="W157" i="16"/>
  <c r="V157" i="16"/>
  <c r="T157" i="16"/>
  <c r="X157" i="16" s="1"/>
  <c r="Z157" i="16" s="1"/>
  <c r="S157" i="16"/>
  <c r="Q157" i="16"/>
  <c r="W156" i="16"/>
  <c r="V156" i="16"/>
  <c r="T156" i="16"/>
  <c r="X156" i="16" s="1"/>
  <c r="Z156" i="16" s="1"/>
  <c r="S156" i="16"/>
  <c r="Q156" i="16"/>
  <c r="W155" i="16"/>
  <c r="V155" i="16"/>
  <c r="T155" i="16"/>
  <c r="X155" i="16" s="1"/>
  <c r="Z155" i="16" s="1"/>
  <c r="S155" i="16"/>
  <c r="Q155" i="16"/>
  <c r="W154" i="16"/>
  <c r="V154" i="16"/>
  <c r="T154" i="16"/>
  <c r="X154" i="16" s="1"/>
  <c r="Z154" i="16" s="1"/>
  <c r="S154" i="16"/>
  <c r="Q154" i="16"/>
  <c r="W153" i="16"/>
  <c r="V153" i="16"/>
  <c r="T153" i="16"/>
  <c r="X153" i="16" s="1"/>
  <c r="Z153" i="16" s="1"/>
  <c r="S153" i="16"/>
  <c r="Q153" i="16"/>
  <c r="W152" i="16"/>
  <c r="V152" i="16"/>
  <c r="T152" i="16"/>
  <c r="X152" i="16" s="1"/>
  <c r="Z152" i="16" s="1"/>
  <c r="S152" i="16"/>
  <c r="Q152" i="16"/>
  <c r="W151" i="16"/>
  <c r="V151" i="16"/>
  <c r="T151" i="16"/>
  <c r="X151" i="16" s="1"/>
  <c r="Z151" i="16" s="1"/>
  <c r="S151" i="16"/>
  <c r="Q151" i="16"/>
  <c r="W150" i="16"/>
  <c r="V150" i="16"/>
  <c r="T150" i="16"/>
  <c r="X150" i="16" s="1"/>
  <c r="Z150" i="16" s="1"/>
  <c r="S150" i="16"/>
  <c r="Q150" i="16"/>
  <c r="W149" i="16"/>
  <c r="V149" i="16"/>
  <c r="T149" i="16"/>
  <c r="X149" i="16" s="1"/>
  <c r="Z149" i="16" s="1"/>
  <c r="S149" i="16"/>
  <c r="Q149" i="16"/>
  <c r="W148" i="16"/>
  <c r="V148" i="16"/>
  <c r="T148" i="16"/>
  <c r="X148" i="16" s="1"/>
  <c r="Z148" i="16" s="1"/>
  <c r="S148" i="16"/>
  <c r="Q148" i="16"/>
  <c r="W147" i="16"/>
  <c r="V147" i="16"/>
  <c r="T147" i="16"/>
  <c r="X147" i="16" s="1"/>
  <c r="Z147" i="16" s="1"/>
  <c r="S147" i="16"/>
  <c r="Q147" i="16"/>
  <c r="W146" i="16"/>
  <c r="V146" i="16"/>
  <c r="T146" i="16"/>
  <c r="X146" i="16" s="1"/>
  <c r="Z146" i="16" s="1"/>
  <c r="S146" i="16"/>
  <c r="Q146" i="16"/>
  <c r="W145" i="16"/>
  <c r="V145" i="16"/>
  <c r="T145" i="16"/>
  <c r="X145" i="16" s="1"/>
  <c r="Z145" i="16" s="1"/>
  <c r="S145" i="16"/>
  <c r="Q145" i="16"/>
  <c r="W144" i="16"/>
  <c r="V144" i="16"/>
  <c r="T144" i="16"/>
  <c r="X144" i="16" s="1"/>
  <c r="Z144" i="16" s="1"/>
  <c r="S144" i="16"/>
  <c r="Q144" i="16"/>
  <c r="W143" i="16"/>
  <c r="V143" i="16"/>
  <c r="T143" i="16"/>
  <c r="X143" i="16" s="1"/>
  <c r="Z143" i="16" s="1"/>
  <c r="S143" i="16"/>
  <c r="Q143" i="16"/>
  <c r="W142" i="16"/>
  <c r="V142" i="16"/>
  <c r="T142" i="16"/>
  <c r="X142" i="16" s="1"/>
  <c r="Z142" i="16" s="1"/>
  <c r="S142" i="16"/>
  <c r="Q142" i="16"/>
  <c r="W141" i="16"/>
  <c r="V141" i="16"/>
  <c r="T141" i="16"/>
  <c r="X141" i="16" s="1"/>
  <c r="Z141" i="16" s="1"/>
  <c r="S141" i="16"/>
  <c r="Q141" i="16"/>
  <c r="W140" i="16"/>
  <c r="V140" i="16"/>
  <c r="T140" i="16"/>
  <c r="X140" i="16" s="1"/>
  <c r="Z140" i="16" s="1"/>
  <c r="S140" i="16"/>
  <c r="Q140" i="16"/>
  <c r="W139" i="16"/>
  <c r="V139" i="16"/>
  <c r="T139" i="16"/>
  <c r="X139" i="16" s="1"/>
  <c r="Z139" i="16" s="1"/>
  <c r="S139" i="16"/>
  <c r="Q139" i="16"/>
  <c r="W138" i="16"/>
  <c r="V138" i="16"/>
  <c r="T138" i="16"/>
  <c r="X138" i="16" s="1"/>
  <c r="Z138" i="16" s="1"/>
  <c r="S138" i="16"/>
  <c r="Q138" i="16"/>
  <c r="W137" i="16"/>
  <c r="V137" i="16"/>
  <c r="T137" i="16"/>
  <c r="X137" i="16" s="1"/>
  <c r="Z137" i="16" s="1"/>
  <c r="S137" i="16"/>
  <c r="Q137" i="16"/>
  <c r="W136" i="16"/>
  <c r="V136" i="16"/>
  <c r="T136" i="16"/>
  <c r="X136" i="16" s="1"/>
  <c r="Z136" i="16" s="1"/>
  <c r="S136" i="16"/>
  <c r="Q136" i="16"/>
  <c r="W135" i="16"/>
  <c r="V135" i="16"/>
  <c r="T135" i="16"/>
  <c r="X135" i="16" s="1"/>
  <c r="Z135" i="16" s="1"/>
  <c r="S135" i="16"/>
  <c r="Q135" i="16"/>
  <c r="W134" i="16"/>
  <c r="V134" i="16"/>
  <c r="T134" i="16"/>
  <c r="X134" i="16" s="1"/>
  <c r="Z134" i="16" s="1"/>
  <c r="S134" i="16"/>
  <c r="Q134" i="16"/>
  <c r="W133" i="16"/>
  <c r="V133" i="16"/>
  <c r="T133" i="16"/>
  <c r="X133" i="16" s="1"/>
  <c r="Z133" i="16" s="1"/>
  <c r="S133" i="16"/>
  <c r="Q133" i="16"/>
  <c r="W132" i="16"/>
  <c r="V132" i="16"/>
  <c r="T132" i="16"/>
  <c r="X132" i="16" s="1"/>
  <c r="Z132" i="16" s="1"/>
  <c r="S132" i="16"/>
  <c r="Q132" i="16"/>
  <c r="W131" i="16"/>
  <c r="V131" i="16"/>
  <c r="T131" i="16"/>
  <c r="X131" i="16" s="1"/>
  <c r="Z131" i="16" s="1"/>
  <c r="S131" i="16"/>
  <c r="Q131" i="16"/>
  <c r="W130" i="16"/>
  <c r="V130" i="16"/>
  <c r="T130" i="16"/>
  <c r="X130" i="16" s="1"/>
  <c r="Z130" i="16" s="1"/>
  <c r="S130" i="16"/>
  <c r="Q130" i="16"/>
  <c r="W129" i="16"/>
  <c r="V129" i="16"/>
  <c r="T129" i="16"/>
  <c r="X129" i="16" s="1"/>
  <c r="Z129" i="16" s="1"/>
  <c r="S129" i="16"/>
  <c r="Q129" i="16"/>
  <c r="W128" i="16"/>
  <c r="V128" i="16"/>
  <c r="T128" i="16"/>
  <c r="X128" i="16" s="1"/>
  <c r="Z128" i="16" s="1"/>
  <c r="S128" i="16"/>
  <c r="Q128" i="16"/>
  <c r="W127" i="16"/>
  <c r="V127" i="16"/>
  <c r="T127" i="16"/>
  <c r="X127" i="16" s="1"/>
  <c r="Z127" i="16" s="1"/>
  <c r="S127" i="16"/>
  <c r="Q127" i="16"/>
  <c r="W126" i="16"/>
  <c r="V126" i="16"/>
  <c r="T126" i="16"/>
  <c r="X126" i="16" s="1"/>
  <c r="Z126" i="16" s="1"/>
  <c r="S126" i="16"/>
  <c r="Q126" i="16"/>
  <c r="W125" i="16"/>
  <c r="V125" i="16"/>
  <c r="T125" i="16"/>
  <c r="X125" i="16" s="1"/>
  <c r="Z125" i="16" s="1"/>
  <c r="S125" i="16"/>
  <c r="Q125" i="16"/>
  <c r="W124" i="16"/>
  <c r="V124" i="16"/>
  <c r="T124" i="16"/>
  <c r="X124" i="16" s="1"/>
  <c r="Z124" i="16" s="1"/>
  <c r="S124" i="16"/>
  <c r="Q124" i="16"/>
  <c r="W123" i="16"/>
  <c r="V123" i="16"/>
  <c r="T123" i="16"/>
  <c r="X123" i="16" s="1"/>
  <c r="Z123" i="16" s="1"/>
  <c r="S123" i="16"/>
  <c r="Q123" i="16"/>
  <c r="W122" i="16"/>
  <c r="V122" i="16"/>
  <c r="T122" i="16"/>
  <c r="X122" i="16" s="1"/>
  <c r="Z122" i="16" s="1"/>
  <c r="S122" i="16"/>
  <c r="Q122" i="16"/>
  <c r="W121" i="16"/>
  <c r="V121" i="16"/>
  <c r="T121" i="16"/>
  <c r="X121" i="16" s="1"/>
  <c r="Z121" i="16" s="1"/>
  <c r="S121" i="16"/>
  <c r="Q121" i="16"/>
  <c r="W120" i="16"/>
  <c r="V120" i="16"/>
  <c r="T120" i="16"/>
  <c r="X120" i="16" s="1"/>
  <c r="Z120" i="16" s="1"/>
  <c r="S120" i="16"/>
  <c r="Q120" i="16"/>
  <c r="W119" i="16"/>
  <c r="V119" i="16"/>
  <c r="T119" i="16"/>
  <c r="X119" i="16" s="1"/>
  <c r="Z119" i="16" s="1"/>
  <c r="S119" i="16"/>
  <c r="Q119" i="16"/>
  <c r="W118" i="16"/>
  <c r="V118" i="16"/>
  <c r="T118" i="16"/>
  <c r="X118" i="16" s="1"/>
  <c r="Z118" i="16" s="1"/>
  <c r="S118" i="16"/>
  <c r="Q118" i="16"/>
  <c r="W117" i="16"/>
  <c r="V117" i="16"/>
  <c r="T117" i="16"/>
  <c r="X117" i="16" s="1"/>
  <c r="Z117" i="16" s="1"/>
  <c r="S117" i="16"/>
  <c r="Q117" i="16"/>
  <c r="W116" i="16"/>
  <c r="V116" i="16"/>
  <c r="T116" i="16"/>
  <c r="X116" i="16" s="1"/>
  <c r="Z116" i="16" s="1"/>
  <c r="S116" i="16"/>
  <c r="Q116" i="16"/>
  <c r="W115" i="16"/>
  <c r="V115" i="16"/>
  <c r="T115" i="16"/>
  <c r="X115" i="16" s="1"/>
  <c r="Z115" i="16" s="1"/>
  <c r="S115" i="16"/>
  <c r="Q115" i="16"/>
  <c r="W114" i="16"/>
  <c r="V114" i="16"/>
  <c r="T114" i="16"/>
  <c r="X114" i="16" s="1"/>
  <c r="Z114" i="16" s="1"/>
  <c r="S114" i="16"/>
  <c r="Q114" i="16"/>
  <c r="W113" i="16"/>
  <c r="V113" i="16"/>
  <c r="T113" i="16"/>
  <c r="X113" i="16" s="1"/>
  <c r="Z113" i="16" s="1"/>
  <c r="S113" i="16"/>
  <c r="Q113" i="16"/>
  <c r="W112" i="16"/>
  <c r="V112" i="16"/>
  <c r="T112" i="16"/>
  <c r="X112" i="16" s="1"/>
  <c r="Z112" i="16" s="1"/>
  <c r="S112" i="16"/>
  <c r="Q112" i="16"/>
  <c r="W111" i="16"/>
  <c r="V111" i="16"/>
  <c r="T111" i="16"/>
  <c r="X111" i="16" s="1"/>
  <c r="Z111" i="16" s="1"/>
  <c r="S111" i="16"/>
  <c r="Q111" i="16"/>
  <c r="W110" i="16"/>
  <c r="V110" i="16"/>
  <c r="T110" i="16"/>
  <c r="X110" i="16" s="1"/>
  <c r="Z110" i="16" s="1"/>
  <c r="S110" i="16"/>
  <c r="Q110" i="16"/>
  <c r="W109" i="16"/>
  <c r="V109" i="16"/>
  <c r="T109" i="16"/>
  <c r="X109" i="16" s="1"/>
  <c r="Z109" i="16" s="1"/>
  <c r="S109" i="16"/>
  <c r="Q109" i="16"/>
  <c r="W108" i="16"/>
  <c r="V108" i="16"/>
  <c r="T108" i="16"/>
  <c r="X108" i="16" s="1"/>
  <c r="Z108" i="16" s="1"/>
  <c r="S108" i="16"/>
  <c r="Q108" i="16"/>
  <c r="W107" i="16"/>
  <c r="V107" i="16"/>
  <c r="T107" i="16"/>
  <c r="X107" i="16" s="1"/>
  <c r="Z107" i="16" s="1"/>
  <c r="S107" i="16"/>
  <c r="Q107" i="16"/>
  <c r="W106" i="16"/>
  <c r="V106" i="16"/>
  <c r="T106" i="16"/>
  <c r="X106" i="16" s="1"/>
  <c r="Z106" i="16" s="1"/>
  <c r="S106" i="16"/>
  <c r="Q106" i="16"/>
  <c r="W105" i="16"/>
  <c r="V105" i="16"/>
  <c r="T105" i="16"/>
  <c r="X105" i="16" s="1"/>
  <c r="Z105" i="16" s="1"/>
  <c r="S105" i="16"/>
  <c r="Q105" i="16"/>
  <c r="W104" i="16"/>
  <c r="V104" i="16"/>
  <c r="T104" i="16"/>
  <c r="X104" i="16" s="1"/>
  <c r="Z104" i="16" s="1"/>
  <c r="S104" i="16"/>
  <c r="Q104" i="16"/>
  <c r="W103" i="16"/>
  <c r="V103" i="16"/>
  <c r="T103" i="16"/>
  <c r="X103" i="16" s="1"/>
  <c r="Z103" i="16" s="1"/>
  <c r="S103" i="16"/>
  <c r="Q103" i="16"/>
  <c r="W102" i="16"/>
  <c r="V102" i="16"/>
  <c r="T102" i="16"/>
  <c r="X102" i="16" s="1"/>
  <c r="Z102" i="16" s="1"/>
  <c r="S102" i="16"/>
  <c r="Q102" i="16"/>
  <c r="W101" i="16"/>
  <c r="V101" i="16"/>
  <c r="T101" i="16"/>
  <c r="X101" i="16" s="1"/>
  <c r="Z101" i="16" s="1"/>
  <c r="S101" i="16"/>
  <c r="Q101" i="16"/>
  <c r="W100" i="16"/>
  <c r="V100" i="16"/>
  <c r="T100" i="16"/>
  <c r="X100" i="16" s="1"/>
  <c r="Z100" i="16" s="1"/>
  <c r="S100" i="16"/>
  <c r="Q100" i="16"/>
  <c r="W99" i="16"/>
  <c r="V99" i="16"/>
  <c r="T99" i="16"/>
  <c r="X99" i="16" s="1"/>
  <c r="Z99" i="16" s="1"/>
  <c r="S99" i="16"/>
  <c r="Q99" i="16"/>
  <c r="W98" i="16"/>
  <c r="V98" i="16"/>
  <c r="T98" i="16"/>
  <c r="X98" i="16" s="1"/>
  <c r="Z98" i="16" s="1"/>
  <c r="S98" i="16"/>
  <c r="Q98" i="16"/>
  <c r="W97" i="16"/>
  <c r="V97" i="16"/>
  <c r="T97" i="16"/>
  <c r="X97" i="16" s="1"/>
  <c r="Z97" i="16" s="1"/>
  <c r="S97" i="16"/>
  <c r="Q97" i="16"/>
  <c r="W96" i="16"/>
  <c r="V96" i="16"/>
  <c r="T96" i="16"/>
  <c r="X96" i="16" s="1"/>
  <c r="Z96" i="16" s="1"/>
  <c r="S96" i="16"/>
  <c r="Q96" i="16"/>
  <c r="W95" i="16"/>
  <c r="V95" i="16"/>
  <c r="T95" i="16"/>
  <c r="X95" i="16" s="1"/>
  <c r="Z95" i="16" s="1"/>
  <c r="S95" i="16"/>
  <c r="Q95" i="16"/>
  <c r="W94" i="16"/>
  <c r="V94" i="16"/>
  <c r="T94" i="16"/>
  <c r="X94" i="16" s="1"/>
  <c r="Z94" i="16" s="1"/>
  <c r="S94" i="16"/>
  <c r="Q94" i="16"/>
  <c r="W93" i="16"/>
  <c r="V93" i="16"/>
  <c r="T93" i="16"/>
  <c r="X93" i="16" s="1"/>
  <c r="Z93" i="16" s="1"/>
  <c r="S93" i="16"/>
  <c r="Q93" i="16"/>
  <c r="W92" i="16"/>
  <c r="V92" i="16"/>
  <c r="T92" i="16"/>
  <c r="X92" i="16" s="1"/>
  <c r="Z92" i="16" s="1"/>
  <c r="S92" i="16"/>
  <c r="Q92" i="16"/>
  <c r="W91" i="16"/>
  <c r="V91" i="16"/>
  <c r="T91" i="16"/>
  <c r="X91" i="16" s="1"/>
  <c r="Z91" i="16" s="1"/>
  <c r="S91" i="16"/>
  <c r="Q91" i="16"/>
  <c r="W90" i="16"/>
  <c r="V90" i="16"/>
  <c r="T90" i="16"/>
  <c r="X90" i="16" s="1"/>
  <c r="Z90" i="16" s="1"/>
  <c r="S90" i="16"/>
  <c r="Q90" i="16"/>
  <c r="W89" i="16"/>
  <c r="V89" i="16"/>
  <c r="T89" i="16"/>
  <c r="X89" i="16" s="1"/>
  <c r="Z89" i="16" s="1"/>
  <c r="S89" i="16"/>
  <c r="Q89" i="16"/>
  <c r="W88" i="16"/>
  <c r="V88" i="16"/>
  <c r="T88" i="16"/>
  <c r="X88" i="16" s="1"/>
  <c r="Z88" i="16" s="1"/>
  <c r="S88" i="16"/>
  <c r="Q88" i="16"/>
  <c r="AG87" i="16"/>
  <c r="V87" i="16"/>
  <c r="W87" i="16" s="1"/>
  <c r="T87" i="16"/>
  <c r="X87" i="16" s="1"/>
  <c r="Z87" i="16" s="1"/>
  <c r="S87" i="16"/>
  <c r="Q87" i="16"/>
  <c r="K87" i="16"/>
  <c r="V86" i="16"/>
  <c r="AG86" i="16" s="1"/>
  <c r="T86" i="16"/>
  <c r="X86" i="16" s="1"/>
  <c r="Z86" i="16" s="1"/>
  <c r="S86" i="16"/>
  <c r="Q86" i="16"/>
  <c r="K86" i="16"/>
  <c r="AG85" i="16"/>
  <c r="V85" i="16"/>
  <c r="W85" i="16" s="1"/>
  <c r="T85" i="16"/>
  <c r="X85" i="16" s="1"/>
  <c r="Z85" i="16" s="1"/>
  <c r="S85" i="16"/>
  <c r="Q85" i="16"/>
  <c r="K85" i="16"/>
  <c r="V84" i="16"/>
  <c r="W84" i="16" s="1"/>
  <c r="T84" i="16"/>
  <c r="X84" i="16" s="1"/>
  <c r="Z84" i="16" s="1"/>
  <c r="S84" i="16"/>
  <c r="Q84" i="16"/>
  <c r="K84" i="16"/>
  <c r="AG83" i="16"/>
  <c r="V83" i="16"/>
  <c r="W83" i="16" s="1"/>
  <c r="T83" i="16"/>
  <c r="X83" i="16" s="1"/>
  <c r="Z83" i="16" s="1"/>
  <c r="S83" i="16"/>
  <c r="Q83" i="16"/>
  <c r="K83" i="16"/>
  <c r="V82" i="16"/>
  <c r="AG82" i="16" s="1"/>
  <c r="T82" i="16"/>
  <c r="X82" i="16" s="1"/>
  <c r="Z82" i="16" s="1"/>
  <c r="S82" i="16"/>
  <c r="Q82" i="16"/>
  <c r="K82" i="16"/>
  <c r="AG81" i="16"/>
  <c r="V81" i="16"/>
  <c r="W81" i="16" s="1"/>
  <c r="T81" i="16"/>
  <c r="X81" i="16" s="1"/>
  <c r="Z81" i="16" s="1"/>
  <c r="S81" i="16"/>
  <c r="Q81" i="16"/>
  <c r="K81" i="16"/>
  <c r="V80" i="16"/>
  <c r="W80" i="16" s="1"/>
  <c r="T80" i="16"/>
  <c r="X80" i="16" s="1"/>
  <c r="Z80" i="16" s="1"/>
  <c r="S80" i="16"/>
  <c r="Q80" i="16"/>
  <c r="K80" i="16"/>
  <c r="AG79" i="16"/>
  <c r="V79" i="16"/>
  <c r="W79" i="16" s="1"/>
  <c r="T79" i="16"/>
  <c r="X79" i="16" s="1"/>
  <c r="Z79" i="16" s="1"/>
  <c r="S79" i="16"/>
  <c r="Q79" i="16"/>
  <c r="K79" i="16"/>
  <c r="V78" i="16"/>
  <c r="AG78" i="16" s="1"/>
  <c r="T78" i="16"/>
  <c r="X78" i="16" s="1"/>
  <c r="Z78" i="16" s="1"/>
  <c r="S78" i="16"/>
  <c r="Q78" i="16"/>
  <c r="K78" i="16"/>
  <c r="AG77" i="16"/>
  <c r="V77" i="16"/>
  <c r="W77" i="16" s="1"/>
  <c r="T77" i="16"/>
  <c r="X77" i="16" s="1"/>
  <c r="Z77" i="16" s="1"/>
  <c r="S77" i="16"/>
  <c r="Q77" i="16"/>
  <c r="K77" i="16"/>
  <c r="V76" i="16"/>
  <c r="W76" i="16" s="1"/>
  <c r="T76" i="16"/>
  <c r="X76" i="16" s="1"/>
  <c r="Z76" i="16" s="1"/>
  <c r="S76" i="16"/>
  <c r="Q76" i="16"/>
  <c r="K76" i="16"/>
  <c r="AG75" i="16"/>
  <c r="V75" i="16"/>
  <c r="W75" i="16" s="1"/>
  <c r="T75" i="16"/>
  <c r="X75" i="16" s="1"/>
  <c r="Z75" i="16" s="1"/>
  <c r="S75" i="16"/>
  <c r="Q75" i="16"/>
  <c r="K75" i="16"/>
  <c r="V74" i="16"/>
  <c r="AG74" i="16" s="1"/>
  <c r="T74" i="16"/>
  <c r="X74" i="16" s="1"/>
  <c r="Z74" i="16" s="1"/>
  <c r="S74" i="16"/>
  <c r="Q74" i="16"/>
  <c r="K74" i="16"/>
  <c r="AG73" i="16"/>
  <c r="V73" i="16"/>
  <c r="W73" i="16" s="1"/>
  <c r="T73" i="16"/>
  <c r="X73" i="16" s="1"/>
  <c r="Z73" i="16" s="1"/>
  <c r="S73" i="16"/>
  <c r="Q73" i="16"/>
  <c r="K73" i="16"/>
  <c r="W72" i="16"/>
  <c r="V72" i="16"/>
  <c r="AG72" i="16" s="1"/>
  <c r="T72" i="16"/>
  <c r="X72" i="16" s="1"/>
  <c r="Z72" i="16" s="1"/>
  <c r="S72" i="16"/>
  <c r="Q72" i="16"/>
  <c r="K72" i="16"/>
  <c r="W71" i="16"/>
  <c r="V71" i="16"/>
  <c r="AG71" i="16" s="1"/>
  <c r="T71" i="16"/>
  <c r="X71" i="16" s="1"/>
  <c r="Z71" i="16" s="1"/>
  <c r="S71" i="16"/>
  <c r="Q71" i="16"/>
  <c r="K71" i="16"/>
  <c r="W70" i="16"/>
  <c r="V70" i="16"/>
  <c r="AG70" i="16" s="1"/>
  <c r="T70" i="16"/>
  <c r="X70" i="16" s="1"/>
  <c r="Z70" i="16" s="1"/>
  <c r="S70" i="16"/>
  <c r="Q70" i="16"/>
  <c r="K70" i="16"/>
  <c r="W69" i="16"/>
  <c r="V69" i="16"/>
  <c r="AG69" i="16" s="1"/>
  <c r="T69" i="16"/>
  <c r="X69" i="16" s="1"/>
  <c r="Z69" i="16" s="1"/>
  <c r="S69" i="16"/>
  <c r="Q69" i="16"/>
  <c r="K69" i="16"/>
  <c r="W68" i="16"/>
  <c r="V68" i="16"/>
  <c r="AG68" i="16" s="1"/>
  <c r="T68" i="16"/>
  <c r="X68" i="16" s="1"/>
  <c r="Z68" i="16" s="1"/>
  <c r="S68" i="16"/>
  <c r="Q68" i="16"/>
  <c r="K68" i="16"/>
  <c r="W67" i="16"/>
  <c r="V67" i="16"/>
  <c r="AG67" i="16" s="1"/>
  <c r="T67" i="16"/>
  <c r="X67" i="16" s="1"/>
  <c r="Z67" i="16" s="1"/>
  <c r="S67" i="16"/>
  <c r="Q67" i="16"/>
  <c r="K67" i="16"/>
  <c r="W66" i="16"/>
  <c r="V66" i="16"/>
  <c r="AG66" i="16" s="1"/>
  <c r="T66" i="16"/>
  <c r="X66" i="16" s="1"/>
  <c r="Z66" i="16" s="1"/>
  <c r="S66" i="16"/>
  <c r="Q66" i="16"/>
  <c r="K66" i="16"/>
  <c r="W65" i="16"/>
  <c r="V65" i="16"/>
  <c r="AG65" i="16" s="1"/>
  <c r="T65" i="16"/>
  <c r="X65" i="16" s="1"/>
  <c r="Z65" i="16" s="1"/>
  <c r="S65" i="16"/>
  <c r="Q65" i="16"/>
  <c r="K65" i="16"/>
  <c r="W64" i="16"/>
  <c r="V64" i="16"/>
  <c r="AG64" i="16" s="1"/>
  <c r="T64" i="16"/>
  <c r="X64" i="16" s="1"/>
  <c r="Z64" i="16" s="1"/>
  <c r="S64" i="16"/>
  <c r="Q64" i="16"/>
  <c r="K64" i="16"/>
  <c r="W63" i="16"/>
  <c r="V63" i="16"/>
  <c r="AG63" i="16" s="1"/>
  <c r="T63" i="16"/>
  <c r="X63" i="16" s="1"/>
  <c r="Z63" i="16" s="1"/>
  <c r="S63" i="16"/>
  <c r="Q63" i="16"/>
  <c r="K63" i="16"/>
  <c r="W62" i="16"/>
  <c r="V62" i="16"/>
  <c r="AG62" i="16" s="1"/>
  <c r="T62" i="16"/>
  <c r="X62" i="16" s="1"/>
  <c r="Z62" i="16" s="1"/>
  <c r="S62" i="16"/>
  <c r="Q62" i="16"/>
  <c r="K62" i="16"/>
  <c r="W61" i="16"/>
  <c r="V61" i="16"/>
  <c r="AG61" i="16" s="1"/>
  <c r="T61" i="16"/>
  <c r="X61" i="16" s="1"/>
  <c r="Z61" i="16" s="1"/>
  <c r="S61" i="16"/>
  <c r="Q61" i="16"/>
  <c r="K61" i="16"/>
  <c r="W60" i="16"/>
  <c r="V60" i="16"/>
  <c r="AG60" i="16" s="1"/>
  <c r="T60" i="16"/>
  <c r="X60" i="16" s="1"/>
  <c r="Z60" i="16" s="1"/>
  <c r="S60" i="16"/>
  <c r="Q60" i="16"/>
  <c r="K60" i="16"/>
  <c r="W59" i="16"/>
  <c r="V59" i="16"/>
  <c r="AG59" i="16" s="1"/>
  <c r="T59" i="16"/>
  <c r="X59" i="16" s="1"/>
  <c r="Z59" i="16" s="1"/>
  <c r="S59" i="16"/>
  <c r="Q59" i="16"/>
  <c r="K59" i="16"/>
  <c r="W58" i="16"/>
  <c r="V58" i="16"/>
  <c r="AG58" i="16" s="1"/>
  <c r="T58" i="16"/>
  <c r="X58" i="16" s="1"/>
  <c r="Z58" i="16" s="1"/>
  <c r="S58" i="16"/>
  <c r="Q58" i="16"/>
  <c r="K58" i="16"/>
  <c r="W57" i="16"/>
  <c r="V57" i="16"/>
  <c r="AG57" i="16" s="1"/>
  <c r="T57" i="16"/>
  <c r="X57" i="16" s="1"/>
  <c r="Z57" i="16" s="1"/>
  <c r="S57" i="16"/>
  <c r="Q57" i="16"/>
  <c r="K57" i="16"/>
  <c r="W56" i="16"/>
  <c r="V56" i="16"/>
  <c r="AG56" i="16" s="1"/>
  <c r="T56" i="16"/>
  <c r="X56" i="16" s="1"/>
  <c r="Z56" i="16" s="1"/>
  <c r="S56" i="16"/>
  <c r="Q56" i="16"/>
  <c r="K56" i="16"/>
  <c r="W55" i="16"/>
  <c r="V55" i="16"/>
  <c r="AG55" i="16" s="1"/>
  <c r="T55" i="16"/>
  <c r="X55" i="16" s="1"/>
  <c r="Z55" i="16" s="1"/>
  <c r="S55" i="16"/>
  <c r="Q55" i="16"/>
  <c r="K55" i="16"/>
  <c r="W54" i="16"/>
  <c r="V54" i="16"/>
  <c r="AG54" i="16" s="1"/>
  <c r="T54" i="16"/>
  <c r="X54" i="16" s="1"/>
  <c r="Z54" i="16" s="1"/>
  <c r="S54" i="16"/>
  <c r="Q54" i="16"/>
  <c r="K54" i="16"/>
  <c r="W53" i="16"/>
  <c r="V53" i="16"/>
  <c r="AG53" i="16" s="1"/>
  <c r="T53" i="16"/>
  <c r="X53" i="16" s="1"/>
  <c r="Z53" i="16" s="1"/>
  <c r="S53" i="16"/>
  <c r="Q53" i="16"/>
  <c r="K53" i="16"/>
  <c r="W52" i="16"/>
  <c r="V52" i="16"/>
  <c r="AG52" i="16" s="1"/>
  <c r="T52" i="16"/>
  <c r="X52" i="16" s="1"/>
  <c r="Z52" i="16" s="1"/>
  <c r="S52" i="16"/>
  <c r="Q52" i="16"/>
  <c r="K52" i="16"/>
  <c r="W51" i="16"/>
  <c r="V51" i="16"/>
  <c r="AG51" i="16" s="1"/>
  <c r="T51" i="16"/>
  <c r="X51" i="16" s="1"/>
  <c r="Z51" i="16" s="1"/>
  <c r="S51" i="16"/>
  <c r="Q51" i="16"/>
  <c r="K51" i="16"/>
  <c r="W50" i="16"/>
  <c r="V50" i="16"/>
  <c r="AG50" i="16" s="1"/>
  <c r="T50" i="16"/>
  <c r="X50" i="16" s="1"/>
  <c r="Z50" i="16" s="1"/>
  <c r="S50" i="16"/>
  <c r="Q50" i="16"/>
  <c r="K50" i="16"/>
  <c r="W49" i="16"/>
  <c r="V49" i="16"/>
  <c r="AG49" i="16" s="1"/>
  <c r="T49" i="16"/>
  <c r="X49" i="16" s="1"/>
  <c r="Z49" i="16" s="1"/>
  <c r="S49" i="16"/>
  <c r="Q49" i="16"/>
  <c r="K49" i="16"/>
  <c r="W48" i="16"/>
  <c r="V48" i="16"/>
  <c r="AG48" i="16" s="1"/>
  <c r="T48" i="16"/>
  <c r="X48" i="16" s="1"/>
  <c r="Z48" i="16" s="1"/>
  <c r="S48" i="16"/>
  <c r="Q48" i="16"/>
  <c r="K48" i="16"/>
  <c r="W47" i="16"/>
  <c r="V47" i="16"/>
  <c r="AG47" i="16" s="1"/>
  <c r="T47" i="16"/>
  <c r="X47" i="16" s="1"/>
  <c r="Z47" i="16" s="1"/>
  <c r="S47" i="16"/>
  <c r="Q47" i="16"/>
  <c r="K47" i="16"/>
  <c r="W46" i="16"/>
  <c r="V46" i="16"/>
  <c r="AG46" i="16" s="1"/>
  <c r="T46" i="16"/>
  <c r="X46" i="16" s="1"/>
  <c r="Z46" i="16" s="1"/>
  <c r="S46" i="16"/>
  <c r="Q46" i="16"/>
  <c r="K46" i="16"/>
  <c r="W45" i="16"/>
  <c r="V45" i="16"/>
  <c r="AG45" i="16" s="1"/>
  <c r="T45" i="16"/>
  <c r="X45" i="16" s="1"/>
  <c r="Z45" i="16" s="1"/>
  <c r="S45" i="16"/>
  <c r="Q45" i="16"/>
  <c r="K45" i="16"/>
  <c r="W44" i="16"/>
  <c r="V44" i="16"/>
  <c r="AG44" i="16" s="1"/>
  <c r="T44" i="16"/>
  <c r="X44" i="16" s="1"/>
  <c r="Z44" i="16" s="1"/>
  <c r="S44" i="16"/>
  <c r="Q44" i="16"/>
  <c r="K44" i="16"/>
  <c r="W43" i="16"/>
  <c r="V43" i="16"/>
  <c r="AG43" i="16" s="1"/>
  <c r="T43" i="16"/>
  <c r="X43" i="16" s="1"/>
  <c r="Z43" i="16" s="1"/>
  <c r="S43" i="16"/>
  <c r="Q43" i="16"/>
  <c r="K43" i="16"/>
  <c r="W42" i="16"/>
  <c r="V42" i="16"/>
  <c r="AG42" i="16" s="1"/>
  <c r="T42" i="16"/>
  <c r="X42" i="16" s="1"/>
  <c r="Z42" i="16" s="1"/>
  <c r="S42" i="16"/>
  <c r="Q42" i="16"/>
  <c r="K42" i="16"/>
  <c r="W41" i="16"/>
  <c r="V41" i="16"/>
  <c r="AG41" i="16" s="1"/>
  <c r="T41" i="16"/>
  <c r="X41" i="16" s="1"/>
  <c r="Z41" i="16" s="1"/>
  <c r="S41" i="16"/>
  <c r="Q41" i="16"/>
  <c r="K41" i="16"/>
  <c r="W40" i="16"/>
  <c r="V40" i="16"/>
  <c r="AG40" i="16" s="1"/>
  <c r="T40" i="16"/>
  <c r="X40" i="16" s="1"/>
  <c r="Z40" i="16" s="1"/>
  <c r="S40" i="16"/>
  <c r="Q40" i="16"/>
  <c r="K40" i="16"/>
  <c r="V39" i="16"/>
  <c r="W39" i="16" s="1"/>
  <c r="T39" i="16"/>
  <c r="X39" i="16" s="1"/>
  <c r="Z39" i="16" s="1"/>
  <c r="S39" i="16"/>
  <c r="Q39" i="16"/>
  <c r="K39" i="16"/>
  <c r="W38" i="16"/>
  <c r="V38" i="16"/>
  <c r="AG38" i="16" s="1"/>
  <c r="T38" i="16"/>
  <c r="X38" i="16" s="1"/>
  <c r="Z38" i="16" s="1"/>
  <c r="S38" i="16"/>
  <c r="Q38" i="16"/>
  <c r="K38" i="16"/>
  <c r="AG37" i="16"/>
  <c r="W37" i="16"/>
  <c r="V37" i="16"/>
  <c r="T37" i="16"/>
  <c r="X37" i="16" s="1"/>
  <c r="Z37" i="16" s="1"/>
  <c r="S37" i="16"/>
  <c r="Q37" i="16"/>
  <c r="K37" i="16"/>
  <c r="W36" i="16"/>
  <c r="V36" i="16"/>
  <c r="AG36" i="16" s="1"/>
  <c r="T36" i="16"/>
  <c r="X36" i="16" s="1"/>
  <c r="Z36" i="16" s="1"/>
  <c r="S36" i="16"/>
  <c r="Q36" i="16"/>
  <c r="K36" i="16"/>
  <c r="V35" i="16"/>
  <c r="W35" i="16" s="1"/>
  <c r="T35" i="16"/>
  <c r="X35" i="16" s="1"/>
  <c r="Z35" i="16" s="1"/>
  <c r="S35" i="16"/>
  <c r="Q35" i="16"/>
  <c r="K35" i="16"/>
  <c r="W34" i="16"/>
  <c r="V34" i="16"/>
  <c r="AG34" i="16" s="1"/>
  <c r="T34" i="16"/>
  <c r="X34" i="16" s="1"/>
  <c r="Z34" i="16" s="1"/>
  <c r="S34" i="16"/>
  <c r="Q34" i="16"/>
  <c r="K34" i="16"/>
  <c r="AG33" i="16"/>
  <c r="W33" i="16"/>
  <c r="V33" i="16"/>
  <c r="T33" i="16"/>
  <c r="X33" i="16" s="1"/>
  <c r="Z33" i="16" s="1"/>
  <c r="S33" i="16"/>
  <c r="Q33" i="16"/>
  <c r="K33" i="16"/>
  <c r="W32" i="16"/>
  <c r="V32" i="16"/>
  <c r="AG32" i="16" s="1"/>
  <c r="T32" i="16"/>
  <c r="X32" i="16" s="1"/>
  <c r="Z32" i="16" s="1"/>
  <c r="S32" i="16"/>
  <c r="Q32" i="16"/>
  <c r="K32" i="16"/>
  <c r="V31" i="16"/>
  <c r="W31" i="16" s="1"/>
  <c r="T31" i="16"/>
  <c r="X31" i="16" s="1"/>
  <c r="Z31" i="16" s="1"/>
  <c r="S31" i="16"/>
  <c r="Q31" i="16"/>
  <c r="K31" i="16"/>
  <c r="W30" i="16"/>
  <c r="V30" i="16"/>
  <c r="AG30" i="16" s="1"/>
  <c r="T30" i="16"/>
  <c r="X30" i="16" s="1"/>
  <c r="Z30" i="16" s="1"/>
  <c r="S30" i="16"/>
  <c r="Q30" i="16"/>
  <c r="K30" i="16"/>
  <c r="AG29" i="16"/>
  <c r="W29" i="16"/>
  <c r="V29" i="16"/>
  <c r="T29" i="16"/>
  <c r="X29" i="16" s="1"/>
  <c r="Z29" i="16" s="1"/>
  <c r="S29" i="16"/>
  <c r="Q29" i="16"/>
  <c r="K29" i="16"/>
  <c r="W28" i="16"/>
  <c r="V28" i="16"/>
  <c r="AG28" i="16" s="1"/>
  <c r="T28" i="16"/>
  <c r="X28" i="16" s="1"/>
  <c r="Z28" i="16" s="1"/>
  <c r="S28" i="16"/>
  <c r="Q28" i="16"/>
  <c r="K28" i="16"/>
  <c r="V27" i="16"/>
  <c r="W27" i="16" s="1"/>
  <c r="T27" i="16"/>
  <c r="X27" i="16" s="1"/>
  <c r="Z27" i="16" s="1"/>
  <c r="S27" i="16"/>
  <c r="Q27" i="16"/>
  <c r="K27" i="16"/>
  <c r="W26" i="16"/>
  <c r="V26" i="16"/>
  <c r="AG26" i="16" s="1"/>
  <c r="T26" i="16"/>
  <c r="X26" i="16" s="1"/>
  <c r="Z26" i="16" s="1"/>
  <c r="S26" i="16"/>
  <c r="Q26" i="16"/>
  <c r="K26" i="16"/>
  <c r="AG25" i="16"/>
  <c r="W25" i="16"/>
  <c r="V25" i="16"/>
  <c r="T25" i="16"/>
  <c r="X25" i="16" s="1"/>
  <c r="Z25" i="16" s="1"/>
  <c r="S25" i="16"/>
  <c r="Q25" i="16"/>
  <c r="K25" i="16"/>
  <c r="W24" i="16"/>
  <c r="V24" i="16"/>
  <c r="AG24" i="16" s="1"/>
  <c r="T24" i="16"/>
  <c r="X24" i="16" s="1"/>
  <c r="Z24" i="16" s="1"/>
  <c r="S24" i="16"/>
  <c r="Q24" i="16"/>
  <c r="K24" i="16"/>
  <c r="V23" i="16"/>
  <c r="W23" i="16" s="1"/>
  <c r="T23" i="16"/>
  <c r="X23" i="16" s="1"/>
  <c r="Z23" i="16" s="1"/>
  <c r="S23" i="16"/>
  <c r="Q23" i="16"/>
  <c r="K23" i="16"/>
  <c r="V22" i="16"/>
  <c r="T22" i="16"/>
  <c r="X22" i="16" s="1"/>
  <c r="Z22" i="16" s="1"/>
  <c r="S22" i="16"/>
  <c r="Q22" i="16"/>
  <c r="K22" i="16"/>
  <c r="V21" i="16"/>
  <c r="W21" i="16" s="1"/>
  <c r="T21" i="16"/>
  <c r="X21" i="16" s="1"/>
  <c r="Z21" i="16" s="1"/>
  <c r="S21" i="16"/>
  <c r="Q21" i="16"/>
  <c r="K21" i="16"/>
  <c r="W20" i="16"/>
  <c r="V20" i="16"/>
  <c r="AG20" i="16" s="1"/>
  <c r="T20" i="16"/>
  <c r="X20" i="16" s="1"/>
  <c r="Z20" i="16" s="1"/>
  <c r="S20" i="16"/>
  <c r="Q20" i="16"/>
  <c r="K20" i="16"/>
  <c r="V19" i="16"/>
  <c r="W19" i="16" s="1"/>
  <c r="T19" i="16"/>
  <c r="X19" i="16" s="1"/>
  <c r="Z19" i="16" s="1"/>
  <c r="S19" i="16"/>
  <c r="Q19" i="16"/>
  <c r="K19" i="16"/>
  <c r="V18" i="16"/>
  <c r="AG18" i="16" s="1"/>
  <c r="T18" i="16"/>
  <c r="X18" i="16" s="1"/>
  <c r="Z18" i="16" s="1"/>
  <c r="S18" i="16"/>
  <c r="Q18" i="16"/>
  <c r="K18" i="16"/>
  <c r="W17" i="16"/>
  <c r="V17" i="16"/>
  <c r="AG17" i="16" s="1"/>
  <c r="T17" i="16"/>
  <c r="X17" i="16" s="1"/>
  <c r="Z17" i="16" s="1"/>
  <c r="S17" i="16"/>
  <c r="Q17" i="16"/>
  <c r="K17" i="16"/>
  <c r="W16" i="16"/>
  <c r="V16" i="16"/>
  <c r="AG16" i="16" s="1"/>
  <c r="T16" i="16"/>
  <c r="X16" i="16" s="1"/>
  <c r="Z16" i="16" s="1"/>
  <c r="S16" i="16"/>
  <c r="Q16" i="16"/>
  <c r="K16" i="16"/>
  <c r="V15" i="16"/>
  <c r="W15" i="16" s="1"/>
  <c r="T15" i="16"/>
  <c r="X15" i="16" s="1"/>
  <c r="Z15" i="16" s="1"/>
  <c r="S15" i="16"/>
  <c r="Q15" i="16"/>
  <c r="K15" i="16"/>
  <c r="V14" i="16"/>
  <c r="AG14" i="16" s="1"/>
  <c r="T14" i="16"/>
  <c r="X14" i="16" s="1"/>
  <c r="Z14" i="16" s="1"/>
  <c r="S14" i="16"/>
  <c r="Q14" i="16"/>
  <c r="K14" i="16"/>
  <c r="V13" i="16"/>
  <c r="W13" i="16" s="1"/>
  <c r="T13" i="16"/>
  <c r="X13" i="16" s="1"/>
  <c r="Z13" i="16" s="1"/>
  <c r="S13" i="16"/>
  <c r="Q13" i="16"/>
  <c r="K13" i="16"/>
  <c r="V12" i="16"/>
  <c r="AG12" i="16" s="1"/>
  <c r="T12" i="16"/>
  <c r="X12" i="16" s="1"/>
  <c r="Z12" i="16" s="1"/>
  <c r="S12" i="16"/>
  <c r="Q12" i="16"/>
  <c r="K12" i="16"/>
  <c r="V11" i="16"/>
  <c r="W11" i="16" s="1"/>
  <c r="T11" i="16"/>
  <c r="X11" i="16" s="1"/>
  <c r="Z11" i="16" s="1"/>
  <c r="S11" i="16"/>
  <c r="Q11" i="16"/>
  <c r="K11" i="16"/>
  <c r="W10" i="16"/>
  <c r="V10" i="16"/>
  <c r="AG10" i="16" s="1"/>
  <c r="T10" i="16"/>
  <c r="X10" i="16" s="1"/>
  <c r="Z10" i="16" s="1"/>
  <c r="S10" i="16"/>
  <c r="Q10" i="16"/>
  <c r="K10" i="16"/>
  <c r="V9" i="16"/>
  <c r="W9" i="16" s="1"/>
  <c r="T9" i="16"/>
  <c r="X9" i="16" s="1"/>
  <c r="Z9" i="16" s="1"/>
  <c r="S9" i="16"/>
  <c r="Q9" i="16"/>
  <c r="K9" i="16"/>
  <c r="W8" i="16"/>
  <c r="V8" i="16"/>
  <c r="AG8" i="16" s="1"/>
  <c r="T8" i="16"/>
  <c r="X8" i="16" s="1"/>
  <c r="Z8" i="16" s="1"/>
  <c r="S8" i="16"/>
  <c r="Q8" i="16"/>
  <c r="K8" i="16"/>
  <c r="V7" i="16"/>
  <c r="W7" i="16" s="1"/>
  <c r="T7" i="16"/>
  <c r="X7" i="16" s="1"/>
  <c r="Z7" i="16" s="1"/>
  <c r="S7" i="16"/>
  <c r="Q7" i="16"/>
  <c r="K7" i="16"/>
  <c r="V6" i="16"/>
  <c r="AG6" i="16" s="1"/>
  <c r="T6" i="16"/>
  <c r="X6" i="16" s="1"/>
  <c r="Z6" i="16" s="1"/>
  <c r="S6" i="16"/>
  <c r="Q6" i="16"/>
  <c r="K6" i="16"/>
  <c r="V5" i="16"/>
  <c r="W5" i="16" s="1"/>
  <c r="T5" i="16"/>
  <c r="X5" i="16" s="1"/>
  <c r="Z5" i="16" s="1"/>
  <c r="S5" i="16"/>
  <c r="Q5" i="16"/>
  <c r="K5" i="16"/>
  <c r="W4" i="16"/>
  <c r="V4" i="16"/>
  <c r="AG4" i="16" s="1"/>
  <c r="T4" i="16"/>
  <c r="X4" i="16" s="1"/>
  <c r="Z4" i="16" s="1"/>
  <c r="S4" i="16"/>
  <c r="Q4" i="16"/>
  <c r="K4" i="16"/>
  <c r="V3" i="16"/>
  <c r="W3" i="16" s="1"/>
  <c r="T3" i="16"/>
  <c r="X3" i="16" s="1"/>
  <c r="Z3" i="16" s="1"/>
  <c r="S3" i="16"/>
  <c r="Q3" i="16"/>
  <c r="K3" i="16"/>
  <c r="AH2" i="16"/>
  <c r="V2" i="16"/>
  <c r="AG2" i="16" s="1"/>
  <c r="T2" i="16"/>
  <c r="X2" i="16" s="1"/>
  <c r="Z2" i="16" s="1"/>
  <c r="S2" i="16"/>
  <c r="Q2" i="16"/>
  <c r="K2" i="16"/>
  <c r="AL267" i="15"/>
  <c r="AN267" i="15" s="1"/>
  <c r="AI267" i="15"/>
  <c r="AH267" i="15"/>
  <c r="AK267" i="15" s="1"/>
  <c r="AL266" i="15"/>
  <c r="AI266" i="15"/>
  <c r="AH266" i="15"/>
  <c r="AK266" i="15" s="1"/>
  <c r="AL265" i="15"/>
  <c r="AI265" i="15"/>
  <c r="AH265" i="15"/>
  <c r="AK265" i="15" s="1"/>
  <c r="AL264" i="15"/>
  <c r="AN264" i="15" s="1"/>
  <c r="AI264" i="15"/>
  <c r="AH264" i="15"/>
  <c r="AK264" i="15" s="1"/>
  <c r="AL263" i="15"/>
  <c r="AN263" i="15" s="1"/>
  <c r="AI263" i="15"/>
  <c r="AH263" i="15"/>
  <c r="AK263" i="15" s="1"/>
  <c r="AL262" i="15"/>
  <c r="AN262" i="15" s="1"/>
  <c r="AI262" i="15"/>
  <c r="AH262" i="15"/>
  <c r="AK262" i="15" s="1"/>
  <c r="AL261" i="15"/>
  <c r="AN261" i="15" s="1"/>
  <c r="AI261" i="15"/>
  <c r="AH261" i="15"/>
  <c r="AK261" i="15" s="1"/>
  <c r="AL260" i="15"/>
  <c r="AN260" i="15" s="1"/>
  <c r="AI260" i="15"/>
  <c r="AH260" i="15"/>
  <c r="AK260" i="15" s="1"/>
  <c r="AL259" i="15"/>
  <c r="AN259" i="15" s="1"/>
  <c r="AI259" i="15"/>
  <c r="AH259" i="15"/>
  <c r="AK259" i="15" s="1"/>
  <c r="AL258" i="15"/>
  <c r="AN258" i="15" s="1"/>
  <c r="AI258" i="15"/>
  <c r="AH258" i="15"/>
  <c r="AK258" i="15" s="1"/>
  <c r="AL257" i="15"/>
  <c r="AN257" i="15" s="1"/>
  <c r="AI257" i="15"/>
  <c r="AH257" i="15"/>
  <c r="AK257" i="15" s="1"/>
  <c r="AL256" i="15"/>
  <c r="AN256" i="15" s="1"/>
  <c r="AI256" i="15"/>
  <c r="AH256" i="15"/>
  <c r="AK256" i="15" s="1"/>
  <c r="AL255" i="15"/>
  <c r="AN255" i="15" s="1"/>
  <c r="AI255" i="15"/>
  <c r="AH255" i="15"/>
  <c r="AK255" i="15" s="1"/>
  <c r="AL254" i="15"/>
  <c r="AN254" i="15" s="1"/>
  <c r="AI254" i="15"/>
  <c r="AH254" i="15"/>
  <c r="AK254" i="15" s="1"/>
  <c r="AL253" i="15"/>
  <c r="AN253" i="15" s="1"/>
  <c r="AI253" i="15"/>
  <c r="AH253" i="15"/>
  <c r="AK253" i="15" s="1"/>
  <c r="AL252" i="15"/>
  <c r="AN252" i="15" s="1"/>
  <c r="AH252" i="15"/>
  <c r="AK252" i="15" s="1"/>
  <c r="AL251" i="15"/>
  <c r="AN251" i="15" s="1"/>
  <c r="AH251" i="15"/>
  <c r="AK251" i="15" s="1"/>
  <c r="AL250" i="15"/>
  <c r="AN250" i="15" s="1"/>
  <c r="AI250" i="15"/>
  <c r="AH250" i="15"/>
  <c r="AK250" i="15" s="1"/>
  <c r="AL249" i="15"/>
  <c r="AN249" i="15" s="1"/>
  <c r="AI249" i="15"/>
  <c r="AH249" i="15"/>
  <c r="AK249" i="15" s="1"/>
  <c r="AL248" i="15"/>
  <c r="AN248" i="15" s="1"/>
  <c r="AI248" i="15"/>
  <c r="AH248" i="15"/>
  <c r="AK248" i="15" s="1"/>
  <c r="AL247" i="15"/>
  <c r="AN247" i="15" s="1"/>
  <c r="AI247" i="15"/>
  <c r="AH247" i="15"/>
  <c r="AK247" i="15" s="1"/>
  <c r="AL246" i="15"/>
  <c r="AN246" i="15" s="1"/>
  <c r="AI246" i="15"/>
  <c r="AH246" i="15"/>
  <c r="AK246" i="15" s="1"/>
  <c r="AL245" i="15"/>
  <c r="AN245" i="15" s="1"/>
  <c r="AI245" i="15"/>
  <c r="AH245" i="15"/>
  <c r="AK245" i="15" s="1"/>
  <c r="AL244" i="15"/>
  <c r="AN244" i="15" s="1"/>
  <c r="AI244" i="15"/>
  <c r="AH244" i="15"/>
  <c r="AK244" i="15" s="1"/>
  <c r="AL243" i="15"/>
  <c r="AN243" i="15" s="1"/>
  <c r="AI243" i="15"/>
  <c r="AH243" i="15"/>
  <c r="AK243" i="15" s="1"/>
  <c r="AL242" i="15"/>
  <c r="AN242" i="15" s="1"/>
  <c r="AH242" i="15"/>
  <c r="AK242" i="15" s="1"/>
  <c r="AL241" i="15"/>
  <c r="AN241" i="15" s="1"/>
  <c r="AH241" i="15"/>
  <c r="AK241" i="15" s="1"/>
  <c r="AL240" i="15"/>
  <c r="AN240" i="15" s="1"/>
  <c r="AI240" i="15"/>
  <c r="AH240" i="15"/>
  <c r="AK240" i="15" s="1"/>
  <c r="AL239" i="15"/>
  <c r="AN239" i="15" s="1"/>
  <c r="AI239" i="15"/>
  <c r="AH239" i="15"/>
  <c r="AK239" i="15" s="1"/>
  <c r="AL238" i="15"/>
  <c r="AN238" i="15" s="1"/>
  <c r="AI238" i="15"/>
  <c r="AH238" i="15"/>
  <c r="AK238" i="15" s="1"/>
  <c r="AL237" i="15"/>
  <c r="AN237" i="15" s="1"/>
  <c r="AI237" i="15"/>
  <c r="AH237" i="15"/>
  <c r="AK237" i="15" s="1"/>
  <c r="AL236" i="15"/>
  <c r="AN236" i="15" s="1"/>
  <c r="AI236" i="15"/>
  <c r="AH236" i="15"/>
  <c r="AK236" i="15" s="1"/>
  <c r="AL235" i="15"/>
  <c r="AN235" i="15" s="1"/>
  <c r="AI235" i="15"/>
  <c r="AH235" i="15"/>
  <c r="AK235" i="15" s="1"/>
  <c r="AL234" i="15"/>
  <c r="AN234" i="15" s="1"/>
  <c r="AI234" i="15"/>
  <c r="AH234" i="15"/>
  <c r="AK234" i="15" s="1"/>
  <c r="AL233" i="15"/>
  <c r="AN233" i="15" s="1"/>
  <c r="AI233" i="15"/>
  <c r="AH233" i="15"/>
  <c r="AK233" i="15" s="1"/>
  <c r="AL232" i="15"/>
  <c r="AN232" i="15" s="1"/>
  <c r="AI232" i="15"/>
  <c r="AH232" i="15"/>
  <c r="AK232" i="15" s="1"/>
  <c r="AL231" i="15"/>
  <c r="AN231" i="15" s="1"/>
  <c r="AI231" i="15"/>
  <c r="AH231" i="15"/>
  <c r="AK231" i="15" s="1"/>
  <c r="AL230" i="15"/>
  <c r="AN230" i="15" s="1"/>
  <c r="AI230" i="15"/>
  <c r="AH230" i="15"/>
  <c r="AK230" i="15" s="1"/>
  <c r="AL229" i="15"/>
  <c r="AN229" i="15" s="1"/>
  <c r="AI229" i="15"/>
  <c r="AH229" i="15"/>
  <c r="AK229" i="15" s="1"/>
  <c r="AL228" i="15"/>
  <c r="AN228" i="15" s="1"/>
  <c r="AI228" i="15"/>
  <c r="AH228" i="15"/>
  <c r="AK228" i="15" s="1"/>
  <c r="AL227" i="15"/>
  <c r="AN227" i="15" s="1"/>
  <c r="AI227" i="15"/>
  <c r="AH227" i="15"/>
  <c r="AK227" i="15" s="1"/>
  <c r="AL226" i="15"/>
  <c r="AN226" i="15" s="1"/>
  <c r="AI226" i="15"/>
  <c r="AH226" i="15"/>
  <c r="AK226" i="15" s="1"/>
  <c r="AL225" i="15"/>
  <c r="AN225" i="15" s="1"/>
  <c r="AI225" i="15"/>
  <c r="AH225" i="15"/>
  <c r="AK225" i="15" s="1"/>
  <c r="AL224" i="15"/>
  <c r="AN224" i="15" s="1"/>
  <c r="AI224" i="15"/>
  <c r="AH224" i="15"/>
  <c r="AK224" i="15" s="1"/>
  <c r="AL223" i="15"/>
  <c r="AN223" i="15" s="1"/>
  <c r="AI223" i="15"/>
  <c r="AH223" i="15"/>
  <c r="AK223" i="15" s="1"/>
  <c r="AL222" i="15"/>
  <c r="AN222" i="15" s="1"/>
  <c r="AI222" i="15"/>
  <c r="AH222" i="15"/>
  <c r="AK222" i="15" s="1"/>
  <c r="AL221" i="15"/>
  <c r="AN221" i="15" s="1"/>
  <c r="AI221" i="15"/>
  <c r="AH221" i="15"/>
  <c r="AK221" i="15" s="1"/>
  <c r="AL220" i="15"/>
  <c r="AN220" i="15" s="1"/>
  <c r="AI220" i="15"/>
  <c r="AH220" i="15"/>
  <c r="AK220" i="15" s="1"/>
  <c r="AL219" i="15"/>
  <c r="AN219" i="15" s="1"/>
  <c r="AI219" i="15"/>
  <c r="AH219" i="15"/>
  <c r="AK219" i="15" s="1"/>
  <c r="AL218" i="15"/>
  <c r="AN218" i="15" s="1"/>
  <c r="AI218" i="15"/>
  <c r="AH218" i="15"/>
  <c r="AK218" i="15" s="1"/>
  <c r="AL217" i="15"/>
  <c r="AN217" i="15" s="1"/>
  <c r="AI217" i="15"/>
  <c r="AH217" i="15"/>
  <c r="AK217" i="15" s="1"/>
  <c r="AL216" i="15"/>
  <c r="AN216" i="15" s="1"/>
  <c r="AI216" i="15"/>
  <c r="AH216" i="15"/>
  <c r="AK216" i="15" s="1"/>
  <c r="AL215" i="15"/>
  <c r="AN215" i="15" s="1"/>
  <c r="AI215" i="15"/>
  <c r="AH215" i="15"/>
  <c r="AK215" i="15" s="1"/>
  <c r="AL214" i="15"/>
  <c r="AN214" i="15" s="1"/>
  <c r="AI214" i="15"/>
  <c r="AH214" i="15"/>
  <c r="AK214" i="15" s="1"/>
  <c r="AL213" i="15"/>
  <c r="AN213" i="15" s="1"/>
  <c r="AI213" i="15"/>
  <c r="AH213" i="15"/>
  <c r="AK213" i="15" s="1"/>
  <c r="AL212" i="15"/>
  <c r="AN212" i="15" s="1"/>
  <c r="AI212" i="15"/>
  <c r="AH212" i="15"/>
  <c r="AK212" i="15" s="1"/>
  <c r="AL211" i="15"/>
  <c r="AN211" i="15" s="1"/>
  <c r="AI211" i="15"/>
  <c r="AH211" i="15"/>
  <c r="AK211" i="15" s="1"/>
  <c r="AL210" i="15"/>
  <c r="AN210" i="15" s="1"/>
  <c r="AI210" i="15"/>
  <c r="AH210" i="15"/>
  <c r="AK210" i="15" s="1"/>
  <c r="AL209" i="15"/>
  <c r="AN209" i="15" s="1"/>
  <c r="AI209" i="15"/>
  <c r="AH209" i="15"/>
  <c r="AK209" i="15" s="1"/>
  <c r="AL208" i="15"/>
  <c r="AN208" i="15" s="1"/>
  <c r="AI208" i="15"/>
  <c r="AH208" i="15"/>
  <c r="AK208" i="15" s="1"/>
  <c r="AL207" i="15"/>
  <c r="AN207" i="15" s="1"/>
  <c r="AI207" i="15"/>
  <c r="AH207" i="15"/>
  <c r="AK207" i="15" s="1"/>
  <c r="AB207" i="15"/>
  <c r="AL206" i="15"/>
  <c r="AN206" i="15" s="1"/>
  <c r="AI206" i="15"/>
  <c r="AH206" i="15"/>
  <c r="AK206" i="15" s="1"/>
  <c r="AP205" i="15"/>
  <c r="AN205" i="15"/>
  <c r="AI205" i="15"/>
  <c r="AH205" i="15"/>
  <c r="AK205" i="15" s="1"/>
  <c r="AL204" i="15"/>
  <c r="AN204" i="15" s="1"/>
  <c r="AI204" i="15"/>
  <c r="AH204" i="15"/>
  <c r="AK204" i="15" s="1"/>
  <c r="AL203" i="15"/>
  <c r="AN203" i="15" s="1"/>
  <c r="AI203" i="15"/>
  <c r="AH203" i="15"/>
  <c r="AK203" i="15" s="1"/>
  <c r="W200" i="15"/>
  <c r="V200" i="15"/>
  <c r="AG200" i="15" s="1"/>
  <c r="T200" i="15"/>
  <c r="X200" i="15" s="1"/>
  <c r="Z200" i="15" s="1"/>
  <c r="S200" i="15"/>
  <c r="Q200" i="15"/>
  <c r="K200" i="15"/>
  <c r="V199" i="15"/>
  <c r="W199" i="15" s="1"/>
  <c r="T199" i="15"/>
  <c r="X199" i="15" s="1"/>
  <c r="Z199" i="15" s="1"/>
  <c r="S199" i="15"/>
  <c r="Q199" i="15"/>
  <c r="V198" i="15"/>
  <c r="W198" i="15" s="1"/>
  <c r="T198" i="15"/>
  <c r="X198" i="15" s="1"/>
  <c r="Z198" i="15" s="1"/>
  <c r="S198" i="15"/>
  <c r="Q198" i="15"/>
  <c r="W197" i="15"/>
  <c r="V197" i="15"/>
  <c r="T197" i="15"/>
  <c r="X197" i="15" s="1"/>
  <c r="Z197" i="15" s="1"/>
  <c r="S197" i="15"/>
  <c r="Q197" i="15"/>
  <c r="W196" i="15"/>
  <c r="V196" i="15"/>
  <c r="T196" i="15"/>
  <c r="X196" i="15" s="1"/>
  <c r="Z196" i="15" s="1"/>
  <c r="S196" i="15"/>
  <c r="Q196" i="15"/>
  <c r="W195" i="15"/>
  <c r="V195" i="15"/>
  <c r="T195" i="15"/>
  <c r="X195" i="15" s="1"/>
  <c r="Z195" i="15" s="1"/>
  <c r="S195" i="15"/>
  <c r="Q195" i="15"/>
  <c r="W194" i="15"/>
  <c r="V194" i="15"/>
  <c r="T194" i="15"/>
  <c r="X194" i="15" s="1"/>
  <c r="Z194" i="15" s="1"/>
  <c r="S194" i="15"/>
  <c r="Q194" i="15"/>
  <c r="W193" i="15"/>
  <c r="V193" i="15"/>
  <c r="T193" i="15"/>
  <c r="X193" i="15" s="1"/>
  <c r="Z193" i="15" s="1"/>
  <c r="S193" i="15"/>
  <c r="Q193" i="15"/>
  <c r="W192" i="15"/>
  <c r="V192" i="15"/>
  <c r="T192" i="15"/>
  <c r="X192" i="15" s="1"/>
  <c r="Z192" i="15" s="1"/>
  <c r="S192" i="15"/>
  <c r="Q192" i="15"/>
  <c r="W191" i="15"/>
  <c r="V191" i="15"/>
  <c r="T191" i="15"/>
  <c r="X191" i="15" s="1"/>
  <c r="Z191" i="15" s="1"/>
  <c r="S191" i="15"/>
  <c r="Q191" i="15"/>
  <c r="W190" i="15"/>
  <c r="V190" i="15"/>
  <c r="T190" i="15"/>
  <c r="X190" i="15" s="1"/>
  <c r="Z190" i="15" s="1"/>
  <c r="S190" i="15"/>
  <c r="Q190" i="15"/>
  <c r="W189" i="15"/>
  <c r="V189" i="15"/>
  <c r="T189" i="15"/>
  <c r="X189" i="15" s="1"/>
  <c r="Z189" i="15" s="1"/>
  <c r="S189" i="15"/>
  <c r="Q189" i="15"/>
  <c r="W188" i="15"/>
  <c r="V188" i="15"/>
  <c r="T188" i="15"/>
  <c r="X188" i="15" s="1"/>
  <c r="Z188" i="15" s="1"/>
  <c r="S188" i="15"/>
  <c r="Q188" i="15"/>
  <c r="W187" i="15"/>
  <c r="V187" i="15"/>
  <c r="T187" i="15"/>
  <c r="X187" i="15" s="1"/>
  <c r="Z187" i="15" s="1"/>
  <c r="S187" i="15"/>
  <c r="Q187" i="15"/>
  <c r="W186" i="15"/>
  <c r="V186" i="15"/>
  <c r="T186" i="15"/>
  <c r="X186" i="15" s="1"/>
  <c r="Z186" i="15" s="1"/>
  <c r="S186" i="15"/>
  <c r="Q186" i="15"/>
  <c r="W185" i="15"/>
  <c r="V185" i="15"/>
  <c r="T185" i="15"/>
  <c r="X185" i="15" s="1"/>
  <c r="Z185" i="15" s="1"/>
  <c r="S185" i="15"/>
  <c r="Q185" i="15"/>
  <c r="W184" i="15"/>
  <c r="V184" i="15"/>
  <c r="T184" i="15"/>
  <c r="X184" i="15" s="1"/>
  <c r="Z184" i="15" s="1"/>
  <c r="S184" i="15"/>
  <c r="Q184" i="15"/>
  <c r="W183" i="15"/>
  <c r="V183" i="15"/>
  <c r="T183" i="15"/>
  <c r="X183" i="15" s="1"/>
  <c r="Z183" i="15" s="1"/>
  <c r="S183" i="15"/>
  <c r="Q183" i="15"/>
  <c r="W182" i="15"/>
  <c r="V182" i="15"/>
  <c r="T182" i="15"/>
  <c r="X182" i="15" s="1"/>
  <c r="Z182" i="15" s="1"/>
  <c r="S182" i="15"/>
  <c r="Q182" i="15"/>
  <c r="W181" i="15"/>
  <c r="V181" i="15"/>
  <c r="T181" i="15"/>
  <c r="X181" i="15" s="1"/>
  <c r="Z181" i="15" s="1"/>
  <c r="S181" i="15"/>
  <c r="Q181" i="15"/>
  <c r="W180" i="15"/>
  <c r="V180" i="15"/>
  <c r="T180" i="15"/>
  <c r="X180" i="15" s="1"/>
  <c r="Z180" i="15" s="1"/>
  <c r="S180" i="15"/>
  <c r="Q180" i="15"/>
  <c r="W179" i="15"/>
  <c r="V179" i="15"/>
  <c r="T179" i="15"/>
  <c r="X179" i="15" s="1"/>
  <c r="Z179" i="15" s="1"/>
  <c r="S179" i="15"/>
  <c r="Q179" i="15"/>
  <c r="W178" i="15"/>
  <c r="V178" i="15"/>
  <c r="T178" i="15"/>
  <c r="X178" i="15" s="1"/>
  <c r="Z178" i="15" s="1"/>
  <c r="S178" i="15"/>
  <c r="Q178" i="15"/>
  <c r="W177" i="15"/>
  <c r="V177" i="15"/>
  <c r="T177" i="15"/>
  <c r="X177" i="15" s="1"/>
  <c r="Z177" i="15" s="1"/>
  <c r="S177" i="15"/>
  <c r="Q177" i="15"/>
  <c r="W176" i="15"/>
  <c r="V176" i="15"/>
  <c r="T176" i="15"/>
  <c r="X176" i="15" s="1"/>
  <c r="Z176" i="15" s="1"/>
  <c r="S176" i="15"/>
  <c r="Q176" i="15"/>
  <c r="W175" i="15"/>
  <c r="V175" i="15"/>
  <c r="T175" i="15"/>
  <c r="X175" i="15" s="1"/>
  <c r="Z175" i="15" s="1"/>
  <c r="S175" i="15"/>
  <c r="Q175" i="15"/>
  <c r="W174" i="15"/>
  <c r="V174" i="15"/>
  <c r="T174" i="15"/>
  <c r="X174" i="15" s="1"/>
  <c r="Z174" i="15" s="1"/>
  <c r="S174" i="15"/>
  <c r="Q174" i="15"/>
  <c r="W173" i="15"/>
  <c r="V173" i="15"/>
  <c r="T173" i="15"/>
  <c r="X173" i="15" s="1"/>
  <c r="Z173" i="15" s="1"/>
  <c r="S173" i="15"/>
  <c r="Q173" i="15"/>
  <c r="W172" i="15"/>
  <c r="V172" i="15"/>
  <c r="T172" i="15"/>
  <c r="X172" i="15" s="1"/>
  <c r="Z172" i="15" s="1"/>
  <c r="S172" i="15"/>
  <c r="Q172" i="15"/>
  <c r="W171" i="15"/>
  <c r="V171" i="15"/>
  <c r="T171" i="15"/>
  <c r="X171" i="15" s="1"/>
  <c r="Z171" i="15" s="1"/>
  <c r="S171" i="15"/>
  <c r="Q171" i="15"/>
  <c r="W170" i="15"/>
  <c r="V170" i="15"/>
  <c r="T170" i="15"/>
  <c r="X170" i="15" s="1"/>
  <c r="Z170" i="15" s="1"/>
  <c r="S170" i="15"/>
  <c r="Q170" i="15"/>
  <c r="W169" i="15"/>
  <c r="V169" i="15"/>
  <c r="T169" i="15"/>
  <c r="X169" i="15" s="1"/>
  <c r="Z169" i="15" s="1"/>
  <c r="S169" i="15"/>
  <c r="Q169" i="15"/>
  <c r="W168" i="15"/>
  <c r="V168" i="15"/>
  <c r="T168" i="15"/>
  <c r="X168" i="15" s="1"/>
  <c r="Z168" i="15" s="1"/>
  <c r="S168" i="15"/>
  <c r="Q168" i="15"/>
  <c r="W167" i="15"/>
  <c r="V167" i="15"/>
  <c r="T167" i="15"/>
  <c r="X167" i="15" s="1"/>
  <c r="Z167" i="15" s="1"/>
  <c r="S167" i="15"/>
  <c r="Q167" i="15"/>
  <c r="W166" i="15"/>
  <c r="V166" i="15"/>
  <c r="T166" i="15"/>
  <c r="X166" i="15" s="1"/>
  <c r="Z166" i="15" s="1"/>
  <c r="S166" i="15"/>
  <c r="Q166" i="15"/>
  <c r="W165" i="15"/>
  <c r="V165" i="15"/>
  <c r="T165" i="15"/>
  <c r="X165" i="15" s="1"/>
  <c r="Z165" i="15" s="1"/>
  <c r="S165" i="15"/>
  <c r="Q165" i="15"/>
  <c r="W164" i="15"/>
  <c r="V164" i="15"/>
  <c r="T164" i="15"/>
  <c r="X164" i="15" s="1"/>
  <c r="Z164" i="15" s="1"/>
  <c r="S164" i="15"/>
  <c r="Q164" i="15"/>
  <c r="W163" i="15"/>
  <c r="V163" i="15"/>
  <c r="T163" i="15"/>
  <c r="X163" i="15" s="1"/>
  <c r="Z163" i="15" s="1"/>
  <c r="S163" i="15"/>
  <c r="Q163" i="15"/>
  <c r="W162" i="15"/>
  <c r="V162" i="15"/>
  <c r="T162" i="15"/>
  <c r="X162" i="15" s="1"/>
  <c r="Z162" i="15" s="1"/>
  <c r="S162" i="15"/>
  <c r="Q162" i="15"/>
  <c r="W161" i="15"/>
  <c r="V161" i="15"/>
  <c r="T161" i="15"/>
  <c r="X161" i="15" s="1"/>
  <c r="Z161" i="15" s="1"/>
  <c r="S161" i="15"/>
  <c r="Q161" i="15"/>
  <c r="W160" i="15"/>
  <c r="V160" i="15"/>
  <c r="T160" i="15"/>
  <c r="X160" i="15" s="1"/>
  <c r="Z160" i="15" s="1"/>
  <c r="S160" i="15"/>
  <c r="Q160" i="15"/>
  <c r="W159" i="15"/>
  <c r="V159" i="15"/>
  <c r="T159" i="15"/>
  <c r="X159" i="15" s="1"/>
  <c r="Z159" i="15" s="1"/>
  <c r="S159" i="15"/>
  <c r="Q159" i="15"/>
  <c r="W158" i="15"/>
  <c r="V158" i="15"/>
  <c r="T158" i="15"/>
  <c r="X158" i="15" s="1"/>
  <c r="Z158" i="15" s="1"/>
  <c r="S158" i="15"/>
  <c r="Q158" i="15"/>
  <c r="W157" i="15"/>
  <c r="V157" i="15"/>
  <c r="T157" i="15"/>
  <c r="X157" i="15" s="1"/>
  <c r="Z157" i="15" s="1"/>
  <c r="S157" i="15"/>
  <c r="Q157" i="15"/>
  <c r="W156" i="15"/>
  <c r="V156" i="15"/>
  <c r="T156" i="15"/>
  <c r="X156" i="15" s="1"/>
  <c r="Z156" i="15" s="1"/>
  <c r="S156" i="15"/>
  <c r="Q156" i="15"/>
  <c r="W155" i="15"/>
  <c r="V155" i="15"/>
  <c r="T155" i="15"/>
  <c r="X155" i="15" s="1"/>
  <c r="Z155" i="15" s="1"/>
  <c r="S155" i="15"/>
  <c r="Q155" i="15"/>
  <c r="W154" i="15"/>
  <c r="V154" i="15"/>
  <c r="T154" i="15"/>
  <c r="X154" i="15" s="1"/>
  <c r="Z154" i="15" s="1"/>
  <c r="S154" i="15"/>
  <c r="Q154" i="15"/>
  <c r="W153" i="15"/>
  <c r="V153" i="15"/>
  <c r="T153" i="15"/>
  <c r="X153" i="15" s="1"/>
  <c r="Z153" i="15" s="1"/>
  <c r="S153" i="15"/>
  <c r="Q153" i="15"/>
  <c r="W152" i="15"/>
  <c r="V152" i="15"/>
  <c r="T152" i="15"/>
  <c r="X152" i="15" s="1"/>
  <c r="Z152" i="15" s="1"/>
  <c r="S152" i="15"/>
  <c r="Q152" i="15"/>
  <c r="W151" i="15"/>
  <c r="V151" i="15"/>
  <c r="T151" i="15"/>
  <c r="X151" i="15" s="1"/>
  <c r="Z151" i="15" s="1"/>
  <c r="S151" i="15"/>
  <c r="Q151" i="15"/>
  <c r="W150" i="15"/>
  <c r="V150" i="15"/>
  <c r="T150" i="15"/>
  <c r="X150" i="15" s="1"/>
  <c r="Z150" i="15" s="1"/>
  <c r="S150" i="15"/>
  <c r="Q150" i="15"/>
  <c r="W149" i="15"/>
  <c r="V149" i="15"/>
  <c r="T149" i="15"/>
  <c r="X149" i="15" s="1"/>
  <c r="Z149" i="15" s="1"/>
  <c r="S149" i="15"/>
  <c r="Q149" i="15"/>
  <c r="W148" i="15"/>
  <c r="V148" i="15"/>
  <c r="T148" i="15"/>
  <c r="X148" i="15" s="1"/>
  <c r="Z148" i="15" s="1"/>
  <c r="S148" i="15"/>
  <c r="Q148" i="15"/>
  <c r="W147" i="15"/>
  <c r="V147" i="15"/>
  <c r="T147" i="15"/>
  <c r="X147" i="15" s="1"/>
  <c r="Z147" i="15" s="1"/>
  <c r="S147" i="15"/>
  <c r="Q147" i="15"/>
  <c r="W146" i="15"/>
  <c r="V146" i="15"/>
  <c r="T146" i="15"/>
  <c r="X146" i="15" s="1"/>
  <c r="Z146" i="15" s="1"/>
  <c r="S146" i="15"/>
  <c r="Q146" i="15"/>
  <c r="W145" i="15"/>
  <c r="V145" i="15"/>
  <c r="T145" i="15"/>
  <c r="X145" i="15" s="1"/>
  <c r="Z145" i="15" s="1"/>
  <c r="S145" i="15"/>
  <c r="Q145" i="15"/>
  <c r="W144" i="15"/>
  <c r="V144" i="15"/>
  <c r="T144" i="15"/>
  <c r="X144" i="15" s="1"/>
  <c r="Z144" i="15" s="1"/>
  <c r="S144" i="15"/>
  <c r="Q144" i="15"/>
  <c r="W143" i="15"/>
  <c r="V143" i="15"/>
  <c r="T143" i="15"/>
  <c r="X143" i="15" s="1"/>
  <c r="Z143" i="15" s="1"/>
  <c r="S143" i="15"/>
  <c r="Q143" i="15"/>
  <c r="W142" i="15"/>
  <c r="V142" i="15"/>
  <c r="T142" i="15"/>
  <c r="X142" i="15" s="1"/>
  <c r="Z142" i="15" s="1"/>
  <c r="S142" i="15"/>
  <c r="Q142" i="15"/>
  <c r="W141" i="15"/>
  <c r="V141" i="15"/>
  <c r="T141" i="15"/>
  <c r="X141" i="15" s="1"/>
  <c r="Z141" i="15" s="1"/>
  <c r="S141" i="15"/>
  <c r="Q141" i="15"/>
  <c r="W140" i="15"/>
  <c r="V140" i="15"/>
  <c r="T140" i="15"/>
  <c r="X140" i="15" s="1"/>
  <c r="Z140" i="15" s="1"/>
  <c r="S140" i="15"/>
  <c r="Q140" i="15"/>
  <c r="W139" i="15"/>
  <c r="V139" i="15"/>
  <c r="T139" i="15"/>
  <c r="X139" i="15" s="1"/>
  <c r="Z139" i="15" s="1"/>
  <c r="S139" i="15"/>
  <c r="Q139" i="15"/>
  <c r="W138" i="15"/>
  <c r="V138" i="15"/>
  <c r="T138" i="15"/>
  <c r="X138" i="15" s="1"/>
  <c r="Z138" i="15" s="1"/>
  <c r="S138" i="15"/>
  <c r="Q138" i="15"/>
  <c r="W137" i="15"/>
  <c r="V137" i="15"/>
  <c r="T137" i="15"/>
  <c r="X137" i="15" s="1"/>
  <c r="Z137" i="15" s="1"/>
  <c r="S137" i="15"/>
  <c r="Q137" i="15"/>
  <c r="W136" i="15"/>
  <c r="V136" i="15"/>
  <c r="T136" i="15"/>
  <c r="X136" i="15" s="1"/>
  <c r="Z136" i="15" s="1"/>
  <c r="S136" i="15"/>
  <c r="Q136" i="15"/>
  <c r="W135" i="15"/>
  <c r="V135" i="15"/>
  <c r="T135" i="15"/>
  <c r="X135" i="15" s="1"/>
  <c r="Z135" i="15" s="1"/>
  <c r="S135" i="15"/>
  <c r="Q135" i="15"/>
  <c r="W134" i="15"/>
  <c r="V134" i="15"/>
  <c r="T134" i="15"/>
  <c r="X134" i="15" s="1"/>
  <c r="Z134" i="15" s="1"/>
  <c r="S134" i="15"/>
  <c r="Q134" i="15"/>
  <c r="W133" i="15"/>
  <c r="V133" i="15"/>
  <c r="T133" i="15"/>
  <c r="X133" i="15" s="1"/>
  <c r="Z133" i="15" s="1"/>
  <c r="S133" i="15"/>
  <c r="Q133" i="15"/>
  <c r="W132" i="15"/>
  <c r="V132" i="15"/>
  <c r="T132" i="15"/>
  <c r="X132" i="15" s="1"/>
  <c r="Z132" i="15" s="1"/>
  <c r="S132" i="15"/>
  <c r="Q132" i="15"/>
  <c r="W131" i="15"/>
  <c r="V131" i="15"/>
  <c r="T131" i="15"/>
  <c r="X131" i="15" s="1"/>
  <c r="Z131" i="15" s="1"/>
  <c r="S131" i="15"/>
  <c r="Q131" i="15"/>
  <c r="W130" i="15"/>
  <c r="V130" i="15"/>
  <c r="T130" i="15"/>
  <c r="X130" i="15" s="1"/>
  <c r="Z130" i="15" s="1"/>
  <c r="S130" i="15"/>
  <c r="Q130" i="15"/>
  <c r="W129" i="15"/>
  <c r="V129" i="15"/>
  <c r="T129" i="15"/>
  <c r="X129" i="15" s="1"/>
  <c r="Z129" i="15" s="1"/>
  <c r="S129" i="15"/>
  <c r="Q129" i="15"/>
  <c r="W128" i="15"/>
  <c r="V128" i="15"/>
  <c r="T128" i="15"/>
  <c r="X128" i="15" s="1"/>
  <c r="Z128" i="15" s="1"/>
  <c r="S128" i="15"/>
  <c r="Q128" i="15"/>
  <c r="W127" i="15"/>
  <c r="V127" i="15"/>
  <c r="T127" i="15"/>
  <c r="X127" i="15" s="1"/>
  <c r="Z127" i="15" s="1"/>
  <c r="S127" i="15"/>
  <c r="Q127" i="15"/>
  <c r="W126" i="15"/>
  <c r="V126" i="15"/>
  <c r="T126" i="15"/>
  <c r="X126" i="15" s="1"/>
  <c r="Z126" i="15" s="1"/>
  <c r="S126" i="15"/>
  <c r="Q126" i="15"/>
  <c r="W125" i="15"/>
  <c r="V125" i="15"/>
  <c r="T125" i="15"/>
  <c r="X125" i="15" s="1"/>
  <c r="Z125" i="15" s="1"/>
  <c r="S125" i="15"/>
  <c r="Q125" i="15"/>
  <c r="W124" i="15"/>
  <c r="V124" i="15"/>
  <c r="T124" i="15"/>
  <c r="X124" i="15" s="1"/>
  <c r="Z124" i="15" s="1"/>
  <c r="S124" i="15"/>
  <c r="Q124" i="15"/>
  <c r="W123" i="15"/>
  <c r="V123" i="15"/>
  <c r="T123" i="15"/>
  <c r="X123" i="15" s="1"/>
  <c r="Z123" i="15" s="1"/>
  <c r="S123" i="15"/>
  <c r="Q123" i="15"/>
  <c r="W122" i="15"/>
  <c r="V122" i="15"/>
  <c r="T122" i="15"/>
  <c r="X122" i="15" s="1"/>
  <c r="Z122" i="15" s="1"/>
  <c r="S122" i="15"/>
  <c r="Q122" i="15"/>
  <c r="W121" i="15"/>
  <c r="V121" i="15"/>
  <c r="T121" i="15"/>
  <c r="X121" i="15" s="1"/>
  <c r="Z121" i="15" s="1"/>
  <c r="S121" i="15"/>
  <c r="Q121" i="15"/>
  <c r="W120" i="15"/>
  <c r="V120" i="15"/>
  <c r="T120" i="15"/>
  <c r="X120" i="15" s="1"/>
  <c r="Z120" i="15" s="1"/>
  <c r="S120" i="15"/>
  <c r="Q120" i="15"/>
  <c r="W119" i="15"/>
  <c r="V119" i="15"/>
  <c r="T119" i="15"/>
  <c r="X119" i="15" s="1"/>
  <c r="Z119" i="15" s="1"/>
  <c r="S119" i="15"/>
  <c r="Q119" i="15"/>
  <c r="W118" i="15"/>
  <c r="V118" i="15"/>
  <c r="T118" i="15"/>
  <c r="X118" i="15" s="1"/>
  <c r="Z118" i="15" s="1"/>
  <c r="S118" i="15"/>
  <c r="Q118" i="15"/>
  <c r="W117" i="15"/>
  <c r="V117" i="15"/>
  <c r="T117" i="15"/>
  <c r="X117" i="15" s="1"/>
  <c r="Z117" i="15" s="1"/>
  <c r="S117" i="15"/>
  <c r="Q117" i="15"/>
  <c r="W116" i="15"/>
  <c r="V116" i="15"/>
  <c r="T116" i="15"/>
  <c r="X116" i="15" s="1"/>
  <c r="Z116" i="15" s="1"/>
  <c r="S116" i="15"/>
  <c r="Q116" i="15"/>
  <c r="W115" i="15"/>
  <c r="V115" i="15"/>
  <c r="T115" i="15"/>
  <c r="X115" i="15" s="1"/>
  <c r="Z115" i="15" s="1"/>
  <c r="S115" i="15"/>
  <c r="Q115" i="15"/>
  <c r="W114" i="15"/>
  <c r="V114" i="15"/>
  <c r="T114" i="15"/>
  <c r="X114" i="15" s="1"/>
  <c r="Z114" i="15" s="1"/>
  <c r="S114" i="15"/>
  <c r="Q114" i="15"/>
  <c r="W113" i="15"/>
  <c r="V113" i="15"/>
  <c r="T113" i="15"/>
  <c r="X113" i="15" s="1"/>
  <c r="Z113" i="15" s="1"/>
  <c r="S113" i="15"/>
  <c r="Q113" i="15"/>
  <c r="W112" i="15"/>
  <c r="V112" i="15"/>
  <c r="T112" i="15"/>
  <c r="X112" i="15" s="1"/>
  <c r="Z112" i="15" s="1"/>
  <c r="S112" i="15"/>
  <c r="Q112" i="15"/>
  <c r="W111" i="15"/>
  <c r="V111" i="15"/>
  <c r="T111" i="15"/>
  <c r="X111" i="15" s="1"/>
  <c r="Z111" i="15" s="1"/>
  <c r="S111" i="15"/>
  <c r="Q111" i="15"/>
  <c r="W110" i="15"/>
  <c r="V110" i="15"/>
  <c r="T110" i="15"/>
  <c r="X110" i="15" s="1"/>
  <c r="Z110" i="15" s="1"/>
  <c r="S110" i="15"/>
  <c r="Q110" i="15"/>
  <c r="W109" i="15"/>
  <c r="V109" i="15"/>
  <c r="T109" i="15"/>
  <c r="X109" i="15" s="1"/>
  <c r="Z109" i="15" s="1"/>
  <c r="S109" i="15"/>
  <c r="Q109" i="15"/>
  <c r="W108" i="15"/>
  <c r="V108" i="15"/>
  <c r="T108" i="15"/>
  <c r="X108" i="15" s="1"/>
  <c r="Z108" i="15" s="1"/>
  <c r="S108" i="15"/>
  <c r="Q108" i="15"/>
  <c r="W107" i="15"/>
  <c r="V107" i="15"/>
  <c r="T107" i="15"/>
  <c r="X107" i="15" s="1"/>
  <c r="Z107" i="15" s="1"/>
  <c r="S107" i="15"/>
  <c r="Q107" i="15"/>
  <c r="W106" i="15"/>
  <c r="V106" i="15"/>
  <c r="T106" i="15"/>
  <c r="X106" i="15" s="1"/>
  <c r="Z106" i="15" s="1"/>
  <c r="S106" i="15"/>
  <c r="Q106" i="15"/>
  <c r="W105" i="15"/>
  <c r="V105" i="15"/>
  <c r="T105" i="15"/>
  <c r="X105" i="15" s="1"/>
  <c r="Z105" i="15" s="1"/>
  <c r="S105" i="15"/>
  <c r="Q105" i="15"/>
  <c r="W104" i="15"/>
  <c r="V104" i="15"/>
  <c r="T104" i="15"/>
  <c r="X104" i="15" s="1"/>
  <c r="Z104" i="15" s="1"/>
  <c r="S104" i="15"/>
  <c r="Q104" i="15"/>
  <c r="W103" i="15"/>
  <c r="V103" i="15"/>
  <c r="T103" i="15"/>
  <c r="X103" i="15" s="1"/>
  <c r="Z103" i="15" s="1"/>
  <c r="S103" i="15"/>
  <c r="Q103" i="15"/>
  <c r="W102" i="15"/>
  <c r="V102" i="15"/>
  <c r="T102" i="15"/>
  <c r="X102" i="15" s="1"/>
  <c r="Z102" i="15" s="1"/>
  <c r="S102" i="15"/>
  <c r="Q102" i="15"/>
  <c r="W101" i="15"/>
  <c r="V101" i="15"/>
  <c r="T101" i="15"/>
  <c r="X101" i="15" s="1"/>
  <c r="Z101" i="15" s="1"/>
  <c r="S101" i="15"/>
  <c r="Q101" i="15"/>
  <c r="W100" i="15"/>
  <c r="V100" i="15"/>
  <c r="T100" i="15"/>
  <c r="X100" i="15" s="1"/>
  <c r="Z100" i="15" s="1"/>
  <c r="S100" i="15"/>
  <c r="Q100" i="15"/>
  <c r="W99" i="15"/>
  <c r="V99" i="15"/>
  <c r="T99" i="15"/>
  <c r="X99" i="15" s="1"/>
  <c r="Z99" i="15" s="1"/>
  <c r="S99" i="15"/>
  <c r="Q99" i="15"/>
  <c r="W98" i="15"/>
  <c r="V98" i="15"/>
  <c r="T98" i="15"/>
  <c r="X98" i="15" s="1"/>
  <c r="Z98" i="15" s="1"/>
  <c r="S98" i="15"/>
  <c r="Q98" i="15"/>
  <c r="W97" i="15"/>
  <c r="V97" i="15"/>
  <c r="T97" i="15"/>
  <c r="X97" i="15" s="1"/>
  <c r="Z97" i="15" s="1"/>
  <c r="S97" i="15"/>
  <c r="Q97" i="15"/>
  <c r="W96" i="15"/>
  <c r="V96" i="15"/>
  <c r="T96" i="15"/>
  <c r="X96" i="15" s="1"/>
  <c r="Z96" i="15" s="1"/>
  <c r="S96" i="15"/>
  <c r="Q96" i="15"/>
  <c r="W95" i="15"/>
  <c r="V95" i="15"/>
  <c r="T95" i="15"/>
  <c r="X95" i="15" s="1"/>
  <c r="Z95" i="15" s="1"/>
  <c r="S95" i="15"/>
  <c r="Q95" i="15"/>
  <c r="W94" i="15"/>
  <c r="V94" i="15"/>
  <c r="T94" i="15"/>
  <c r="X94" i="15" s="1"/>
  <c r="Z94" i="15" s="1"/>
  <c r="S94" i="15"/>
  <c r="Q94" i="15"/>
  <c r="W93" i="15"/>
  <c r="V93" i="15"/>
  <c r="T93" i="15"/>
  <c r="X93" i="15" s="1"/>
  <c r="Z93" i="15" s="1"/>
  <c r="S93" i="15"/>
  <c r="Q93" i="15"/>
  <c r="W92" i="15"/>
  <c r="V92" i="15"/>
  <c r="T92" i="15"/>
  <c r="X92" i="15" s="1"/>
  <c r="Z92" i="15" s="1"/>
  <c r="S92" i="15"/>
  <c r="Q92" i="15"/>
  <c r="W91" i="15"/>
  <c r="V91" i="15"/>
  <c r="T91" i="15"/>
  <c r="X91" i="15" s="1"/>
  <c r="Z91" i="15" s="1"/>
  <c r="S91" i="15"/>
  <c r="Q91" i="15"/>
  <c r="W90" i="15"/>
  <c r="V90" i="15"/>
  <c r="T90" i="15"/>
  <c r="X90" i="15" s="1"/>
  <c r="Z90" i="15" s="1"/>
  <c r="S90" i="15"/>
  <c r="Q90" i="15"/>
  <c r="W89" i="15"/>
  <c r="V89" i="15"/>
  <c r="T89" i="15"/>
  <c r="X89" i="15" s="1"/>
  <c r="Z89" i="15" s="1"/>
  <c r="S89" i="15"/>
  <c r="Q89" i="15"/>
  <c r="W88" i="15"/>
  <c r="V88" i="15"/>
  <c r="T88" i="15"/>
  <c r="X88" i="15" s="1"/>
  <c r="Z88" i="15" s="1"/>
  <c r="S88" i="15"/>
  <c r="Q88" i="15"/>
  <c r="AG87" i="15"/>
  <c r="V87" i="15"/>
  <c r="W87" i="15" s="1"/>
  <c r="T87" i="15"/>
  <c r="X87" i="15" s="1"/>
  <c r="Z87" i="15" s="1"/>
  <c r="S87" i="15"/>
  <c r="Q87" i="15"/>
  <c r="K87" i="15"/>
  <c r="AG86" i="15"/>
  <c r="V86" i="15"/>
  <c r="W86" i="15" s="1"/>
  <c r="T86" i="15"/>
  <c r="X86" i="15" s="1"/>
  <c r="Z86" i="15" s="1"/>
  <c r="S86" i="15"/>
  <c r="Q86" i="15"/>
  <c r="K86" i="15"/>
  <c r="AG85" i="15"/>
  <c r="V85" i="15"/>
  <c r="W85" i="15" s="1"/>
  <c r="T85" i="15"/>
  <c r="X85" i="15" s="1"/>
  <c r="Z85" i="15" s="1"/>
  <c r="S85" i="15"/>
  <c r="Q85" i="15"/>
  <c r="K85" i="15"/>
  <c r="W84" i="15"/>
  <c r="V84" i="15"/>
  <c r="AG84" i="15" s="1"/>
  <c r="T84" i="15"/>
  <c r="X84" i="15" s="1"/>
  <c r="Z84" i="15" s="1"/>
  <c r="S84" i="15"/>
  <c r="Q84" i="15"/>
  <c r="K84" i="15"/>
  <c r="AG83" i="15"/>
  <c r="V83" i="15"/>
  <c r="W83" i="15" s="1"/>
  <c r="T83" i="15"/>
  <c r="X83" i="15" s="1"/>
  <c r="Z83" i="15" s="1"/>
  <c r="S83" i="15"/>
  <c r="Q83" i="15"/>
  <c r="K83" i="15"/>
  <c r="V82" i="15"/>
  <c r="W82" i="15" s="1"/>
  <c r="T82" i="15"/>
  <c r="X82" i="15" s="1"/>
  <c r="Z82" i="15" s="1"/>
  <c r="S82" i="15"/>
  <c r="Q82" i="15"/>
  <c r="K82" i="15"/>
  <c r="V81" i="15"/>
  <c r="W81" i="15" s="1"/>
  <c r="T81" i="15"/>
  <c r="X81" i="15" s="1"/>
  <c r="Z81" i="15" s="1"/>
  <c r="S81" i="15"/>
  <c r="Q81" i="15"/>
  <c r="K81" i="15"/>
  <c r="V80" i="15"/>
  <c r="AG80" i="15" s="1"/>
  <c r="T80" i="15"/>
  <c r="X80" i="15" s="1"/>
  <c r="Z80" i="15" s="1"/>
  <c r="S80" i="15"/>
  <c r="Q80" i="15"/>
  <c r="K80" i="15"/>
  <c r="AG79" i="15"/>
  <c r="V79" i="15"/>
  <c r="W79" i="15" s="1"/>
  <c r="T79" i="15"/>
  <c r="X79" i="15" s="1"/>
  <c r="Z79" i="15" s="1"/>
  <c r="S79" i="15"/>
  <c r="Q79" i="15"/>
  <c r="K79" i="15"/>
  <c r="V78" i="15"/>
  <c r="W78" i="15" s="1"/>
  <c r="T78" i="15"/>
  <c r="X78" i="15" s="1"/>
  <c r="Z78" i="15" s="1"/>
  <c r="S78" i="15"/>
  <c r="Q78" i="15"/>
  <c r="K78" i="15"/>
  <c r="V77" i="15"/>
  <c r="W77" i="15" s="1"/>
  <c r="T77" i="15"/>
  <c r="X77" i="15" s="1"/>
  <c r="Z77" i="15" s="1"/>
  <c r="S77" i="15"/>
  <c r="Q77" i="15"/>
  <c r="K77" i="15"/>
  <c r="W76" i="15"/>
  <c r="V76" i="15"/>
  <c r="AG76" i="15" s="1"/>
  <c r="T76" i="15"/>
  <c r="X76" i="15" s="1"/>
  <c r="Z76" i="15" s="1"/>
  <c r="S76" i="15"/>
  <c r="Q76" i="15"/>
  <c r="K76" i="15"/>
  <c r="AG75" i="15"/>
  <c r="V75" i="15"/>
  <c r="W75" i="15" s="1"/>
  <c r="T75" i="15"/>
  <c r="X75" i="15" s="1"/>
  <c r="Z75" i="15" s="1"/>
  <c r="S75" i="15"/>
  <c r="Q75" i="15"/>
  <c r="K75" i="15"/>
  <c r="AG74" i="15"/>
  <c r="V74" i="15"/>
  <c r="W74" i="15" s="1"/>
  <c r="T74" i="15"/>
  <c r="X74" i="15" s="1"/>
  <c r="Z74" i="15" s="1"/>
  <c r="S74" i="15"/>
  <c r="Q74" i="15"/>
  <c r="K74" i="15"/>
  <c r="AG73" i="15"/>
  <c r="V73" i="15"/>
  <c r="W73" i="15" s="1"/>
  <c r="T73" i="15"/>
  <c r="X73" i="15" s="1"/>
  <c r="Z73" i="15" s="1"/>
  <c r="S73" i="15"/>
  <c r="Q73" i="15"/>
  <c r="K73" i="15"/>
  <c r="W72" i="15"/>
  <c r="V72" i="15"/>
  <c r="AG72" i="15" s="1"/>
  <c r="T72" i="15"/>
  <c r="X72" i="15" s="1"/>
  <c r="Z72" i="15" s="1"/>
  <c r="S72" i="15"/>
  <c r="Q72" i="15"/>
  <c r="K72" i="15"/>
  <c r="V71" i="15"/>
  <c r="W71" i="15" s="1"/>
  <c r="T71" i="15"/>
  <c r="X71" i="15" s="1"/>
  <c r="Z71" i="15" s="1"/>
  <c r="S71" i="15"/>
  <c r="Q71" i="15"/>
  <c r="K71" i="15"/>
  <c r="W70" i="15"/>
  <c r="V70" i="15"/>
  <c r="AG70" i="15" s="1"/>
  <c r="T70" i="15"/>
  <c r="X70" i="15" s="1"/>
  <c r="Z70" i="15" s="1"/>
  <c r="S70" i="15"/>
  <c r="Q70" i="15"/>
  <c r="K70" i="15"/>
  <c r="V69" i="15"/>
  <c r="AG69" i="15" s="1"/>
  <c r="T69" i="15"/>
  <c r="X69" i="15" s="1"/>
  <c r="Z69" i="15" s="1"/>
  <c r="S69" i="15"/>
  <c r="Q69" i="15"/>
  <c r="K69" i="15"/>
  <c r="W68" i="15"/>
  <c r="V68" i="15"/>
  <c r="AG68" i="15" s="1"/>
  <c r="T68" i="15"/>
  <c r="X68" i="15" s="1"/>
  <c r="Z68" i="15" s="1"/>
  <c r="S68" i="15"/>
  <c r="Q68" i="15"/>
  <c r="K68" i="15"/>
  <c r="V67" i="15"/>
  <c r="W67" i="15" s="1"/>
  <c r="T67" i="15"/>
  <c r="X67" i="15" s="1"/>
  <c r="Z67" i="15" s="1"/>
  <c r="S67" i="15"/>
  <c r="Q67" i="15"/>
  <c r="K67" i="15"/>
  <c r="W66" i="15"/>
  <c r="V66" i="15"/>
  <c r="AG66" i="15" s="1"/>
  <c r="T66" i="15"/>
  <c r="X66" i="15" s="1"/>
  <c r="Z66" i="15" s="1"/>
  <c r="S66" i="15"/>
  <c r="Q66" i="15"/>
  <c r="K66" i="15"/>
  <c r="V65" i="15"/>
  <c r="AG65" i="15" s="1"/>
  <c r="T65" i="15"/>
  <c r="X65" i="15" s="1"/>
  <c r="Z65" i="15" s="1"/>
  <c r="S65" i="15"/>
  <c r="Q65" i="15"/>
  <c r="K65" i="15"/>
  <c r="W64" i="15"/>
  <c r="V64" i="15"/>
  <c r="AG64" i="15" s="1"/>
  <c r="T64" i="15"/>
  <c r="X64" i="15" s="1"/>
  <c r="Z64" i="15" s="1"/>
  <c r="S64" i="15"/>
  <c r="Q64" i="15"/>
  <c r="K64" i="15"/>
  <c r="V63" i="15"/>
  <c r="W63" i="15" s="1"/>
  <c r="T63" i="15"/>
  <c r="X63" i="15" s="1"/>
  <c r="Z63" i="15" s="1"/>
  <c r="S63" i="15"/>
  <c r="Q63" i="15"/>
  <c r="K63" i="15"/>
  <c r="W62" i="15"/>
  <c r="V62" i="15"/>
  <c r="AG62" i="15" s="1"/>
  <c r="T62" i="15"/>
  <c r="X62" i="15" s="1"/>
  <c r="Z62" i="15" s="1"/>
  <c r="S62" i="15"/>
  <c r="Q62" i="15"/>
  <c r="K62" i="15"/>
  <c r="V61" i="15"/>
  <c r="AG61" i="15" s="1"/>
  <c r="T61" i="15"/>
  <c r="X61" i="15" s="1"/>
  <c r="Z61" i="15" s="1"/>
  <c r="S61" i="15"/>
  <c r="Q61" i="15"/>
  <c r="K61" i="15"/>
  <c r="W60" i="15"/>
  <c r="V60" i="15"/>
  <c r="AG60" i="15" s="1"/>
  <c r="T60" i="15"/>
  <c r="X60" i="15" s="1"/>
  <c r="Z60" i="15" s="1"/>
  <c r="S60" i="15"/>
  <c r="Q60" i="15"/>
  <c r="K60" i="15"/>
  <c r="V59" i="15"/>
  <c r="W59" i="15" s="1"/>
  <c r="T59" i="15"/>
  <c r="X59" i="15" s="1"/>
  <c r="Z59" i="15" s="1"/>
  <c r="S59" i="15"/>
  <c r="Q59" i="15"/>
  <c r="K59" i="15"/>
  <c r="W58" i="15"/>
  <c r="V58" i="15"/>
  <c r="AG58" i="15" s="1"/>
  <c r="T58" i="15"/>
  <c r="X58" i="15" s="1"/>
  <c r="Z58" i="15" s="1"/>
  <c r="S58" i="15"/>
  <c r="Q58" i="15"/>
  <c r="K58" i="15"/>
  <c r="V57" i="15"/>
  <c r="AG57" i="15" s="1"/>
  <c r="T57" i="15"/>
  <c r="X57" i="15" s="1"/>
  <c r="Z57" i="15" s="1"/>
  <c r="S57" i="15"/>
  <c r="Q57" i="15"/>
  <c r="K57" i="15"/>
  <c r="W56" i="15"/>
  <c r="V56" i="15"/>
  <c r="AG56" i="15" s="1"/>
  <c r="T56" i="15"/>
  <c r="X56" i="15" s="1"/>
  <c r="Z56" i="15" s="1"/>
  <c r="S56" i="15"/>
  <c r="Q56" i="15"/>
  <c r="K56" i="15"/>
  <c r="V55" i="15"/>
  <c r="W55" i="15" s="1"/>
  <c r="T55" i="15"/>
  <c r="X55" i="15" s="1"/>
  <c r="Z55" i="15" s="1"/>
  <c r="S55" i="15"/>
  <c r="Q55" i="15"/>
  <c r="K55" i="15"/>
  <c r="W54" i="15"/>
  <c r="V54" i="15"/>
  <c r="AG54" i="15" s="1"/>
  <c r="T54" i="15"/>
  <c r="X54" i="15" s="1"/>
  <c r="Z54" i="15" s="1"/>
  <c r="S54" i="15"/>
  <c r="Q54" i="15"/>
  <c r="K54" i="15"/>
  <c r="V53" i="15"/>
  <c r="AG53" i="15" s="1"/>
  <c r="T53" i="15"/>
  <c r="X53" i="15" s="1"/>
  <c r="Z53" i="15" s="1"/>
  <c r="S53" i="15"/>
  <c r="Q53" i="15"/>
  <c r="K53" i="15"/>
  <c r="W52" i="15"/>
  <c r="V52" i="15"/>
  <c r="AG52" i="15" s="1"/>
  <c r="T52" i="15"/>
  <c r="X52" i="15" s="1"/>
  <c r="Z52" i="15" s="1"/>
  <c r="S52" i="15"/>
  <c r="Q52" i="15"/>
  <c r="K52" i="15"/>
  <c r="V51" i="15"/>
  <c r="W51" i="15" s="1"/>
  <c r="T51" i="15"/>
  <c r="X51" i="15" s="1"/>
  <c r="Z51" i="15" s="1"/>
  <c r="S51" i="15"/>
  <c r="Q51" i="15"/>
  <c r="K51" i="15"/>
  <c r="W50" i="15"/>
  <c r="V50" i="15"/>
  <c r="AG50" i="15" s="1"/>
  <c r="T50" i="15"/>
  <c r="X50" i="15" s="1"/>
  <c r="Z50" i="15" s="1"/>
  <c r="S50" i="15"/>
  <c r="Q50" i="15"/>
  <c r="K50" i="15"/>
  <c r="V49" i="15"/>
  <c r="AG49" i="15" s="1"/>
  <c r="T49" i="15"/>
  <c r="X49" i="15" s="1"/>
  <c r="Z49" i="15" s="1"/>
  <c r="S49" i="15"/>
  <c r="Q49" i="15"/>
  <c r="K49" i="15"/>
  <c r="W48" i="15"/>
  <c r="V48" i="15"/>
  <c r="AG48" i="15" s="1"/>
  <c r="T48" i="15"/>
  <c r="X48" i="15" s="1"/>
  <c r="Z48" i="15" s="1"/>
  <c r="S48" i="15"/>
  <c r="Q48" i="15"/>
  <c r="K48" i="15"/>
  <c r="V47" i="15"/>
  <c r="W47" i="15" s="1"/>
  <c r="T47" i="15"/>
  <c r="X47" i="15" s="1"/>
  <c r="Z47" i="15" s="1"/>
  <c r="S47" i="15"/>
  <c r="Q47" i="15"/>
  <c r="K47" i="15"/>
  <c r="V46" i="15"/>
  <c r="AG46" i="15" s="1"/>
  <c r="T46" i="15"/>
  <c r="X46" i="15" s="1"/>
  <c r="Z46" i="15" s="1"/>
  <c r="S46" i="15"/>
  <c r="Q46" i="15"/>
  <c r="K46" i="15"/>
  <c r="V45" i="15"/>
  <c r="AG45" i="15" s="1"/>
  <c r="T45" i="15"/>
  <c r="X45" i="15" s="1"/>
  <c r="Z45" i="15" s="1"/>
  <c r="S45" i="15"/>
  <c r="Q45" i="15"/>
  <c r="K45" i="15"/>
  <c r="V44" i="15"/>
  <c r="AG44" i="15" s="1"/>
  <c r="T44" i="15"/>
  <c r="X44" i="15" s="1"/>
  <c r="Z44" i="15" s="1"/>
  <c r="S44" i="15"/>
  <c r="Q44" i="15"/>
  <c r="K44" i="15"/>
  <c r="V43" i="15"/>
  <c r="W43" i="15" s="1"/>
  <c r="T43" i="15"/>
  <c r="X43" i="15" s="1"/>
  <c r="Z43" i="15" s="1"/>
  <c r="S43" i="15"/>
  <c r="Q43" i="15"/>
  <c r="K43" i="15"/>
  <c r="V42" i="15"/>
  <c r="AG42" i="15" s="1"/>
  <c r="T42" i="15"/>
  <c r="X42" i="15" s="1"/>
  <c r="Z42" i="15" s="1"/>
  <c r="S42" i="15"/>
  <c r="Q42" i="15"/>
  <c r="K42" i="15"/>
  <c r="V41" i="15"/>
  <c r="AG41" i="15" s="1"/>
  <c r="T41" i="15"/>
  <c r="X41" i="15" s="1"/>
  <c r="Z41" i="15" s="1"/>
  <c r="S41" i="15"/>
  <c r="Q41" i="15"/>
  <c r="K41" i="15"/>
  <c r="V40" i="15"/>
  <c r="AG40" i="15" s="1"/>
  <c r="T40" i="15"/>
  <c r="X40" i="15" s="1"/>
  <c r="Z40" i="15" s="1"/>
  <c r="S40" i="15"/>
  <c r="Q40" i="15"/>
  <c r="K40" i="15"/>
  <c r="V39" i="15"/>
  <c r="W39" i="15" s="1"/>
  <c r="T39" i="15"/>
  <c r="X39" i="15" s="1"/>
  <c r="Z39" i="15" s="1"/>
  <c r="S39" i="15"/>
  <c r="Q39" i="15"/>
  <c r="K39" i="15"/>
  <c r="V38" i="15"/>
  <c r="T38" i="15"/>
  <c r="X38" i="15" s="1"/>
  <c r="Z38" i="15" s="1"/>
  <c r="S38" i="15"/>
  <c r="Q38" i="15"/>
  <c r="K38" i="15"/>
  <c r="V37" i="15"/>
  <c r="AG37" i="15" s="1"/>
  <c r="T37" i="15"/>
  <c r="X37" i="15" s="1"/>
  <c r="Z37" i="15" s="1"/>
  <c r="S37" i="15"/>
  <c r="Q37" i="15"/>
  <c r="K37" i="15"/>
  <c r="V36" i="15"/>
  <c r="AG36" i="15" s="1"/>
  <c r="T36" i="15"/>
  <c r="X36" i="15" s="1"/>
  <c r="Z36" i="15" s="1"/>
  <c r="S36" i="15"/>
  <c r="Q36" i="15"/>
  <c r="K36" i="15"/>
  <c r="V35" i="15"/>
  <c r="W35" i="15" s="1"/>
  <c r="T35" i="15"/>
  <c r="X35" i="15" s="1"/>
  <c r="Z35" i="15" s="1"/>
  <c r="S35" i="15"/>
  <c r="Q35" i="15"/>
  <c r="K35" i="15"/>
  <c r="W34" i="15"/>
  <c r="V34" i="15"/>
  <c r="T34" i="15"/>
  <c r="X34" i="15" s="1"/>
  <c r="Z34" i="15" s="1"/>
  <c r="S34" i="15"/>
  <c r="Q34" i="15"/>
  <c r="K34" i="15"/>
  <c r="V33" i="15"/>
  <c r="T33" i="15"/>
  <c r="X33" i="15" s="1"/>
  <c r="Z33" i="15" s="1"/>
  <c r="S33" i="15"/>
  <c r="Q33" i="15"/>
  <c r="K33" i="15"/>
  <c r="W32" i="15"/>
  <c r="V32" i="15"/>
  <c r="T32" i="15"/>
  <c r="X32" i="15" s="1"/>
  <c r="Z32" i="15" s="1"/>
  <c r="S32" i="15"/>
  <c r="Q32" i="15"/>
  <c r="K32" i="15"/>
  <c r="V31" i="15"/>
  <c r="W31" i="15" s="1"/>
  <c r="T31" i="15"/>
  <c r="X31" i="15" s="1"/>
  <c r="Z31" i="15" s="1"/>
  <c r="S31" i="15"/>
  <c r="Q31" i="15"/>
  <c r="K31" i="15"/>
  <c r="V30" i="15"/>
  <c r="AG30" i="15" s="1"/>
  <c r="T30" i="15"/>
  <c r="X30" i="15" s="1"/>
  <c r="Z30" i="15" s="1"/>
  <c r="S30" i="15"/>
  <c r="Q30" i="15"/>
  <c r="K30" i="15"/>
  <c r="V29" i="15"/>
  <c r="AG29" i="15" s="1"/>
  <c r="T29" i="15"/>
  <c r="X29" i="15" s="1"/>
  <c r="Z29" i="15" s="1"/>
  <c r="S29" i="15"/>
  <c r="Q29" i="15"/>
  <c r="K29" i="15"/>
  <c r="W28" i="15"/>
  <c r="V28" i="15"/>
  <c r="AG28" i="15" s="1"/>
  <c r="T28" i="15"/>
  <c r="X28" i="15" s="1"/>
  <c r="Z28" i="15" s="1"/>
  <c r="S28" i="15"/>
  <c r="Q28" i="15"/>
  <c r="K28" i="15"/>
  <c r="V27" i="15"/>
  <c r="W27" i="15" s="1"/>
  <c r="T27" i="15"/>
  <c r="X27" i="15" s="1"/>
  <c r="Z27" i="15" s="1"/>
  <c r="S27" i="15"/>
  <c r="Q27" i="15"/>
  <c r="K27" i="15"/>
  <c r="W26" i="15"/>
  <c r="V26" i="15"/>
  <c r="AG26" i="15" s="1"/>
  <c r="T26" i="15"/>
  <c r="X26" i="15" s="1"/>
  <c r="Z26" i="15" s="1"/>
  <c r="S26" i="15"/>
  <c r="Q26" i="15"/>
  <c r="K26" i="15"/>
  <c r="V25" i="15"/>
  <c r="AG25" i="15" s="1"/>
  <c r="T25" i="15"/>
  <c r="X25" i="15" s="1"/>
  <c r="Z25" i="15" s="1"/>
  <c r="S25" i="15"/>
  <c r="Q25" i="15"/>
  <c r="K25" i="15"/>
  <c r="V24" i="15"/>
  <c r="AG24" i="15" s="1"/>
  <c r="T24" i="15"/>
  <c r="X24" i="15" s="1"/>
  <c r="Z24" i="15" s="1"/>
  <c r="S24" i="15"/>
  <c r="Q24" i="15"/>
  <c r="K24" i="15"/>
  <c r="V23" i="15"/>
  <c r="W23" i="15" s="1"/>
  <c r="T23" i="15"/>
  <c r="X23" i="15" s="1"/>
  <c r="Z23" i="15" s="1"/>
  <c r="S23" i="15"/>
  <c r="Q23" i="15"/>
  <c r="K23" i="15"/>
  <c r="V22" i="15"/>
  <c r="AG22" i="15" s="1"/>
  <c r="T22" i="15"/>
  <c r="X22" i="15" s="1"/>
  <c r="Z22" i="15" s="1"/>
  <c r="S22" i="15"/>
  <c r="Q22" i="15"/>
  <c r="K22" i="15"/>
  <c r="V21" i="15"/>
  <c r="AG21" i="15" s="1"/>
  <c r="T21" i="15"/>
  <c r="X21" i="15" s="1"/>
  <c r="Z21" i="15" s="1"/>
  <c r="S21" i="15"/>
  <c r="Q21" i="15"/>
  <c r="K21" i="15"/>
  <c r="W20" i="15"/>
  <c r="V20" i="15"/>
  <c r="AG20" i="15" s="1"/>
  <c r="T20" i="15"/>
  <c r="X20" i="15" s="1"/>
  <c r="Z20" i="15" s="1"/>
  <c r="S20" i="15"/>
  <c r="Q20" i="15"/>
  <c r="K20" i="15"/>
  <c r="V19" i="15"/>
  <c r="W19" i="15" s="1"/>
  <c r="T19" i="15"/>
  <c r="X19" i="15" s="1"/>
  <c r="Z19" i="15" s="1"/>
  <c r="S19" i="15"/>
  <c r="Q19" i="15"/>
  <c r="K19" i="15"/>
  <c r="W18" i="15"/>
  <c r="V18" i="15"/>
  <c r="AG18" i="15" s="1"/>
  <c r="T18" i="15"/>
  <c r="X18" i="15" s="1"/>
  <c r="Z18" i="15" s="1"/>
  <c r="S18" i="15"/>
  <c r="Q18" i="15"/>
  <c r="K18" i="15"/>
  <c r="V17" i="15"/>
  <c r="AG17" i="15" s="1"/>
  <c r="T17" i="15"/>
  <c r="X17" i="15" s="1"/>
  <c r="Z17" i="15" s="1"/>
  <c r="S17" i="15"/>
  <c r="Q17" i="15"/>
  <c r="K17" i="15"/>
  <c r="V16" i="15"/>
  <c r="AG16" i="15" s="1"/>
  <c r="T16" i="15"/>
  <c r="X16" i="15" s="1"/>
  <c r="Z16" i="15" s="1"/>
  <c r="S16" i="15"/>
  <c r="Q16" i="15"/>
  <c r="K16" i="15"/>
  <c r="V15" i="15"/>
  <c r="W15" i="15" s="1"/>
  <c r="T15" i="15"/>
  <c r="X15" i="15" s="1"/>
  <c r="Z15" i="15" s="1"/>
  <c r="S15" i="15"/>
  <c r="Q15" i="15"/>
  <c r="K15" i="15"/>
  <c r="V14" i="15"/>
  <c r="AG14" i="15" s="1"/>
  <c r="T14" i="15"/>
  <c r="X14" i="15" s="1"/>
  <c r="Z14" i="15" s="1"/>
  <c r="S14" i="15"/>
  <c r="Q14" i="15"/>
  <c r="K14" i="15"/>
  <c r="V13" i="15"/>
  <c r="AG13" i="15" s="1"/>
  <c r="T13" i="15"/>
  <c r="X13" i="15" s="1"/>
  <c r="Z13" i="15" s="1"/>
  <c r="S13" i="15"/>
  <c r="Q13" i="15"/>
  <c r="K13" i="15"/>
  <c r="V12" i="15"/>
  <c r="AG12" i="15" s="1"/>
  <c r="T12" i="15"/>
  <c r="X12" i="15" s="1"/>
  <c r="Z12" i="15" s="1"/>
  <c r="S12" i="15"/>
  <c r="Q12" i="15"/>
  <c r="K12" i="15"/>
  <c r="V11" i="15"/>
  <c r="W11" i="15" s="1"/>
  <c r="T11" i="15"/>
  <c r="X11" i="15" s="1"/>
  <c r="Z11" i="15" s="1"/>
  <c r="S11" i="15"/>
  <c r="Q11" i="15"/>
  <c r="K11" i="15"/>
  <c r="W10" i="15"/>
  <c r="V10" i="15"/>
  <c r="AG10" i="15" s="1"/>
  <c r="T10" i="15"/>
  <c r="X10" i="15" s="1"/>
  <c r="Z10" i="15" s="1"/>
  <c r="S10" i="15"/>
  <c r="Q10" i="15"/>
  <c r="K10" i="15"/>
  <c r="V9" i="15"/>
  <c r="AG9" i="15" s="1"/>
  <c r="T9" i="15"/>
  <c r="X9" i="15" s="1"/>
  <c r="Z9" i="15" s="1"/>
  <c r="S9" i="15"/>
  <c r="Q9" i="15"/>
  <c r="K9" i="15"/>
  <c r="W8" i="15"/>
  <c r="V8" i="15"/>
  <c r="AG8" i="15" s="1"/>
  <c r="T8" i="15"/>
  <c r="X8" i="15" s="1"/>
  <c r="Z8" i="15" s="1"/>
  <c r="S8" i="15"/>
  <c r="Q8" i="15"/>
  <c r="K8" i="15"/>
  <c r="V7" i="15"/>
  <c r="AG7" i="15" s="1"/>
  <c r="T7" i="15"/>
  <c r="X7" i="15" s="1"/>
  <c r="Z7" i="15" s="1"/>
  <c r="S7" i="15"/>
  <c r="Q7" i="15"/>
  <c r="K7" i="15"/>
  <c r="W6" i="15"/>
  <c r="V6" i="15"/>
  <c r="AG6" i="15" s="1"/>
  <c r="T6" i="15"/>
  <c r="X6" i="15" s="1"/>
  <c r="Z6" i="15" s="1"/>
  <c r="S6" i="15"/>
  <c r="Q6" i="15"/>
  <c r="K6" i="15"/>
  <c r="W5" i="15"/>
  <c r="V5" i="15"/>
  <c r="AG5" i="15" s="1"/>
  <c r="T5" i="15"/>
  <c r="X5" i="15" s="1"/>
  <c r="Z5" i="15" s="1"/>
  <c r="S5" i="15"/>
  <c r="Q5" i="15"/>
  <c r="K5" i="15"/>
  <c r="V4" i="15"/>
  <c r="AG4" i="15" s="1"/>
  <c r="T4" i="15"/>
  <c r="X4" i="15" s="1"/>
  <c r="Z4" i="15" s="1"/>
  <c r="S4" i="15"/>
  <c r="Q4" i="15"/>
  <c r="K4" i="15"/>
  <c r="W3" i="15"/>
  <c r="V3" i="15"/>
  <c r="AG3" i="15" s="1"/>
  <c r="T3" i="15"/>
  <c r="X3" i="15" s="1"/>
  <c r="Z3" i="15" s="1"/>
  <c r="S3" i="15"/>
  <c r="Q3" i="15"/>
  <c r="K3" i="15"/>
  <c r="W2" i="15"/>
  <c r="V2" i="15"/>
  <c r="AG2" i="15" s="1"/>
  <c r="T2" i="15"/>
  <c r="X2" i="15" s="1"/>
  <c r="Z2" i="15" s="1"/>
  <c r="S2" i="15"/>
  <c r="Q2" i="15"/>
  <c r="K2" i="15"/>
  <c r="AL267" i="14"/>
  <c r="AN267" i="14" s="1"/>
  <c r="AI267" i="14"/>
  <c r="AH267" i="14"/>
  <c r="AK267" i="14" s="1"/>
  <c r="AL266" i="14"/>
  <c r="AI266" i="14"/>
  <c r="AH266" i="14"/>
  <c r="AK266" i="14" s="1"/>
  <c r="AL265" i="14"/>
  <c r="AM265" i="14" s="1"/>
  <c r="AP265" i="14" s="1"/>
  <c r="AI265" i="14"/>
  <c r="AH265" i="14"/>
  <c r="AK265" i="14" s="1"/>
  <c r="AL264" i="14"/>
  <c r="AN264" i="14" s="1"/>
  <c r="AI264" i="14"/>
  <c r="AH264" i="14"/>
  <c r="AK264" i="14" s="1"/>
  <c r="AL263" i="14"/>
  <c r="AN263" i="14" s="1"/>
  <c r="AI263" i="14"/>
  <c r="AH263" i="14"/>
  <c r="AK263" i="14" s="1"/>
  <c r="AL262" i="14"/>
  <c r="AN262" i="14" s="1"/>
  <c r="AI262" i="14"/>
  <c r="AH262" i="14"/>
  <c r="AK262" i="14" s="1"/>
  <c r="AL261" i="14"/>
  <c r="AN261" i="14" s="1"/>
  <c r="AI261" i="14"/>
  <c r="AH261" i="14"/>
  <c r="AK261" i="14" s="1"/>
  <c r="AL260" i="14"/>
  <c r="AN260" i="14" s="1"/>
  <c r="AI260" i="14"/>
  <c r="AH260" i="14"/>
  <c r="AK260" i="14" s="1"/>
  <c r="AL259" i="14"/>
  <c r="AN259" i="14" s="1"/>
  <c r="AI259" i="14"/>
  <c r="AH259" i="14"/>
  <c r="AK259" i="14" s="1"/>
  <c r="AL258" i="14"/>
  <c r="AN258" i="14" s="1"/>
  <c r="AI258" i="14"/>
  <c r="AH258" i="14"/>
  <c r="AK258" i="14" s="1"/>
  <c r="AL257" i="14"/>
  <c r="AN257" i="14" s="1"/>
  <c r="AI257" i="14"/>
  <c r="AH257" i="14"/>
  <c r="AK257" i="14" s="1"/>
  <c r="AL256" i="14"/>
  <c r="AN256" i="14" s="1"/>
  <c r="AI256" i="14"/>
  <c r="AH256" i="14"/>
  <c r="AK256" i="14" s="1"/>
  <c r="AL255" i="14"/>
  <c r="AN255" i="14" s="1"/>
  <c r="AI255" i="14"/>
  <c r="AH255" i="14"/>
  <c r="AK255" i="14" s="1"/>
  <c r="AL254" i="14"/>
  <c r="AI254" i="14"/>
  <c r="AH254" i="14"/>
  <c r="AK254" i="14" s="1"/>
  <c r="AL253" i="14"/>
  <c r="AN253" i="14" s="1"/>
  <c r="AI253" i="14"/>
  <c r="AH253" i="14"/>
  <c r="AK253" i="14" s="1"/>
  <c r="AL252" i="14"/>
  <c r="AN252" i="14" s="1"/>
  <c r="AH252" i="14"/>
  <c r="AK252" i="14" s="1"/>
  <c r="AL251" i="14"/>
  <c r="AN251" i="14" s="1"/>
  <c r="AH251" i="14"/>
  <c r="AK251" i="14" s="1"/>
  <c r="AL250" i="14"/>
  <c r="AI250" i="14"/>
  <c r="AH250" i="14"/>
  <c r="AK250" i="14" s="1"/>
  <c r="AL249" i="14"/>
  <c r="AN249" i="14" s="1"/>
  <c r="AI249" i="14"/>
  <c r="AH249" i="14"/>
  <c r="AK249" i="14" s="1"/>
  <c r="AL248" i="14"/>
  <c r="AN248" i="14" s="1"/>
  <c r="AI248" i="14"/>
  <c r="AH248" i="14"/>
  <c r="AK248" i="14" s="1"/>
  <c r="AL247" i="14"/>
  <c r="AN247" i="14" s="1"/>
  <c r="AI247" i="14"/>
  <c r="AH247" i="14"/>
  <c r="AK247" i="14" s="1"/>
  <c r="AL246" i="14"/>
  <c r="AI246" i="14"/>
  <c r="AH246" i="14"/>
  <c r="AK246" i="14" s="1"/>
  <c r="AL245" i="14"/>
  <c r="AN245" i="14" s="1"/>
  <c r="AI245" i="14"/>
  <c r="AH245" i="14"/>
  <c r="AK245" i="14" s="1"/>
  <c r="AL244" i="14"/>
  <c r="AN244" i="14" s="1"/>
  <c r="AI244" i="14"/>
  <c r="AH244" i="14"/>
  <c r="AK244" i="14" s="1"/>
  <c r="AL243" i="14"/>
  <c r="AN243" i="14" s="1"/>
  <c r="AI243" i="14"/>
  <c r="AH243" i="14"/>
  <c r="AK243" i="14" s="1"/>
  <c r="AL242" i="14"/>
  <c r="AI242" i="14"/>
  <c r="AH242" i="14"/>
  <c r="AK242" i="14" s="1"/>
  <c r="AL241" i="14"/>
  <c r="AN241" i="14" s="1"/>
  <c r="AH241" i="14"/>
  <c r="AK241" i="14" s="1"/>
  <c r="AL240" i="14"/>
  <c r="AN240" i="14" s="1"/>
  <c r="AH240" i="14"/>
  <c r="AK240" i="14" s="1"/>
  <c r="AL239" i="14"/>
  <c r="AN239" i="14" s="1"/>
  <c r="AI239" i="14"/>
  <c r="AH239" i="14"/>
  <c r="AK239" i="14" s="1"/>
  <c r="AL238" i="14"/>
  <c r="AI238" i="14"/>
  <c r="AH238" i="14"/>
  <c r="AK238" i="14" s="1"/>
  <c r="AL237" i="14"/>
  <c r="AN237" i="14" s="1"/>
  <c r="AI237" i="14"/>
  <c r="AH237" i="14"/>
  <c r="AK237" i="14" s="1"/>
  <c r="AL236" i="14"/>
  <c r="AN236" i="14" s="1"/>
  <c r="AI236" i="14"/>
  <c r="AH236" i="14"/>
  <c r="AK236" i="14" s="1"/>
  <c r="AL235" i="14"/>
  <c r="AN235" i="14" s="1"/>
  <c r="AI235" i="14"/>
  <c r="AH235" i="14"/>
  <c r="AK235" i="14" s="1"/>
  <c r="AL234" i="14"/>
  <c r="AI234" i="14"/>
  <c r="AH234" i="14"/>
  <c r="AK234" i="14" s="1"/>
  <c r="AL233" i="14"/>
  <c r="AN233" i="14" s="1"/>
  <c r="AI233" i="14"/>
  <c r="AH233" i="14"/>
  <c r="AK233" i="14" s="1"/>
  <c r="AL232" i="14"/>
  <c r="AN232" i="14" s="1"/>
  <c r="AI232" i="14"/>
  <c r="AH232" i="14"/>
  <c r="AK232" i="14" s="1"/>
  <c r="AL231" i="14"/>
  <c r="AN231" i="14" s="1"/>
  <c r="AI231" i="14"/>
  <c r="AH231" i="14"/>
  <c r="AK231" i="14" s="1"/>
  <c r="AL230" i="14"/>
  <c r="AI230" i="14"/>
  <c r="AH230" i="14"/>
  <c r="AK230" i="14" s="1"/>
  <c r="AL229" i="14"/>
  <c r="AN229" i="14" s="1"/>
  <c r="AI229" i="14"/>
  <c r="AH229" i="14"/>
  <c r="AK229" i="14" s="1"/>
  <c r="AL228" i="14"/>
  <c r="AN228" i="14" s="1"/>
  <c r="AI228" i="14"/>
  <c r="AH228" i="14"/>
  <c r="AK228" i="14" s="1"/>
  <c r="AL227" i="14"/>
  <c r="AN227" i="14" s="1"/>
  <c r="AI227" i="14"/>
  <c r="AH227" i="14"/>
  <c r="AK227" i="14" s="1"/>
  <c r="AL226" i="14"/>
  <c r="AI226" i="14"/>
  <c r="AH226" i="14"/>
  <c r="AK226" i="14" s="1"/>
  <c r="AL225" i="14"/>
  <c r="AN225" i="14" s="1"/>
  <c r="AI225" i="14"/>
  <c r="AH225" i="14"/>
  <c r="AK225" i="14" s="1"/>
  <c r="AL224" i="14"/>
  <c r="AN224" i="14" s="1"/>
  <c r="AI224" i="14"/>
  <c r="AH224" i="14"/>
  <c r="AK224" i="14" s="1"/>
  <c r="AL223" i="14"/>
  <c r="AN223" i="14" s="1"/>
  <c r="AI223" i="14"/>
  <c r="AH223" i="14"/>
  <c r="AK223" i="14" s="1"/>
  <c r="AL222" i="14"/>
  <c r="AN222" i="14" s="1"/>
  <c r="AI222" i="14"/>
  <c r="AH222" i="14"/>
  <c r="AK222" i="14" s="1"/>
  <c r="AL221" i="14"/>
  <c r="AN221" i="14" s="1"/>
  <c r="AI221" i="14"/>
  <c r="AH221" i="14"/>
  <c r="AK221" i="14" s="1"/>
  <c r="AL220" i="14"/>
  <c r="AN220" i="14" s="1"/>
  <c r="AI220" i="14"/>
  <c r="AH220" i="14"/>
  <c r="AK220" i="14" s="1"/>
  <c r="AL219" i="14"/>
  <c r="AN219" i="14" s="1"/>
  <c r="AI219" i="14"/>
  <c r="AH219" i="14"/>
  <c r="AK219" i="14" s="1"/>
  <c r="AL218" i="14"/>
  <c r="AN218" i="14" s="1"/>
  <c r="AI218" i="14"/>
  <c r="AH218" i="14"/>
  <c r="AK218" i="14" s="1"/>
  <c r="AL217" i="14"/>
  <c r="AN217" i="14" s="1"/>
  <c r="AI217" i="14"/>
  <c r="AH217" i="14"/>
  <c r="AK217" i="14" s="1"/>
  <c r="AL216" i="14"/>
  <c r="AN216" i="14" s="1"/>
  <c r="AI216" i="14"/>
  <c r="AH216" i="14"/>
  <c r="AK216" i="14" s="1"/>
  <c r="AL215" i="14"/>
  <c r="AN215" i="14" s="1"/>
  <c r="AI215" i="14"/>
  <c r="AH215" i="14"/>
  <c r="AK215" i="14" s="1"/>
  <c r="AL214" i="14"/>
  <c r="AN214" i="14" s="1"/>
  <c r="AI214" i="14"/>
  <c r="AH214" i="14"/>
  <c r="AK214" i="14" s="1"/>
  <c r="AL213" i="14"/>
  <c r="AN213" i="14" s="1"/>
  <c r="AI213" i="14"/>
  <c r="AH213" i="14"/>
  <c r="AK213" i="14" s="1"/>
  <c r="AL212" i="14"/>
  <c r="AN212" i="14" s="1"/>
  <c r="AI212" i="14"/>
  <c r="AH212" i="14"/>
  <c r="AK212" i="14" s="1"/>
  <c r="AL211" i="14"/>
  <c r="AN211" i="14" s="1"/>
  <c r="AI211" i="14"/>
  <c r="AH211" i="14"/>
  <c r="AK211" i="14" s="1"/>
  <c r="AL210" i="14"/>
  <c r="AN210" i="14" s="1"/>
  <c r="AI210" i="14"/>
  <c r="AH210" i="14"/>
  <c r="AK210" i="14" s="1"/>
  <c r="AL209" i="14"/>
  <c r="AN209" i="14" s="1"/>
  <c r="AI209" i="14"/>
  <c r="AH209" i="14"/>
  <c r="AK209" i="14" s="1"/>
  <c r="AL208" i="14"/>
  <c r="AN208" i="14" s="1"/>
  <c r="AI208" i="14"/>
  <c r="AH208" i="14"/>
  <c r="AK208" i="14" s="1"/>
  <c r="AL207" i="14"/>
  <c r="AN207" i="14" s="1"/>
  <c r="AI207" i="14"/>
  <c r="AH207" i="14"/>
  <c r="AK207" i="14" s="1"/>
  <c r="AB207" i="14"/>
  <c r="AL206" i="14"/>
  <c r="AN206" i="14" s="1"/>
  <c r="AI206" i="14"/>
  <c r="AH206" i="14"/>
  <c r="AK206" i="14" s="1"/>
  <c r="AP205" i="14"/>
  <c r="AN205" i="14"/>
  <c r="AI205" i="14"/>
  <c r="AH205" i="14"/>
  <c r="AL204" i="14"/>
  <c r="AN204" i="14" s="1"/>
  <c r="AI204" i="14"/>
  <c r="AH204" i="14"/>
  <c r="AL203" i="14"/>
  <c r="AN203" i="14" s="1"/>
  <c r="AI203" i="14"/>
  <c r="AH203" i="14"/>
  <c r="W200" i="14"/>
  <c r="V200" i="14"/>
  <c r="AG200" i="14" s="1"/>
  <c r="T200" i="14"/>
  <c r="X200" i="14" s="1"/>
  <c r="Z200" i="14" s="1"/>
  <c r="S200" i="14"/>
  <c r="Q200" i="14"/>
  <c r="K200" i="14"/>
  <c r="V199" i="14"/>
  <c r="W199" i="14" s="1"/>
  <c r="T199" i="14"/>
  <c r="X199" i="14" s="1"/>
  <c r="Z199" i="14" s="1"/>
  <c r="S199" i="14"/>
  <c r="Q199" i="14"/>
  <c r="W198" i="14"/>
  <c r="V198" i="14"/>
  <c r="T198" i="14"/>
  <c r="X198" i="14" s="1"/>
  <c r="Z198" i="14" s="1"/>
  <c r="S198" i="14"/>
  <c r="Q198" i="14"/>
  <c r="W197" i="14"/>
  <c r="V197" i="14"/>
  <c r="T197" i="14"/>
  <c r="X197" i="14" s="1"/>
  <c r="Z197" i="14" s="1"/>
  <c r="S197" i="14"/>
  <c r="Q197" i="14"/>
  <c r="W196" i="14"/>
  <c r="V196" i="14"/>
  <c r="T196" i="14"/>
  <c r="X196" i="14" s="1"/>
  <c r="Z196" i="14" s="1"/>
  <c r="S196" i="14"/>
  <c r="Q196" i="14"/>
  <c r="W195" i="14"/>
  <c r="V195" i="14"/>
  <c r="T195" i="14"/>
  <c r="X195" i="14" s="1"/>
  <c r="Z195" i="14" s="1"/>
  <c r="S195" i="14"/>
  <c r="Q195" i="14"/>
  <c r="W194" i="14"/>
  <c r="V194" i="14"/>
  <c r="T194" i="14"/>
  <c r="X194" i="14" s="1"/>
  <c r="Z194" i="14" s="1"/>
  <c r="S194" i="14"/>
  <c r="Q194" i="14"/>
  <c r="W193" i="14"/>
  <c r="V193" i="14"/>
  <c r="T193" i="14"/>
  <c r="X193" i="14" s="1"/>
  <c r="Z193" i="14" s="1"/>
  <c r="S193" i="14"/>
  <c r="Q193" i="14"/>
  <c r="W192" i="14"/>
  <c r="V192" i="14"/>
  <c r="T192" i="14"/>
  <c r="X192" i="14" s="1"/>
  <c r="Z192" i="14" s="1"/>
  <c r="S192" i="14"/>
  <c r="Q192" i="14"/>
  <c r="W191" i="14"/>
  <c r="V191" i="14"/>
  <c r="T191" i="14"/>
  <c r="X191" i="14" s="1"/>
  <c r="Z191" i="14" s="1"/>
  <c r="S191" i="14"/>
  <c r="Q191" i="14"/>
  <c r="W190" i="14"/>
  <c r="V190" i="14"/>
  <c r="T190" i="14"/>
  <c r="X190" i="14" s="1"/>
  <c r="Z190" i="14" s="1"/>
  <c r="S190" i="14"/>
  <c r="Q190" i="14"/>
  <c r="W189" i="14"/>
  <c r="V189" i="14"/>
  <c r="T189" i="14"/>
  <c r="X189" i="14" s="1"/>
  <c r="Z189" i="14" s="1"/>
  <c r="S189" i="14"/>
  <c r="Q189" i="14"/>
  <c r="W188" i="14"/>
  <c r="V188" i="14"/>
  <c r="T188" i="14"/>
  <c r="X188" i="14" s="1"/>
  <c r="Z188" i="14" s="1"/>
  <c r="S188" i="14"/>
  <c r="Q188" i="14"/>
  <c r="W187" i="14"/>
  <c r="V187" i="14"/>
  <c r="T187" i="14"/>
  <c r="X187" i="14" s="1"/>
  <c r="Z187" i="14" s="1"/>
  <c r="S187" i="14"/>
  <c r="Q187" i="14"/>
  <c r="W186" i="14"/>
  <c r="V186" i="14"/>
  <c r="T186" i="14"/>
  <c r="X186" i="14" s="1"/>
  <c r="Z186" i="14" s="1"/>
  <c r="S186" i="14"/>
  <c r="Q186" i="14"/>
  <c r="W185" i="14"/>
  <c r="V185" i="14"/>
  <c r="T185" i="14"/>
  <c r="X185" i="14" s="1"/>
  <c r="Z185" i="14" s="1"/>
  <c r="S185" i="14"/>
  <c r="Q185" i="14"/>
  <c r="W184" i="14"/>
  <c r="V184" i="14"/>
  <c r="T184" i="14"/>
  <c r="X184" i="14" s="1"/>
  <c r="Z184" i="14" s="1"/>
  <c r="S184" i="14"/>
  <c r="Q184" i="14"/>
  <c r="W183" i="14"/>
  <c r="V183" i="14"/>
  <c r="T183" i="14"/>
  <c r="X183" i="14" s="1"/>
  <c r="Z183" i="14" s="1"/>
  <c r="S183" i="14"/>
  <c r="Q183" i="14"/>
  <c r="W182" i="14"/>
  <c r="V182" i="14"/>
  <c r="T182" i="14"/>
  <c r="X182" i="14" s="1"/>
  <c r="Z182" i="14" s="1"/>
  <c r="S182" i="14"/>
  <c r="Q182" i="14"/>
  <c r="W181" i="14"/>
  <c r="V181" i="14"/>
  <c r="T181" i="14"/>
  <c r="X181" i="14" s="1"/>
  <c r="Z181" i="14" s="1"/>
  <c r="S181" i="14"/>
  <c r="Q181" i="14"/>
  <c r="W180" i="14"/>
  <c r="V180" i="14"/>
  <c r="T180" i="14"/>
  <c r="X180" i="14" s="1"/>
  <c r="Z180" i="14" s="1"/>
  <c r="S180" i="14"/>
  <c r="Q180" i="14"/>
  <c r="W179" i="14"/>
  <c r="V179" i="14"/>
  <c r="T179" i="14"/>
  <c r="X179" i="14" s="1"/>
  <c r="Z179" i="14" s="1"/>
  <c r="S179" i="14"/>
  <c r="Q179" i="14"/>
  <c r="W178" i="14"/>
  <c r="V178" i="14"/>
  <c r="T178" i="14"/>
  <c r="X178" i="14" s="1"/>
  <c r="Z178" i="14" s="1"/>
  <c r="S178" i="14"/>
  <c r="Q178" i="14"/>
  <c r="W177" i="14"/>
  <c r="V177" i="14"/>
  <c r="T177" i="14"/>
  <c r="X177" i="14" s="1"/>
  <c r="Z177" i="14" s="1"/>
  <c r="S177" i="14"/>
  <c r="Q177" i="14"/>
  <c r="W176" i="14"/>
  <c r="V176" i="14"/>
  <c r="T176" i="14"/>
  <c r="X176" i="14" s="1"/>
  <c r="Z176" i="14" s="1"/>
  <c r="S176" i="14"/>
  <c r="Q176" i="14"/>
  <c r="W175" i="14"/>
  <c r="V175" i="14"/>
  <c r="T175" i="14"/>
  <c r="X175" i="14" s="1"/>
  <c r="Z175" i="14" s="1"/>
  <c r="S175" i="14"/>
  <c r="Q175" i="14"/>
  <c r="W174" i="14"/>
  <c r="V174" i="14"/>
  <c r="T174" i="14"/>
  <c r="X174" i="14" s="1"/>
  <c r="Z174" i="14" s="1"/>
  <c r="S174" i="14"/>
  <c r="Q174" i="14"/>
  <c r="W173" i="14"/>
  <c r="V173" i="14"/>
  <c r="T173" i="14"/>
  <c r="X173" i="14" s="1"/>
  <c r="Z173" i="14" s="1"/>
  <c r="S173" i="14"/>
  <c r="Q173" i="14"/>
  <c r="W172" i="14"/>
  <c r="V172" i="14"/>
  <c r="T172" i="14"/>
  <c r="X172" i="14" s="1"/>
  <c r="Z172" i="14" s="1"/>
  <c r="S172" i="14"/>
  <c r="Q172" i="14"/>
  <c r="W171" i="14"/>
  <c r="V171" i="14"/>
  <c r="T171" i="14"/>
  <c r="X171" i="14" s="1"/>
  <c r="Z171" i="14" s="1"/>
  <c r="S171" i="14"/>
  <c r="Q171" i="14"/>
  <c r="W170" i="14"/>
  <c r="V170" i="14"/>
  <c r="T170" i="14"/>
  <c r="X170" i="14" s="1"/>
  <c r="Z170" i="14" s="1"/>
  <c r="S170" i="14"/>
  <c r="Q170" i="14"/>
  <c r="W169" i="14"/>
  <c r="V169" i="14"/>
  <c r="T169" i="14"/>
  <c r="X169" i="14" s="1"/>
  <c r="Z169" i="14" s="1"/>
  <c r="S169" i="14"/>
  <c r="Q169" i="14"/>
  <c r="W168" i="14"/>
  <c r="V168" i="14"/>
  <c r="T168" i="14"/>
  <c r="X168" i="14" s="1"/>
  <c r="Z168" i="14" s="1"/>
  <c r="S168" i="14"/>
  <c r="Q168" i="14"/>
  <c r="W167" i="14"/>
  <c r="V167" i="14"/>
  <c r="T167" i="14"/>
  <c r="X167" i="14" s="1"/>
  <c r="Z167" i="14" s="1"/>
  <c r="S167" i="14"/>
  <c r="Q167" i="14"/>
  <c r="W166" i="14"/>
  <c r="V166" i="14"/>
  <c r="T166" i="14"/>
  <c r="X166" i="14" s="1"/>
  <c r="Z166" i="14" s="1"/>
  <c r="S166" i="14"/>
  <c r="Q166" i="14"/>
  <c r="W165" i="14"/>
  <c r="V165" i="14"/>
  <c r="T165" i="14"/>
  <c r="X165" i="14" s="1"/>
  <c r="Z165" i="14" s="1"/>
  <c r="S165" i="14"/>
  <c r="Q165" i="14"/>
  <c r="W164" i="14"/>
  <c r="V164" i="14"/>
  <c r="T164" i="14"/>
  <c r="X164" i="14" s="1"/>
  <c r="Z164" i="14" s="1"/>
  <c r="S164" i="14"/>
  <c r="Q164" i="14"/>
  <c r="W163" i="14"/>
  <c r="V163" i="14"/>
  <c r="T163" i="14"/>
  <c r="X163" i="14" s="1"/>
  <c r="Z163" i="14" s="1"/>
  <c r="S163" i="14"/>
  <c r="Q163" i="14"/>
  <c r="W162" i="14"/>
  <c r="V162" i="14"/>
  <c r="T162" i="14"/>
  <c r="X162" i="14" s="1"/>
  <c r="Z162" i="14" s="1"/>
  <c r="S162" i="14"/>
  <c r="Q162" i="14"/>
  <c r="W161" i="14"/>
  <c r="V161" i="14"/>
  <c r="T161" i="14"/>
  <c r="X161" i="14" s="1"/>
  <c r="Z161" i="14" s="1"/>
  <c r="S161" i="14"/>
  <c r="Q161" i="14"/>
  <c r="W160" i="14"/>
  <c r="V160" i="14"/>
  <c r="T160" i="14"/>
  <c r="X160" i="14" s="1"/>
  <c r="Z160" i="14" s="1"/>
  <c r="S160" i="14"/>
  <c r="Q160" i="14"/>
  <c r="W159" i="14"/>
  <c r="V159" i="14"/>
  <c r="T159" i="14"/>
  <c r="X159" i="14" s="1"/>
  <c r="Z159" i="14" s="1"/>
  <c r="S159" i="14"/>
  <c r="Q159" i="14"/>
  <c r="W158" i="14"/>
  <c r="V158" i="14"/>
  <c r="T158" i="14"/>
  <c r="X158" i="14" s="1"/>
  <c r="Z158" i="14" s="1"/>
  <c r="S158" i="14"/>
  <c r="Q158" i="14"/>
  <c r="W157" i="14"/>
  <c r="V157" i="14"/>
  <c r="T157" i="14"/>
  <c r="X157" i="14" s="1"/>
  <c r="Z157" i="14" s="1"/>
  <c r="S157" i="14"/>
  <c r="Q157" i="14"/>
  <c r="W156" i="14"/>
  <c r="V156" i="14"/>
  <c r="T156" i="14"/>
  <c r="X156" i="14" s="1"/>
  <c r="Z156" i="14" s="1"/>
  <c r="S156" i="14"/>
  <c r="Q156" i="14"/>
  <c r="W155" i="14"/>
  <c r="V155" i="14"/>
  <c r="T155" i="14"/>
  <c r="X155" i="14" s="1"/>
  <c r="Z155" i="14" s="1"/>
  <c r="S155" i="14"/>
  <c r="Q155" i="14"/>
  <c r="W154" i="14"/>
  <c r="V154" i="14"/>
  <c r="T154" i="14"/>
  <c r="X154" i="14" s="1"/>
  <c r="Z154" i="14" s="1"/>
  <c r="S154" i="14"/>
  <c r="Q154" i="14"/>
  <c r="W153" i="14"/>
  <c r="V153" i="14"/>
  <c r="T153" i="14"/>
  <c r="X153" i="14" s="1"/>
  <c r="Z153" i="14" s="1"/>
  <c r="S153" i="14"/>
  <c r="Q153" i="14"/>
  <c r="W152" i="14"/>
  <c r="V152" i="14"/>
  <c r="T152" i="14"/>
  <c r="X152" i="14" s="1"/>
  <c r="Z152" i="14" s="1"/>
  <c r="S152" i="14"/>
  <c r="Q152" i="14"/>
  <c r="W151" i="14"/>
  <c r="V151" i="14"/>
  <c r="T151" i="14"/>
  <c r="X151" i="14" s="1"/>
  <c r="Z151" i="14" s="1"/>
  <c r="S151" i="14"/>
  <c r="Q151" i="14"/>
  <c r="W150" i="14"/>
  <c r="V150" i="14"/>
  <c r="T150" i="14"/>
  <c r="X150" i="14" s="1"/>
  <c r="Z150" i="14" s="1"/>
  <c r="S150" i="14"/>
  <c r="Q150" i="14"/>
  <c r="W149" i="14"/>
  <c r="V149" i="14"/>
  <c r="T149" i="14"/>
  <c r="X149" i="14" s="1"/>
  <c r="Z149" i="14" s="1"/>
  <c r="S149" i="14"/>
  <c r="Q149" i="14"/>
  <c r="W148" i="14"/>
  <c r="V148" i="14"/>
  <c r="T148" i="14"/>
  <c r="X148" i="14" s="1"/>
  <c r="Z148" i="14" s="1"/>
  <c r="S148" i="14"/>
  <c r="Q148" i="14"/>
  <c r="W147" i="14"/>
  <c r="V147" i="14"/>
  <c r="T147" i="14"/>
  <c r="X147" i="14" s="1"/>
  <c r="Z147" i="14" s="1"/>
  <c r="S147" i="14"/>
  <c r="Q147" i="14"/>
  <c r="W146" i="14"/>
  <c r="V146" i="14"/>
  <c r="T146" i="14"/>
  <c r="X146" i="14" s="1"/>
  <c r="Z146" i="14" s="1"/>
  <c r="S146" i="14"/>
  <c r="Q146" i="14"/>
  <c r="W145" i="14"/>
  <c r="V145" i="14"/>
  <c r="T145" i="14"/>
  <c r="X145" i="14" s="1"/>
  <c r="Z145" i="14" s="1"/>
  <c r="S145" i="14"/>
  <c r="Q145" i="14"/>
  <c r="W144" i="14"/>
  <c r="V144" i="14"/>
  <c r="T144" i="14"/>
  <c r="X144" i="14" s="1"/>
  <c r="Z144" i="14" s="1"/>
  <c r="S144" i="14"/>
  <c r="Q144" i="14"/>
  <c r="W143" i="14"/>
  <c r="V143" i="14"/>
  <c r="T143" i="14"/>
  <c r="X143" i="14" s="1"/>
  <c r="Z143" i="14" s="1"/>
  <c r="S143" i="14"/>
  <c r="Q143" i="14"/>
  <c r="W142" i="14"/>
  <c r="V142" i="14"/>
  <c r="T142" i="14"/>
  <c r="X142" i="14" s="1"/>
  <c r="Z142" i="14" s="1"/>
  <c r="S142" i="14"/>
  <c r="Q142" i="14"/>
  <c r="W141" i="14"/>
  <c r="V141" i="14"/>
  <c r="T141" i="14"/>
  <c r="X141" i="14" s="1"/>
  <c r="Z141" i="14" s="1"/>
  <c r="S141" i="14"/>
  <c r="Q141" i="14"/>
  <c r="W140" i="14"/>
  <c r="V140" i="14"/>
  <c r="T140" i="14"/>
  <c r="X140" i="14" s="1"/>
  <c r="Z140" i="14" s="1"/>
  <c r="S140" i="14"/>
  <c r="Q140" i="14"/>
  <c r="W139" i="14"/>
  <c r="V139" i="14"/>
  <c r="T139" i="14"/>
  <c r="X139" i="14" s="1"/>
  <c r="Z139" i="14" s="1"/>
  <c r="S139" i="14"/>
  <c r="Q139" i="14"/>
  <c r="W138" i="14"/>
  <c r="V138" i="14"/>
  <c r="T138" i="14"/>
  <c r="X138" i="14" s="1"/>
  <c r="Z138" i="14" s="1"/>
  <c r="S138" i="14"/>
  <c r="Q138" i="14"/>
  <c r="W137" i="14"/>
  <c r="V137" i="14"/>
  <c r="T137" i="14"/>
  <c r="X137" i="14" s="1"/>
  <c r="Z137" i="14" s="1"/>
  <c r="S137" i="14"/>
  <c r="Q137" i="14"/>
  <c r="W136" i="14"/>
  <c r="V136" i="14"/>
  <c r="T136" i="14"/>
  <c r="X136" i="14" s="1"/>
  <c r="Z136" i="14" s="1"/>
  <c r="S136" i="14"/>
  <c r="Q136" i="14"/>
  <c r="W135" i="14"/>
  <c r="V135" i="14"/>
  <c r="T135" i="14"/>
  <c r="X135" i="14" s="1"/>
  <c r="Z135" i="14" s="1"/>
  <c r="S135" i="14"/>
  <c r="Q135" i="14"/>
  <c r="W134" i="14"/>
  <c r="V134" i="14"/>
  <c r="T134" i="14"/>
  <c r="X134" i="14" s="1"/>
  <c r="Z134" i="14" s="1"/>
  <c r="S134" i="14"/>
  <c r="Q134" i="14"/>
  <c r="W133" i="14"/>
  <c r="V133" i="14"/>
  <c r="T133" i="14"/>
  <c r="X133" i="14" s="1"/>
  <c r="Z133" i="14" s="1"/>
  <c r="S133" i="14"/>
  <c r="Q133" i="14"/>
  <c r="W132" i="14"/>
  <c r="V132" i="14"/>
  <c r="T132" i="14"/>
  <c r="X132" i="14" s="1"/>
  <c r="Z132" i="14" s="1"/>
  <c r="S132" i="14"/>
  <c r="Q132" i="14"/>
  <c r="W131" i="14"/>
  <c r="V131" i="14"/>
  <c r="T131" i="14"/>
  <c r="X131" i="14" s="1"/>
  <c r="Z131" i="14" s="1"/>
  <c r="S131" i="14"/>
  <c r="Q131" i="14"/>
  <c r="W130" i="14"/>
  <c r="V130" i="14"/>
  <c r="T130" i="14"/>
  <c r="X130" i="14" s="1"/>
  <c r="Z130" i="14" s="1"/>
  <c r="S130" i="14"/>
  <c r="Q130" i="14"/>
  <c r="W129" i="14"/>
  <c r="V129" i="14"/>
  <c r="T129" i="14"/>
  <c r="X129" i="14" s="1"/>
  <c r="Z129" i="14" s="1"/>
  <c r="S129" i="14"/>
  <c r="Q129" i="14"/>
  <c r="W128" i="14"/>
  <c r="V128" i="14"/>
  <c r="T128" i="14"/>
  <c r="X128" i="14" s="1"/>
  <c r="Z128" i="14" s="1"/>
  <c r="S128" i="14"/>
  <c r="Q128" i="14"/>
  <c r="W127" i="14"/>
  <c r="V127" i="14"/>
  <c r="T127" i="14"/>
  <c r="X127" i="14" s="1"/>
  <c r="Z127" i="14" s="1"/>
  <c r="S127" i="14"/>
  <c r="Q127" i="14"/>
  <c r="W126" i="14"/>
  <c r="V126" i="14"/>
  <c r="T126" i="14"/>
  <c r="X126" i="14" s="1"/>
  <c r="Z126" i="14" s="1"/>
  <c r="S126" i="14"/>
  <c r="Q126" i="14"/>
  <c r="W125" i="14"/>
  <c r="V125" i="14"/>
  <c r="T125" i="14"/>
  <c r="X125" i="14" s="1"/>
  <c r="Z125" i="14" s="1"/>
  <c r="S125" i="14"/>
  <c r="Q125" i="14"/>
  <c r="W124" i="14"/>
  <c r="V124" i="14"/>
  <c r="T124" i="14"/>
  <c r="X124" i="14" s="1"/>
  <c r="Z124" i="14" s="1"/>
  <c r="S124" i="14"/>
  <c r="Q124" i="14"/>
  <c r="W123" i="14"/>
  <c r="V123" i="14"/>
  <c r="T123" i="14"/>
  <c r="X123" i="14" s="1"/>
  <c r="Z123" i="14" s="1"/>
  <c r="S123" i="14"/>
  <c r="Q123" i="14"/>
  <c r="W122" i="14"/>
  <c r="V122" i="14"/>
  <c r="T122" i="14"/>
  <c r="X122" i="14" s="1"/>
  <c r="Z122" i="14" s="1"/>
  <c r="S122" i="14"/>
  <c r="Q122" i="14"/>
  <c r="W121" i="14"/>
  <c r="V121" i="14"/>
  <c r="T121" i="14"/>
  <c r="X121" i="14" s="1"/>
  <c r="Z121" i="14" s="1"/>
  <c r="S121" i="14"/>
  <c r="Q121" i="14"/>
  <c r="W120" i="14"/>
  <c r="V120" i="14"/>
  <c r="T120" i="14"/>
  <c r="X120" i="14" s="1"/>
  <c r="Z120" i="14" s="1"/>
  <c r="S120" i="14"/>
  <c r="Q120" i="14"/>
  <c r="W119" i="14"/>
  <c r="V119" i="14"/>
  <c r="T119" i="14"/>
  <c r="X119" i="14" s="1"/>
  <c r="Z119" i="14" s="1"/>
  <c r="S119" i="14"/>
  <c r="Q119" i="14"/>
  <c r="W118" i="14"/>
  <c r="V118" i="14"/>
  <c r="T118" i="14"/>
  <c r="X118" i="14" s="1"/>
  <c r="Z118" i="14" s="1"/>
  <c r="S118" i="14"/>
  <c r="Q118" i="14"/>
  <c r="W117" i="14"/>
  <c r="V117" i="14"/>
  <c r="T117" i="14"/>
  <c r="X117" i="14" s="1"/>
  <c r="Z117" i="14" s="1"/>
  <c r="S117" i="14"/>
  <c r="Q117" i="14"/>
  <c r="W116" i="14"/>
  <c r="V116" i="14"/>
  <c r="T116" i="14"/>
  <c r="X116" i="14" s="1"/>
  <c r="Z116" i="14" s="1"/>
  <c r="S116" i="14"/>
  <c r="Q116" i="14"/>
  <c r="W115" i="14"/>
  <c r="V115" i="14"/>
  <c r="T115" i="14"/>
  <c r="X115" i="14" s="1"/>
  <c r="Z115" i="14" s="1"/>
  <c r="S115" i="14"/>
  <c r="Q115" i="14"/>
  <c r="W114" i="14"/>
  <c r="V114" i="14"/>
  <c r="T114" i="14"/>
  <c r="X114" i="14" s="1"/>
  <c r="Z114" i="14" s="1"/>
  <c r="S114" i="14"/>
  <c r="Q114" i="14"/>
  <c r="W113" i="14"/>
  <c r="V113" i="14"/>
  <c r="T113" i="14"/>
  <c r="X113" i="14" s="1"/>
  <c r="Z113" i="14" s="1"/>
  <c r="S113" i="14"/>
  <c r="Q113" i="14"/>
  <c r="W112" i="14"/>
  <c r="V112" i="14"/>
  <c r="T112" i="14"/>
  <c r="X112" i="14" s="1"/>
  <c r="Z112" i="14" s="1"/>
  <c r="S112" i="14"/>
  <c r="Q112" i="14"/>
  <c r="W111" i="14"/>
  <c r="V111" i="14"/>
  <c r="T111" i="14"/>
  <c r="X111" i="14" s="1"/>
  <c r="Z111" i="14" s="1"/>
  <c r="S111" i="14"/>
  <c r="Q111" i="14"/>
  <c r="W110" i="14"/>
  <c r="V110" i="14"/>
  <c r="T110" i="14"/>
  <c r="X110" i="14" s="1"/>
  <c r="Z110" i="14" s="1"/>
  <c r="S110" i="14"/>
  <c r="Q110" i="14"/>
  <c r="W109" i="14"/>
  <c r="V109" i="14"/>
  <c r="T109" i="14"/>
  <c r="X109" i="14" s="1"/>
  <c r="Z109" i="14" s="1"/>
  <c r="S109" i="14"/>
  <c r="Q109" i="14"/>
  <c r="W108" i="14"/>
  <c r="V108" i="14"/>
  <c r="T108" i="14"/>
  <c r="X108" i="14" s="1"/>
  <c r="Z108" i="14" s="1"/>
  <c r="S108" i="14"/>
  <c r="Q108" i="14"/>
  <c r="W107" i="14"/>
  <c r="V107" i="14"/>
  <c r="T107" i="14"/>
  <c r="X107" i="14" s="1"/>
  <c r="Z107" i="14" s="1"/>
  <c r="S107" i="14"/>
  <c r="Q107" i="14"/>
  <c r="W106" i="14"/>
  <c r="V106" i="14"/>
  <c r="T106" i="14"/>
  <c r="X106" i="14" s="1"/>
  <c r="Z106" i="14" s="1"/>
  <c r="S106" i="14"/>
  <c r="Q106" i="14"/>
  <c r="W105" i="14"/>
  <c r="V105" i="14"/>
  <c r="T105" i="14"/>
  <c r="X105" i="14" s="1"/>
  <c r="Z105" i="14" s="1"/>
  <c r="S105" i="14"/>
  <c r="Q105" i="14"/>
  <c r="W104" i="14"/>
  <c r="V104" i="14"/>
  <c r="T104" i="14"/>
  <c r="X104" i="14" s="1"/>
  <c r="Z104" i="14" s="1"/>
  <c r="S104" i="14"/>
  <c r="Q104" i="14"/>
  <c r="W103" i="14"/>
  <c r="V103" i="14"/>
  <c r="T103" i="14"/>
  <c r="X103" i="14" s="1"/>
  <c r="Z103" i="14" s="1"/>
  <c r="S103" i="14"/>
  <c r="Q103" i="14"/>
  <c r="W102" i="14"/>
  <c r="V102" i="14"/>
  <c r="T102" i="14"/>
  <c r="X102" i="14" s="1"/>
  <c r="Z102" i="14" s="1"/>
  <c r="S102" i="14"/>
  <c r="Q102" i="14"/>
  <c r="W101" i="14"/>
  <c r="V101" i="14"/>
  <c r="T101" i="14"/>
  <c r="X101" i="14" s="1"/>
  <c r="Z101" i="14" s="1"/>
  <c r="S101" i="14"/>
  <c r="Q101" i="14"/>
  <c r="W100" i="14"/>
  <c r="V100" i="14"/>
  <c r="T100" i="14"/>
  <c r="X100" i="14" s="1"/>
  <c r="Z100" i="14" s="1"/>
  <c r="S100" i="14"/>
  <c r="Q100" i="14"/>
  <c r="W99" i="14"/>
  <c r="V99" i="14"/>
  <c r="T99" i="14"/>
  <c r="X99" i="14" s="1"/>
  <c r="Z99" i="14" s="1"/>
  <c r="S99" i="14"/>
  <c r="Q99" i="14"/>
  <c r="W98" i="14"/>
  <c r="V98" i="14"/>
  <c r="T98" i="14"/>
  <c r="X98" i="14" s="1"/>
  <c r="Z98" i="14" s="1"/>
  <c r="S98" i="14"/>
  <c r="Q98" i="14"/>
  <c r="W97" i="14"/>
  <c r="V97" i="14"/>
  <c r="T97" i="14"/>
  <c r="X97" i="14" s="1"/>
  <c r="Z97" i="14" s="1"/>
  <c r="S97" i="14"/>
  <c r="Q97" i="14"/>
  <c r="W96" i="14"/>
  <c r="V96" i="14"/>
  <c r="T96" i="14"/>
  <c r="X96" i="14" s="1"/>
  <c r="Z96" i="14" s="1"/>
  <c r="S96" i="14"/>
  <c r="Q96" i="14"/>
  <c r="W95" i="14"/>
  <c r="V95" i="14"/>
  <c r="T95" i="14"/>
  <c r="X95" i="14" s="1"/>
  <c r="Z95" i="14" s="1"/>
  <c r="S95" i="14"/>
  <c r="Q95" i="14"/>
  <c r="W94" i="14"/>
  <c r="V94" i="14"/>
  <c r="T94" i="14"/>
  <c r="X94" i="14" s="1"/>
  <c r="Z94" i="14" s="1"/>
  <c r="S94" i="14"/>
  <c r="Q94" i="14"/>
  <c r="W93" i="14"/>
  <c r="V93" i="14"/>
  <c r="T93" i="14"/>
  <c r="X93" i="14" s="1"/>
  <c r="Z93" i="14" s="1"/>
  <c r="S93" i="14"/>
  <c r="Q93" i="14"/>
  <c r="W92" i="14"/>
  <c r="V92" i="14"/>
  <c r="T92" i="14"/>
  <c r="X92" i="14" s="1"/>
  <c r="Z92" i="14" s="1"/>
  <c r="S92" i="14"/>
  <c r="Q92" i="14"/>
  <c r="W91" i="14"/>
  <c r="V91" i="14"/>
  <c r="T91" i="14"/>
  <c r="X91" i="14" s="1"/>
  <c r="Z91" i="14" s="1"/>
  <c r="S91" i="14"/>
  <c r="Q91" i="14"/>
  <c r="W90" i="14"/>
  <c r="V90" i="14"/>
  <c r="T90" i="14"/>
  <c r="X90" i="14" s="1"/>
  <c r="Z90" i="14" s="1"/>
  <c r="S90" i="14"/>
  <c r="Q90" i="14"/>
  <c r="W89" i="14"/>
  <c r="V89" i="14"/>
  <c r="T89" i="14"/>
  <c r="X89" i="14" s="1"/>
  <c r="Z89" i="14" s="1"/>
  <c r="S89" i="14"/>
  <c r="Q89" i="14"/>
  <c r="W88" i="14"/>
  <c r="V88" i="14"/>
  <c r="T88" i="14"/>
  <c r="X88" i="14" s="1"/>
  <c r="Z88" i="14" s="1"/>
  <c r="S88" i="14"/>
  <c r="Q88" i="14"/>
  <c r="AG87" i="14"/>
  <c r="V87" i="14"/>
  <c r="W87" i="14" s="1"/>
  <c r="T87" i="14"/>
  <c r="X87" i="14" s="1"/>
  <c r="Z87" i="14" s="1"/>
  <c r="S87" i="14"/>
  <c r="Q87" i="14"/>
  <c r="K87" i="14"/>
  <c r="V86" i="14"/>
  <c r="W86" i="14" s="1"/>
  <c r="T86" i="14"/>
  <c r="X86" i="14" s="1"/>
  <c r="Z86" i="14" s="1"/>
  <c r="S86" i="14"/>
  <c r="Q86" i="14"/>
  <c r="K86" i="14"/>
  <c r="V85" i="14"/>
  <c r="W85" i="14" s="1"/>
  <c r="T85" i="14"/>
  <c r="X85" i="14" s="1"/>
  <c r="Z85" i="14" s="1"/>
  <c r="S85" i="14"/>
  <c r="Q85" i="14"/>
  <c r="K85" i="14"/>
  <c r="V84" i="14"/>
  <c r="AG84" i="14" s="1"/>
  <c r="T84" i="14"/>
  <c r="X84" i="14" s="1"/>
  <c r="Z84" i="14" s="1"/>
  <c r="S84" i="14"/>
  <c r="Q84" i="14"/>
  <c r="K84" i="14"/>
  <c r="AG83" i="14"/>
  <c r="V83" i="14"/>
  <c r="W83" i="14" s="1"/>
  <c r="T83" i="14"/>
  <c r="X83" i="14" s="1"/>
  <c r="Z83" i="14" s="1"/>
  <c r="S83" i="14"/>
  <c r="Q83" i="14"/>
  <c r="K83" i="14"/>
  <c r="V82" i="14"/>
  <c r="W82" i="14" s="1"/>
  <c r="T82" i="14"/>
  <c r="X82" i="14" s="1"/>
  <c r="Z82" i="14" s="1"/>
  <c r="S82" i="14"/>
  <c r="Q82" i="14"/>
  <c r="K82" i="14"/>
  <c r="AG81" i="14"/>
  <c r="V81" i="14"/>
  <c r="W81" i="14" s="1"/>
  <c r="T81" i="14"/>
  <c r="X81" i="14" s="1"/>
  <c r="Z81" i="14" s="1"/>
  <c r="S81" i="14"/>
  <c r="Q81" i="14"/>
  <c r="K81" i="14"/>
  <c r="V80" i="14"/>
  <c r="AG80" i="14" s="1"/>
  <c r="T80" i="14"/>
  <c r="X80" i="14" s="1"/>
  <c r="Z80" i="14" s="1"/>
  <c r="S80" i="14"/>
  <c r="Q80" i="14"/>
  <c r="K80" i="14"/>
  <c r="AG79" i="14"/>
  <c r="V79" i="14"/>
  <c r="W79" i="14" s="1"/>
  <c r="T79" i="14"/>
  <c r="X79" i="14" s="1"/>
  <c r="Z79" i="14" s="1"/>
  <c r="S79" i="14"/>
  <c r="Q79" i="14"/>
  <c r="K79" i="14"/>
  <c r="V78" i="14"/>
  <c r="W78" i="14" s="1"/>
  <c r="T78" i="14"/>
  <c r="X78" i="14" s="1"/>
  <c r="Z78" i="14" s="1"/>
  <c r="S78" i="14"/>
  <c r="Q78" i="14"/>
  <c r="K78" i="14"/>
  <c r="AG77" i="14"/>
  <c r="V77" i="14"/>
  <c r="W77" i="14" s="1"/>
  <c r="T77" i="14"/>
  <c r="X77" i="14" s="1"/>
  <c r="Z77" i="14" s="1"/>
  <c r="S77" i="14"/>
  <c r="Q77" i="14"/>
  <c r="K77" i="14"/>
  <c r="V76" i="14"/>
  <c r="AG76" i="14" s="1"/>
  <c r="T76" i="14"/>
  <c r="X76" i="14" s="1"/>
  <c r="Z76" i="14" s="1"/>
  <c r="S76" i="14"/>
  <c r="Q76" i="14"/>
  <c r="K76" i="14"/>
  <c r="AG75" i="14"/>
  <c r="V75" i="14"/>
  <c r="W75" i="14" s="1"/>
  <c r="T75" i="14"/>
  <c r="X75" i="14" s="1"/>
  <c r="Z75" i="14" s="1"/>
  <c r="S75" i="14"/>
  <c r="Q75" i="14"/>
  <c r="K75" i="14"/>
  <c r="V74" i="14"/>
  <c r="W74" i="14" s="1"/>
  <c r="T74" i="14"/>
  <c r="X74" i="14" s="1"/>
  <c r="Z74" i="14" s="1"/>
  <c r="S74" i="14"/>
  <c r="Q74" i="14"/>
  <c r="K74" i="14"/>
  <c r="AG73" i="14"/>
  <c r="V73" i="14"/>
  <c r="W73" i="14" s="1"/>
  <c r="T73" i="14"/>
  <c r="X73" i="14" s="1"/>
  <c r="Z73" i="14" s="1"/>
  <c r="S73" i="14"/>
  <c r="Q73" i="14"/>
  <c r="K73" i="14"/>
  <c r="V72" i="14"/>
  <c r="AG72" i="14" s="1"/>
  <c r="T72" i="14"/>
  <c r="X72" i="14" s="1"/>
  <c r="Z72" i="14" s="1"/>
  <c r="S72" i="14"/>
  <c r="Q72" i="14"/>
  <c r="K72" i="14"/>
  <c r="AG71" i="14"/>
  <c r="V71" i="14"/>
  <c r="W71" i="14" s="1"/>
  <c r="T71" i="14"/>
  <c r="X71" i="14" s="1"/>
  <c r="Z71" i="14" s="1"/>
  <c r="S71" i="14"/>
  <c r="Q71" i="14"/>
  <c r="K71" i="14"/>
  <c r="V70" i="14"/>
  <c r="W70" i="14" s="1"/>
  <c r="T70" i="14"/>
  <c r="X70" i="14" s="1"/>
  <c r="Z70" i="14" s="1"/>
  <c r="S70" i="14"/>
  <c r="Q70" i="14"/>
  <c r="K70" i="14"/>
  <c r="AG69" i="14"/>
  <c r="V69" i="14"/>
  <c r="W69" i="14" s="1"/>
  <c r="T69" i="14"/>
  <c r="X69" i="14" s="1"/>
  <c r="Z69" i="14" s="1"/>
  <c r="S69" i="14"/>
  <c r="Q69" i="14"/>
  <c r="K69" i="14"/>
  <c r="V68" i="14"/>
  <c r="AG68" i="14" s="1"/>
  <c r="T68" i="14"/>
  <c r="X68" i="14" s="1"/>
  <c r="Z68" i="14" s="1"/>
  <c r="S68" i="14"/>
  <c r="Q68" i="14"/>
  <c r="K68" i="14"/>
  <c r="AG67" i="14"/>
  <c r="V67" i="14"/>
  <c r="W67" i="14" s="1"/>
  <c r="T67" i="14"/>
  <c r="X67" i="14" s="1"/>
  <c r="Z67" i="14" s="1"/>
  <c r="S67" i="14"/>
  <c r="Q67" i="14"/>
  <c r="K67" i="14"/>
  <c r="V66" i="14"/>
  <c r="T66" i="14"/>
  <c r="X66" i="14" s="1"/>
  <c r="Z66" i="14" s="1"/>
  <c r="S66" i="14"/>
  <c r="Q66" i="14"/>
  <c r="K66" i="14"/>
  <c r="AG65" i="14"/>
  <c r="V65" i="14"/>
  <c r="W65" i="14" s="1"/>
  <c r="T65" i="14"/>
  <c r="X65" i="14" s="1"/>
  <c r="Z65" i="14" s="1"/>
  <c r="S65" i="14"/>
  <c r="Q65" i="14"/>
  <c r="K65" i="14"/>
  <c r="V64" i="14"/>
  <c r="T64" i="14"/>
  <c r="X64" i="14" s="1"/>
  <c r="Z64" i="14" s="1"/>
  <c r="S64" i="14"/>
  <c r="Q64" i="14"/>
  <c r="K64" i="14"/>
  <c r="AG63" i="14"/>
  <c r="V63" i="14"/>
  <c r="W63" i="14" s="1"/>
  <c r="T63" i="14"/>
  <c r="X63" i="14" s="1"/>
  <c r="Z63" i="14" s="1"/>
  <c r="S63" i="14"/>
  <c r="Q63" i="14"/>
  <c r="K63" i="14"/>
  <c r="V62" i="14"/>
  <c r="T62" i="14"/>
  <c r="X62" i="14" s="1"/>
  <c r="Z62" i="14" s="1"/>
  <c r="S62" i="14"/>
  <c r="Q62" i="14"/>
  <c r="K62" i="14"/>
  <c r="AG61" i="14"/>
  <c r="V61" i="14"/>
  <c r="W61" i="14" s="1"/>
  <c r="T61" i="14"/>
  <c r="X61" i="14" s="1"/>
  <c r="Z61" i="14" s="1"/>
  <c r="S61" i="14"/>
  <c r="Q61" i="14"/>
  <c r="K61" i="14"/>
  <c r="V60" i="14"/>
  <c r="T60" i="14"/>
  <c r="X60" i="14" s="1"/>
  <c r="Z60" i="14" s="1"/>
  <c r="S60" i="14"/>
  <c r="Q60" i="14"/>
  <c r="K60" i="14"/>
  <c r="AG59" i="14"/>
  <c r="V59" i="14"/>
  <c r="W59" i="14" s="1"/>
  <c r="T59" i="14"/>
  <c r="X59" i="14" s="1"/>
  <c r="Z59" i="14" s="1"/>
  <c r="S59" i="14"/>
  <c r="Q59" i="14"/>
  <c r="K59" i="14"/>
  <c r="V58" i="14"/>
  <c r="T58" i="14"/>
  <c r="X58" i="14" s="1"/>
  <c r="Z58" i="14" s="1"/>
  <c r="S58" i="14"/>
  <c r="Q58" i="14"/>
  <c r="K58" i="14"/>
  <c r="AG57" i="14"/>
  <c r="V57" i="14"/>
  <c r="W57" i="14" s="1"/>
  <c r="T57" i="14"/>
  <c r="X57" i="14" s="1"/>
  <c r="Z57" i="14" s="1"/>
  <c r="S57" i="14"/>
  <c r="Q57" i="14"/>
  <c r="K57" i="14"/>
  <c r="V56" i="14"/>
  <c r="T56" i="14"/>
  <c r="X56" i="14" s="1"/>
  <c r="Z56" i="14" s="1"/>
  <c r="S56" i="14"/>
  <c r="Q56" i="14"/>
  <c r="K56" i="14"/>
  <c r="AG55" i="14"/>
  <c r="V55" i="14"/>
  <c r="W55" i="14" s="1"/>
  <c r="T55" i="14"/>
  <c r="X55" i="14" s="1"/>
  <c r="Z55" i="14" s="1"/>
  <c r="S55" i="14"/>
  <c r="Q55" i="14"/>
  <c r="K55" i="14"/>
  <c r="V54" i="14"/>
  <c r="T54" i="14"/>
  <c r="X54" i="14" s="1"/>
  <c r="Z54" i="14" s="1"/>
  <c r="S54" i="14"/>
  <c r="Q54" i="14"/>
  <c r="K54" i="14"/>
  <c r="V53" i="14"/>
  <c r="W53" i="14" s="1"/>
  <c r="T53" i="14"/>
  <c r="X53" i="14" s="1"/>
  <c r="Z53" i="14" s="1"/>
  <c r="S53" i="14"/>
  <c r="Q53" i="14"/>
  <c r="K53" i="14"/>
  <c r="V52" i="14"/>
  <c r="T52" i="14"/>
  <c r="X52" i="14" s="1"/>
  <c r="Z52" i="14" s="1"/>
  <c r="S52" i="14"/>
  <c r="Q52" i="14"/>
  <c r="K52" i="14"/>
  <c r="AG51" i="14"/>
  <c r="V51" i="14"/>
  <c r="W51" i="14" s="1"/>
  <c r="T51" i="14"/>
  <c r="X51" i="14" s="1"/>
  <c r="Z51" i="14" s="1"/>
  <c r="S51" i="14"/>
  <c r="Q51" i="14"/>
  <c r="K51" i="14"/>
  <c r="V50" i="14"/>
  <c r="T50" i="14"/>
  <c r="X50" i="14" s="1"/>
  <c r="Z50" i="14" s="1"/>
  <c r="S50" i="14"/>
  <c r="Q50" i="14"/>
  <c r="K50" i="14"/>
  <c r="V49" i="14"/>
  <c r="W49" i="14" s="1"/>
  <c r="T49" i="14"/>
  <c r="X49" i="14" s="1"/>
  <c r="Z49" i="14" s="1"/>
  <c r="S49" i="14"/>
  <c r="Q49" i="14"/>
  <c r="K49" i="14"/>
  <c r="V48" i="14"/>
  <c r="AG48" i="14" s="1"/>
  <c r="T48" i="14"/>
  <c r="X48" i="14" s="1"/>
  <c r="Z48" i="14" s="1"/>
  <c r="S48" i="14"/>
  <c r="Q48" i="14"/>
  <c r="K48" i="14"/>
  <c r="AG47" i="14"/>
  <c r="V47" i="14"/>
  <c r="W47" i="14" s="1"/>
  <c r="T47" i="14"/>
  <c r="X47" i="14" s="1"/>
  <c r="Z47" i="14" s="1"/>
  <c r="S47" i="14"/>
  <c r="Q47" i="14"/>
  <c r="K47" i="14"/>
  <c r="V46" i="14"/>
  <c r="W46" i="14" s="1"/>
  <c r="T46" i="14"/>
  <c r="X46" i="14" s="1"/>
  <c r="Z46" i="14" s="1"/>
  <c r="S46" i="14"/>
  <c r="Q46" i="14"/>
  <c r="K46" i="14"/>
  <c r="V45" i="14"/>
  <c r="W45" i="14" s="1"/>
  <c r="T45" i="14"/>
  <c r="X45" i="14" s="1"/>
  <c r="Z45" i="14" s="1"/>
  <c r="S45" i="14"/>
  <c r="Q45" i="14"/>
  <c r="K45" i="14"/>
  <c r="V44" i="14"/>
  <c r="AG44" i="14" s="1"/>
  <c r="T44" i="14"/>
  <c r="X44" i="14" s="1"/>
  <c r="Z44" i="14" s="1"/>
  <c r="S44" i="14"/>
  <c r="Q44" i="14"/>
  <c r="K44" i="14"/>
  <c r="V43" i="14"/>
  <c r="W43" i="14" s="1"/>
  <c r="T43" i="14"/>
  <c r="X43" i="14" s="1"/>
  <c r="Z43" i="14" s="1"/>
  <c r="S43" i="14"/>
  <c r="Q43" i="14"/>
  <c r="K43" i="14"/>
  <c r="V42" i="14"/>
  <c r="W42" i="14" s="1"/>
  <c r="T42" i="14"/>
  <c r="X42" i="14" s="1"/>
  <c r="Z42" i="14" s="1"/>
  <c r="S42" i="14"/>
  <c r="Q42" i="14"/>
  <c r="K42" i="14"/>
  <c r="V41" i="14"/>
  <c r="W41" i="14" s="1"/>
  <c r="T41" i="14"/>
  <c r="X41" i="14" s="1"/>
  <c r="Z41" i="14" s="1"/>
  <c r="S41" i="14"/>
  <c r="Q41" i="14"/>
  <c r="K41" i="14"/>
  <c r="V40" i="14"/>
  <c r="AG40" i="14" s="1"/>
  <c r="T40" i="14"/>
  <c r="X40" i="14" s="1"/>
  <c r="Z40" i="14" s="1"/>
  <c r="S40" i="14"/>
  <c r="Q40" i="14"/>
  <c r="K40" i="14"/>
  <c r="AG39" i="14"/>
  <c r="V39" i="14"/>
  <c r="W39" i="14" s="1"/>
  <c r="T39" i="14"/>
  <c r="X39" i="14" s="1"/>
  <c r="Z39" i="14" s="1"/>
  <c r="S39" i="14"/>
  <c r="Q39" i="14"/>
  <c r="K39" i="14"/>
  <c r="V38" i="14"/>
  <c r="W38" i="14" s="1"/>
  <c r="T38" i="14"/>
  <c r="X38" i="14" s="1"/>
  <c r="Z38" i="14" s="1"/>
  <c r="S38" i="14"/>
  <c r="Q38" i="14"/>
  <c r="K38" i="14"/>
  <c r="V37" i="14"/>
  <c r="W37" i="14" s="1"/>
  <c r="T37" i="14"/>
  <c r="X37" i="14" s="1"/>
  <c r="Z37" i="14" s="1"/>
  <c r="S37" i="14"/>
  <c r="Q37" i="14"/>
  <c r="K37" i="14"/>
  <c r="V36" i="14"/>
  <c r="AG36" i="14" s="1"/>
  <c r="T36" i="14"/>
  <c r="X36" i="14" s="1"/>
  <c r="Z36" i="14" s="1"/>
  <c r="S36" i="14"/>
  <c r="Q36" i="14"/>
  <c r="K36" i="14"/>
  <c r="V35" i="14"/>
  <c r="W35" i="14" s="1"/>
  <c r="T35" i="14"/>
  <c r="X35" i="14" s="1"/>
  <c r="Z35" i="14" s="1"/>
  <c r="S35" i="14"/>
  <c r="Q35" i="14"/>
  <c r="K35" i="14"/>
  <c r="AG34" i="14"/>
  <c r="V34" i="14"/>
  <c r="W34" i="14" s="1"/>
  <c r="T34" i="14"/>
  <c r="X34" i="14" s="1"/>
  <c r="Z34" i="14" s="1"/>
  <c r="S34" i="14"/>
  <c r="Q34" i="14"/>
  <c r="K34" i="14"/>
  <c r="V33" i="14"/>
  <c r="W33" i="14" s="1"/>
  <c r="T33" i="14"/>
  <c r="X33" i="14" s="1"/>
  <c r="Z33" i="14" s="1"/>
  <c r="S33" i="14"/>
  <c r="Q33" i="14"/>
  <c r="K33" i="14"/>
  <c r="V32" i="14"/>
  <c r="AG32" i="14" s="1"/>
  <c r="T32" i="14"/>
  <c r="X32" i="14" s="1"/>
  <c r="Z32" i="14" s="1"/>
  <c r="S32" i="14"/>
  <c r="Q32" i="14"/>
  <c r="K32" i="14"/>
  <c r="AG31" i="14"/>
  <c r="V31" i="14"/>
  <c r="W31" i="14" s="1"/>
  <c r="T31" i="14"/>
  <c r="X31" i="14" s="1"/>
  <c r="Z31" i="14" s="1"/>
  <c r="S31" i="14"/>
  <c r="Q31" i="14"/>
  <c r="K31" i="14"/>
  <c r="V30" i="14"/>
  <c r="W30" i="14" s="1"/>
  <c r="T30" i="14"/>
  <c r="X30" i="14" s="1"/>
  <c r="Z30" i="14" s="1"/>
  <c r="S30" i="14"/>
  <c r="Q30" i="14"/>
  <c r="K30" i="14"/>
  <c r="V29" i="14"/>
  <c r="W29" i="14" s="1"/>
  <c r="T29" i="14"/>
  <c r="X29" i="14" s="1"/>
  <c r="Z29" i="14" s="1"/>
  <c r="S29" i="14"/>
  <c r="Q29" i="14"/>
  <c r="K29" i="14"/>
  <c r="V28" i="14"/>
  <c r="AG28" i="14" s="1"/>
  <c r="T28" i="14"/>
  <c r="X28" i="14" s="1"/>
  <c r="Z28" i="14" s="1"/>
  <c r="S28" i="14"/>
  <c r="Q28" i="14"/>
  <c r="K28" i="14"/>
  <c r="V27" i="14"/>
  <c r="W27" i="14" s="1"/>
  <c r="T27" i="14"/>
  <c r="X27" i="14" s="1"/>
  <c r="Z27" i="14" s="1"/>
  <c r="S27" i="14"/>
  <c r="Q27" i="14"/>
  <c r="K27" i="14"/>
  <c r="V26" i="14"/>
  <c r="W26" i="14" s="1"/>
  <c r="T26" i="14"/>
  <c r="X26" i="14" s="1"/>
  <c r="Z26" i="14" s="1"/>
  <c r="S26" i="14"/>
  <c r="Q26" i="14"/>
  <c r="K26" i="14"/>
  <c r="V25" i="14"/>
  <c r="W25" i="14" s="1"/>
  <c r="T25" i="14"/>
  <c r="X25" i="14" s="1"/>
  <c r="Z25" i="14" s="1"/>
  <c r="S25" i="14"/>
  <c r="Q25" i="14"/>
  <c r="K25" i="14"/>
  <c r="V24" i="14"/>
  <c r="AG24" i="14" s="1"/>
  <c r="T24" i="14"/>
  <c r="X24" i="14" s="1"/>
  <c r="Z24" i="14" s="1"/>
  <c r="S24" i="14"/>
  <c r="Q24" i="14"/>
  <c r="K24" i="14"/>
  <c r="AG23" i="14"/>
  <c r="V23" i="14"/>
  <c r="W23" i="14" s="1"/>
  <c r="T23" i="14"/>
  <c r="X23" i="14" s="1"/>
  <c r="Z23" i="14" s="1"/>
  <c r="S23" i="14"/>
  <c r="Q23" i="14"/>
  <c r="K23" i="14"/>
  <c r="V22" i="14"/>
  <c r="W22" i="14" s="1"/>
  <c r="T22" i="14"/>
  <c r="X22" i="14" s="1"/>
  <c r="Z22" i="14" s="1"/>
  <c r="S22" i="14"/>
  <c r="Q22" i="14"/>
  <c r="K22" i="14"/>
  <c r="AG21" i="14"/>
  <c r="V21" i="14"/>
  <c r="W21" i="14" s="1"/>
  <c r="T21" i="14"/>
  <c r="X21" i="14" s="1"/>
  <c r="Z21" i="14" s="1"/>
  <c r="S21" i="14"/>
  <c r="Q21" i="14"/>
  <c r="K21" i="14"/>
  <c r="V20" i="14"/>
  <c r="AG20" i="14" s="1"/>
  <c r="T20" i="14"/>
  <c r="X20" i="14" s="1"/>
  <c r="Z20" i="14" s="1"/>
  <c r="S20" i="14"/>
  <c r="Q20" i="14"/>
  <c r="K20" i="14"/>
  <c r="V19" i="14"/>
  <c r="W19" i="14" s="1"/>
  <c r="T19" i="14"/>
  <c r="X19" i="14" s="1"/>
  <c r="Z19" i="14" s="1"/>
  <c r="S19" i="14"/>
  <c r="Q19" i="14"/>
  <c r="K19" i="14"/>
  <c r="V18" i="14"/>
  <c r="W18" i="14" s="1"/>
  <c r="T18" i="14"/>
  <c r="X18" i="14" s="1"/>
  <c r="Z18" i="14" s="1"/>
  <c r="S18" i="14"/>
  <c r="Q18" i="14"/>
  <c r="K18" i="14"/>
  <c r="V17" i="14"/>
  <c r="W17" i="14" s="1"/>
  <c r="T17" i="14"/>
  <c r="X17" i="14" s="1"/>
  <c r="Z17" i="14" s="1"/>
  <c r="S17" i="14"/>
  <c r="Q17" i="14"/>
  <c r="K17" i="14"/>
  <c r="W16" i="14"/>
  <c r="V16" i="14"/>
  <c r="AG16" i="14" s="1"/>
  <c r="T16" i="14"/>
  <c r="X16" i="14" s="1"/>
  <c r="Z16" i="14" s="1"/>
  <c r="S16" i="14"/>
  <c r="Q16" i="14"/>
  <c r="K16" i="14"/>
  <c r="V15" i="14"/>
  <c r="W15" i="14" s="1"/>
  <c r="T15" i="14"/>
  <c r="X15" i="14" s="1"/>
  <c r="Z15" i="14" s="1"/>
  <c r="S15" i="14"/>
  <c r="Q15" i="14"/>
  <c r="K15" i="14"/>
  <c r="V14" i="14"/>
  <c r="W14" i="14" s="1"/>
  <c r="T14" i="14"/>
  <c r="X14" i="14" s="1"/>
  <c r="Z14" i="14" s="1"/>
  <c r="S14" i="14"/>
  <c r="Q14" i="14"/>
  <c r="K14" i="14"/>
  <c r="V13" i="14"/>
  <c r="W13" i="14" s="1"/>
  <c r="T13" i="14"/>
  <c r="X13" i="14" s="1"/>
  <c r="Z13" i="14" s="1"/>
  <c r="S13" i="14"/>
  <c r="Q13" i="14"/>
  <c r="K13" i="14"/>
  <c r="V12" i="14"/>
  <c r="AG12" i="14" s="1"/>
  <c r="T12" i="14"/>
  <c r="X12" i="14" s="1"/>
  <c r="Z12" i="14" s="1"/>
  <c r="S12" i="14"/>
  <c r="Q12" i="14"/>
  <c r="K12" i="14"/>
  <c r="AG11" i="14"/>
  <c r="V11" i="14"/>
  <c r="W11" i="14" s="1"/>
  <c r="T11" i="14"/>
  <c r="X11" i="14" s="1"/>
  <c r="Z11" i="14" s="1"/>
  <c r="S11" i="14"/>
  <c r="Q11" i="14"/>
  <c r="K11" i="14"/>
  <c r="V10" i="14"/>
  <c r="W10" i="14" s="1"/>
  <c r="T10" i="14"/>
  <c r="X10" i="14" s="1"/>
  <c r="Z10" i="14" s="1"/>
  <c r="S10" i="14"/>
  <c r="Q10" i="14"/>
  <c r="K10" i="14"/>
  <c r="V9" i="14"/>
  <c r="W9" i="14" s="1"/>
  <c r="T9" i="14"/>
  <c r="X9" i="14" s="1"/>
  <c r="Z9" i="14" s="1"/>
  <c r="S9" i="14"/>
  <c r="Q9" i="14"/>
  <c r="K9" i="14"/>
  <c r="W8" i="14"/>
  <c r="V8" i="14"/>
  <c r="AG8" i="14" s="1"/>
  <c r="T8" i="14"/>
  <c r="X8" i="14" s="1"/>
  <c r="Z8" i="14" s="1"/>
  <c r="S8" i="14"/>
  <c r="Q8" i="14"/>
  <c r="K8" i="14"/>
  <c r="V7" i="14"/>
  <c r="W7" i="14" s="1"/>
  <c r="T7" i="14"/>
  <c r="X7" i="14" s="1"/>
  <c r="Z7" i="14" s="1"/>
  <c r="S7" i="14"/>
  <c r="Q7" i="14"/>
  <c r="K7" i="14"/>
  <c r="V6" i="14"/>
  <c r="W6" i="14" s="1"/>
  <c r="T6" i="14"/>
  <c r="X6" i="14" s="1"/>
  <c r="Z6" i="14" s="1"/>
  <c r="S6" i="14"/>
  <c r="Q6" i="14"/>
  <c r="K6" i="14"/>
  <c r="V5" i="14"/>
  <c r="W5" i="14" s="1"/>
  <c r="T5" i="14"/>
  <c r="X5" i="14" s="1"/>
  <c r="Z5" i="14" s="1"/>
  <c r="S5" i="14"/>
  <c r="Q5" i="14"/>
  <c r="K5" i="14"/>
  <c r="V4" i="14"/>
  <c r="AG4" i="14" s="1"/>
  <c r="T4" i="14"/>
  <c r="X4" i="14" s="1"/>
  <c r="Z4" i="14" s="1"/>
  <c r="S4" i="14"/>
  <c r="Q4" i="14"/>
  <c r="K4" i="14"/>
  <c r="V3" i="14"/>
  <c r="W3" i="14" s="1"/>
  <c r="T3" i="14"/>
  <c r="X3" i="14" s="1"/>
  <c r="Z3" i="14" s="1"/>
  <c r="S3" i="14"/>
  <c r="Q3" i="14"/>
  <c r="K3" i="14"/>
  <c r="V2" i="14"/>
  <c r="W2" i="14" s="1"/>
  <c r="T2" i="14"/>
  <c r="X2" i="14" s="1"/>
  <c r="Z2" i="14" s="1"/>
  <c r="S2" i="14"/>
  <c r="Q2" i="14"/>
  <c r="K2" i="14"/>
  <c r="AL267" i="13"/>
  <c r="AI267" i="13"/>
  <c r="AH267" i="13"/>
  <c r="AK267" i="13" s="1"/>
  <c r="AL266" i="13"/>
  <c r="AN266" i="13" s="1"/>
  <c r="AI266" i="13"/>
  <c r="AH266" i="13"/>
  <c r="AK266" i="13" s="1"/>
  <c r="AL265" i="13"/>
  <c r="AM265" i="13" s="1"/>
  <c r="AP265" i="13" s="1"/>
  <c r="AI265" i="13"/>
  <c r="AH265" i="13"/>
  <c r="AK265" i="13" s="1"/>
  <c r="AL264" i="13"/>
  <c r="AN264" i="13" s="1"/>
  <c r="AI264" i="13"/>
  <c r="AH264" i="13"/>
  <c r="AK264" i="13" s="1"/>
  <c r="AL263" i="13"/>
  <c r="AN263" i="13" s="1"/>
  <c r="AI263" i="13"/>
  <c r="AH263" i="13"/>
  <c r="AK263" i="13" s="1"/>
  <c r="AL262" i="13"/>
  <c r="AN262" i="13" s="1"/>
  <c r="AI262" i="13"/>
  <c r="AH262" i="13"/>
  <c r="AK262" i="13" s="1"/>
  <c r="AL261" i="13"/>
  <c r="AN261" i="13" s="1"/>
  <c r="AI261" i="13"/>
  <c r="AH261" i="13"/>
  <c r="AK261" i="13" s="1"/>
  <c r="AL260" i="13"/>
  <c r="AN260" i="13" s="1"/>
  <c r="AI260" i="13"/>
  <c r="AH260" i="13"/>
  <c r="AK260" i="13" s="1"/>
  <c r="AL259" i="13"/>
  <c r="AN259" i="13" s="1"/>
  <c r="AI259" i="13"/>
  <c r="AH259" i="13"/>
  <c r="AK259" i="13" s="1"/>
  <c r="AL258" i="13"/>
  <c r="AN258" i="13" s="1"/>
  <c r="AI258" i="13"/>
  <c r="AH258" i="13"/>
  <c r="AL257" i="13"/>
  <c r="AN257" i="13" s="1"/>
  <c r="AI257" i="13"/>
  <c r="AH257" i="13"/>
  <c r="AL256" i="13"/>
  <c r="AN256" i="13" s="1"/>
  <c r="AI256" i="13"/>
  <c r="AH256" i="13"/>
  <c r="AL255" i="13"/>
  <c r="AN255" i="13" s="1"/>
  <c r="AI255" i="13"/>
  <c r="AH255" i="13"/>
  <c r="AL254" i="13"/>
  <c r="AN254" i="13" s="1"/>
  <c r="AI254" i="13"/>
  <c r="AH254" i="13"/>
  <c r="AL253" i="13"/>
  <c r="AN253" i="13" s="1"/>
  <c r="AI253" i="13"/>
  <c r="AH253" i="13"/>
  <c r="AL252" i="13"/>
  <c r="AN252" i="13" s="1"/>
  <c r="AH252" i="13"/>
  <c r="AL251" i="13"/>
  <c r="AN251" i="13" s="1"/>
  <c r="AH251" i="13"/>
  <c r="AL250" i="13"/>
  <c r="AN250" i="13" s="1"/>
  <c r="AI250" i="13"/>
  <c r="AH250" i="13"/>
  <c r="AL249" i="13"/>
  <c r="AN249" i="13" s="1"/>
  <c r="AI249" i="13"/>
  <c r="AH249" i="13"/>
  <c r="AL248" i="13"/>
  <c r="AN248" i="13" s="1"/>
  <c r="AI248" i="13"/>
  <c r="AH248" i="13"/>
  <c r="AL247" i="13"/>
  <c r="AN247" i="13" s="1"/>
  <c r="AI247" i="13"/>
  <c r="AH247" i="13"/>
  <c r="AL246" i="13"/>
  <c r="AN246" i="13" s="1"/>
  <c r="AI246" i="13"/>
  <c r="AH246" i="13"/>
  <c r="AL245" i="13"/>
  <c r="AN245" i="13" s="1"/>
  <c r="AI245" i="13"/>
  <c r="AH245" i="13"/>
  <c r="AL244" i="13"/>
  <c r="AN244" i="13" s="1"/>
  <c r="AI244" i="13"/>
  <c r="AH244" i="13"/>
  <c r="AL243" i="13"/>
  <c r="AN243" i="13" s="1"/>
  <c r="AI243" i="13"/>
  <c r="AH243" i="13"/>
  <c r="AL242" i="13"/>
  <c r="AN242" i="13" s="1"/>
  <c r="AH242" i="13"/>
  <c r="AL241" i="13"/>
  <c r="AN241" i="13" s="1"/>
  <c r="AH241" i="13"/>
  <c r="AL240" i="13"/>
  <c r="AN240" i="13" s="1"/>
  <c r="AH240" i="13"/>
  <c r="AL239" i="13"/>
  <c r="AN239" i="13" s="1"/>
  <c r="AI239" i="13"/>
  <c r="AH239" i="13"/>
  <c r="AL238" i="13"/>
  <c r="AN238" i="13" s="1"/>
  <c r="AI238" i="13"/>
  <c r="AH238" i="13"/>
  <c r="AL237" i="13"/>
  <c r="AN237" i="13" s="1"/>
  <c r="AI237" i="13"/>
  <c r="AH237" i="13"/>
  <c r="AL236" i="13"/>
  <c r="AN236" i="13" s="1"/>
  <c r="AI236" i="13"/>
  <c r="AH236" i="13"/>
  <c r="AL235" i="13"/>
  <c r="AN235" i="13" s="1"/>
  <c r="AI235" i="13"/>
  <c r="AH235" i="13"/>
  <c r="AL234" i="13"/>
  <c r="AN234" i="13" s="1"/>
  <c r="AI234" i="13"/>
  <c r="AH234" i="13"/>
  <c r="AL233" i="13"/>
  <c r="AN233" i="13" s="1"/>
  <c r="AI233" i="13"/>
  <c r="AH233" i="13"/>
  <c r="AL232" i="13"/>
  <c r="AN232" i="13" s="1"/>
  <c r="AI232" i="13"/>
  <c r="AH232" i="13"/>
  <c r="AL231" i="13"/>
  <c r="AN231" i="13" s="1"/>
  <c r="AI231" i="13"/>
  <c r="AH231" i="13"/>
  <c r="AL230" i="13"/>
  <c r="AN230" i="13" s="1"/>
  <c r="AI230" i="13"/>
  <c r="AH230" i="13"/>
  <c r="AL229" i="13"/>
  <c r="AN229" i="13" s="1"/>
  <c r="AI229" i="13"/>
  <c r="AH229" i="13"/>
  <c r="AL228" i="13"/>
  <c r="AN228" i="13" s="1"/>
  <c r="AI228" i="13"/>
  <c r="AH228" i="13"/>
  <c r="AL227" i="13"/>
  <c r="AN227" i="13" s="1"/>
  <c r="AI227" i="13"/>
  <c r="AH227" i="13"/>
  <c r="AL226" i="13"/>
  <c r="AN226" i="13" s="1"/>
  <c r="AI226" i="13"/>
  <c r="AH226" i="13"/>
  <c r="AL225" i="13"/>
  <c r="AN225" i="13" s="1"/>
  <c r="AI225" i="13"/>
  <c r="AH225" i="13"/>
  <c r="AL224" i="13"/>
  <c r="AN224" i="13" s="1"/>
  <c r="AI224" i="13"/>
  <c r="AH224" i="13"/>
  <c r="AL223" i="13"/>
  <c r="AN223" i="13" s="1"/>
  <c r="AI223" i="13"/>
  <c r="AH223" i="13"/>
  <c r="AL222" i="13"/>
  <c r="AN222" i="13" s="1"/>
  <c r="AI222" i="13"/>
  <c r="AH222" i="13"/>
  <c r="AL221" i="13"/>
  <c r="AN221" i="13" s="1"/>
  <c r="AI221" i="13"/>
  <c r="AH221" i="13"/>
  <c r="AL220" i="13"/>
  <c r="AN220" i="13" s="1"/>
  <c r="AI220" i="13"/>
  <c r="AH220" i="13"/>
  <c r="AL219" i="13"/>
  <c r="AN219" i="13" s="1"/>
  <c r="AI219" i="13"/>
  <c r="AH219" i="13"/>
  <c r="AL218" i="13"/>
  <c r="AN218" i="13" s="1"/>
  <c r="AI218" i="13"/>
  <c r="AH218" i="13"/>
  <c r="AL217" i="13"/>
  <c r="AN217" i="13" s="1"/>
  <c r="AI217" i="13"/>
  <c r="AH217" i="13"/>
  <c r="AL216" i="13"/>
  <c r="AN216" i="13" s="1"/>
  <c r="AI216" i="13"/>
  <c r="AH216" i="13"/>
  <c r="AL215" i="13"/>
  <c r="AN215" i="13" s="1"/>
  <c r="AI215" i="13"/>
  <c r="AH215" i="13"/>
  <c r="AL214" i="13"/>
  <c r="AN214" i="13" s="1"/>
  <c r="AI214" i="13"/>
  <c r="AH214" i="13"/>
  <c r="AL213" i="13"/>
  <c r="AN213" i="13" s="1"/>
  <c r="AI213" i="13"/>
  <c r="AH213" i="13"/>
  <c r="AL212" i="13"/>
  <c r="AN212" i="13" s="1"/>
  <c r="AI212" i="13"/>
  <c r="AH212" i="13"/>
  <c r="AL211" i="13"/>
  <c r="AN211" i="13" s="1"/>
  <c r="AI211" i="13"/>
  <c r="AH211" i="13"/>
  <c r="AL210" i="13"/>
  <c r="AN210" i="13" s="1"/>
  <c r="AI210" i="13"/>
  <c r="AH210" i="13"/>
  <c r="AL209" i="13"/>
  <c r="AN209" i="13" s="1"/>
  <c r="AI209" i="13"/>
  <c r="AH209" i="13"/>
  <c r="AL208" i="13"/>
  <c r="AN208" i="13" s="1"/>
  <c r="AI208" i="13"/>
  <c r="AH208" i="13"/>
  <c r="AL207" i="13"/>
  <c r="AN207" i="13" s="1"/>
  <c r="AI207" i="13"/>
  <c r="AH207" i="13"/>
  <c r="AB207" i="13"/>
  <c r="AL206" i="13"/>
  <c r="AN206" i="13" s="1"/>
  <c r="AI206" i="13"/>
  <c r="AH206" i="13"/>
  <c r="AK206" i="13" s="1"/>
  <c r="AP205" i="13"/>
  <c r="AN205" i="13"/>
  <c r="AI205" i="13"/>
  <c r="AH205" i="13"/>
  <c r="AK205" i="13" s="1"/>
  <c r="AL204" i="13"/>
  <c r="AI204" i="13"/>
  <c r="AH204" i="13"/>
  <c r="AK204" i="13" s="1"/>
  <c r="AL203" i="13"/>
  <c r="AI203" i="13"/>
  <c r="AH203" i="13"/>
  <c r="AK203" i="13" s="1"/>
  <c r="V200" i="13"/>
  <c r="W200" i="13" s="1"/>
  <c r="T200" i="13"/>
  <c r="X200" i="13" s="1"/>
  <c r="Z200" i="13" s="1"/>
  <c r="S200" i="13"/>
  <c r="Q200" i="13"/>
  <c r="K200" i="13"/>
  <c r="V199" i="13"/>
  <c r="W199" i="13" s="1"/>
  <c r="T199" i="13"/>
  <c r="X199" i="13" s="1"/>
  <c r="Z199" i="13" s="1"/>
  <c r="S199" i="13"/>
  <c r="Q199" i="13"/>
  <c r="V198" i="13"/>
  <c r="W198" i="13" s="1"/>
  <c r="T198" i="13"/>
  <c r="X198" i="13" s="1"/>
  <c r="Z198" i="13" s="1"/>
  <c r="S198" i="13"/>
  <c r="Q198" i="13"/>
  <c r="W197" i="13"/>
  <c r="V197" i="13"/>
  <c r="T197" i="13"/>
  <c r="X197" i="13" s="1"/>
  <c r="Z197" i="13" s="1"/>
  <c r="S197" i="13"/>
  <c r="Q197" i="13"/>
  <c r="W196" i="13"/>
  <c r="V196" i="13"/>
  <c r="T196" i="13"/>
  <c r="X196" i="13" s="1"/>
  <c r="Z196" i="13" s="1"/>
  <c r="S196" i="13"/>
  <c r="Q196" i="13"/>
  <c r="W195" i="13"/>
  <c r="V195" i="13"/>
  <c r="T195" i="13"/>
  <c r="X195" i="13" s="1"/>
  <c r="Z195" i="13" s="1"/>
  <c r="S195" i="13"/>
  <c r="Q195" i="13"/>
  <c r="W194" i="13"/>
  <c r="V194" i="13"/>
  <c r="T194" i="13"/>
  <c r="X194" i="13" s="1"/>
  <c r="Z194" i="13" s="1"/>
  <c r="S194" i="13"/>
  <c r="Q194" i="13"/>
  <c r="W193" i="13"/>
  <c r="V193" i="13"/>
  <c r="T193" i="13"/>
  <c r="X193" i="13" s="1"/>
  <c r="Z193" i="13" s="1"/>
  <c r="S193" i="13"/>
  <c r="Q193" i="13"/>
  <c r="W192" i="13"/>
  <c r="V192" i="13"/>
  <c r="T192" i="13"/>
  <c r="X192" i="13" s="1"/>
  <c r="Z192" i="13" s="1"/>
  <c r="S192" i="13"/>
  <c r="Q192" i="13"/>
  <c r="W191" i="13"/>
  <c r="V191" i="13"/>
  <c r="T191" i="13"/>
  <c r="X191" i="13" s="1"/>
  <c r="Z191" i="13" s="1"/>
  <c r="S191" i="13"/>
  <c r="Q191" i="13"/>
  <c r="W190" i="13"/>
  <c r="V190" i="13"/>
  <c r="T190" i="13"/>
  <c r="X190" i="13" s="1"/>
  <c r="Z190" i="13" s="1"/>
  <c r="S190" i="13"/>
  <c r="Q190" i="13"/>
  <c r="W189" i="13"/>
  <c r="V189" i="13"/>
  <c r="T189" i="13"/>
  <c r="X189" i="13" s="1"/>
  <c r="Z189" i="13" s="1"/>
  <c r="S189" i="13"/>
  <c r="Q189" i="13"/>
  <c r="W188" i="13"/>
  <c r="V188" i="13"/>
  <c r="T188" i="13"/>
  <c r="X188" i="13" s="1"/>
  <c r="Z188" i="13" s="1"/>
  <c r="S188" i="13"/>
  <c r="Q188" i="13"/>
  <c r="W187" i="13"/>
  <c r="V187" i="13"/>
  <c r="T187" i="13"/>
  <c r="X187" i="13" s="1"/>
  <c r="Z187" i="13" s="1"/>
  <c r="S187" i="13"/>
  <c r="Q187" i="13"/>
  <c r="W186" i="13"/>
  <c r="V186" i="13"/>
  <c r="T186" i="13"/>
  <c r="X186" i="13" s="1"/>
  <c r="Z186" i="13" s="1"/>
  <c r="S186" i="13"/>
  <c r="Q186" i="13"/>
  <c r="W185" i="13"/>
  <c r="V185" i="13"/>
  <c r="T185" i="13"/>
  <c r="X185" i="13" s="1"/>
  <c r="Z185" i="13" s="1"/>
  <c r="S185" i="13"/>
  <c r="Q185" i="13"/>
  <c r="W184" i="13"/>
  <c r="V184" i="13"/>
  <c r="T184" i="13"/>
  <c r="X184" i="13" s="1"/>
  <c r="Z184" i="13" s="1"/>
  <c r="S184" i="13"/>
  <c r="Q184" i="13"/>
  <c r="W183" i="13"/>
  <c r="V183" i="13"/>
  <c r="T183" i="13"/>
  <c r="X183" i="13" s="1"/>
  <c r="Z183" i="13" s="1"/>
  <c r="S183" i="13"/>
  <c r="Q183" i="13"/>
  <c r="W182" i="13"/>
  <c r="V182" i="13"/>
  <c r="T182" i="13"/>
  <c r="X182" i="13" s="1"/>
  <c r="Z182" i="13" s="1"/>
  <c r="S182" i="13"/>
  <c r="Q182" i="13"/>
  <c r="W181" i="13"/>
  <c r="V181" i="13"/>
  <c r="T181" i="13"/>
  <c r="X181" i="13" s="1"/>
  <c r="Z181" i="13" s="1"/>
  <c r="S181" i="13"/>
  <c r="Q181" i="13"/>
  <c r="W180" i="13"/>
  <c r="V180" i="13"/>
  <c r="T180" i="13"/>
  <c r="X180" i="13" s="1"/>
  <c r="Z180" i="13" s="1"/>
  <c r="S180" i="13"/>
  <c r="Q180" i="13"/>
  <c r="W179" i="13"/>
  <c r="V179" i="13"/>
  <c r="T179" i="13"/>
  <c r="X179" i="13" s="1"/>
  <c r="Z179" i="13" s="1"/>
  <c r="S179" i="13"/>
  <c r="Q179" i="13"/>
  <c r="W178" i="13"/>
  <c r="V178" i="13"/>
  <c r="T178" i="13"/>
  <c r="X178" i="13" s="1"/>
  <c r="Z178" i="13" s="1"/>
  <c r="S178" i="13"/>
  <c r="Q178" i="13"/>
  <c r="W177" i="13"/>
  <c r="V177" i="13"/>
  <c r="T177" i="13"/>
  <c r="X177" i="13" s="1"/>
  <c r="Z177" i="13" s="1"/>
  <c r="S177" i="13"/>
  <c r="Q177" i="13"/>
  <c r="W176" i="13"/>
  <c r="V176" i="13"/>
  <c r="T176" i="13"/>
  <c r="X176" i="13" s="1"/>
  <c r="Z176" i="13" s="1"/>
  <c r="S176" i="13"/>
  <c r="Q176" i="13"/>
  <c r="W175" i="13"/>
  <c r="V175" i="13"/>
  <c r="T175" i="13"/>
  <c r="X175" i="13" s="1"/>
  <c r="Z175" i="13" s="1"/>
  <c r="S175" i="13"/>
  <c r="Q175" i="13"/>
  <c r="W174" i="13"/>
  <c r="V174" i="13"/>
  <c r="T174" i="13"/>
  <c r="X174" i="13" s="1"/>
  <c r="Z174" i="13" s="1"/>
  <c r="S174" i="13"/>
  <c r="Q174" i="13"/>
  <c r="W173" i="13"/>
  <c r="V173" i="13"/>
  <c r="T173" i="13"/>
  <c r="X173" i="13" s="1"/>
  <c r="Z173" i="13" s="1"/>
  <c r="S173" i="13"/>
  <c r="Q173" i="13"/>
  <c r="W172" i="13"/>
  <c r="V172" i="13"/>
  <c r="T172" i="13"/>
  <c r="X172" i="13" s="1"/>
  <c r="Z172" i="13" s="1"/>
  <c r="S172" i="13"/>
  <c r="Q172" i="13"/>
  <c r="W171" i="13"/>
  <c r="V171" i="13"/>
  <c r="T171" i="13"/>
  <c r="X171" i="13" s="1"/>
  <c r="Z171" i="13" s="1"/>
  <c r="S171" i="13"/>
  <c r="Q171" i="13"/>
  <c r="W170" i="13"/>
  <c r="V170" i="13"/>
  <c r="T170" i="13"/>
  <c r="X170" i="13" s="1"/>
  <c r="Z170" i="13" s="1"/>
  <c r="S170" i="13"/>
  <c r="Q170" i="13"/>
  <c r="W169" i="13"/>
  <c r="V169" i="13"/>
  <c r="T169" i="13"/>
  <c r="X169" i="13" s="1"/>
  <c r="Z169" i="13" s="1"/>
  <c r="S169" i="13"/>
  <c r="Q169" i="13"/>
  <c r="W168" i="13"/>
  <c r="V168" i="13"/>
  <c r="T168" i="13"/>
  <c r="X168" i="13" s="1"/>
  <c r="Z168" i="13" s="1"/>
  <c r="S168" i="13"/>
  <c r="Q168" i="13"/>
  <c r="W167" i="13"/>
  <c r="V167" i="13"/>
  <c r="T167" i="13"/>
  <c r="X167" i="13" s="1"/>
  <c r="Z167" i="13" s="1"/>
  <c r="S167" i="13"/>
  <c r="Q167" i="13"/>
  <c r="W166" i="13"/>
  <c r="V166" i="13"/>
  <c r="T166" i="13"/>
  <c r="X166" i="13" s="1"/>
  <c r="Z166" i="13" s="1"/>
  <c r="S166" i="13"/>
  <c r="Q166" i="13"/>
  <c r="W165" i="13"/>
  <c r="V165" i="13"/>
  <c r="T165" i="13"/>
  <c r="X165" i="13" s="1"/>
  <c r="Z165" i="13" s="1"/>
  <c r="S165" i="13"/>
  <c r="Q165" i="13"/>
  <c r="W164" i="13"/>
  <c r="V164" i="13"/>
  <c r="T164" i="13"/>
  <c r="X164" i="13" s="1"/>
  <c r="Z164" i="13" s="1"/>
  <c r="S164" i="13"/>
  <c r="Q164" i="13"/>
  <c r="W163" i="13"/>
  <c r="V163" i="13"/>
  <c r="T163" i="13"/>
  <c r="X163" i="13" s="1"/>
  <c r="Z163" i="13" s="1"/>
  <c r="S163" i="13"/>
  <c r="Q163" i="13"/>
  <c r="W162" i="13"/>
  <c r="V162" i="13"/>
  <c r="T162" i="13"/>
  <c r="X162" i="13" s="1"/>
  <c r="Z162" i="13" s="1"/>
  <c r="S162" i="13"/>
  <c r="Q162" i="13"/>
  <c r="W161" i="13"/>
  <c r="V161" i="13"/>
  <c r="T161" i="13"/>
  <c r="X161" i="13" s="1"/>
  <c r="Z161" i="13" s="1"/>
  <c r="S161" i="13"/>
  <c r="Q161" i="13"/>
  <c r="W160" i="13"/>
  <c r="V160" i="13"/>
  <c r="T160" i="13"/>
  <c r="X160" i="13" s="1"/>
  <c r="Z160" i="13" s="1"/>
  <c r="S160" i="13"/>
  <c r="Q160" i="13"/>
  <c r="W159" i="13"/>
  <c r="V159" i="13"/>
  <c r="T159" i="13"/>
  <c r="X159" i="13" s="1"/>
  <c r="Z159" i="13" s="1"/>
  <c r="S159" i="13"/>
  <c r="Q159" i="13"/>
  <c r="W158" i="13"/>
  <c r="V158" i="13"/>
  <c r="T158" i="13"/>
  <c r="X158" i="13" s="1"/>
  <c r="Z158" i="13" s="1"/>
  <c r="S158" i="13"/>
  <c r="Q158" i="13"/>
  <c r="W157" i="13"/>
  <c r="V157" i="13"/>
  <c r="T157" i="13"/>
  <c r="X157" i="13" s="1"/>
  <c r="Z157" i="13" s="1"/>
  <c r="S157" i="13"/>
  <c r="Q157" i="13"/>
  <c r="W156" i="13"/>
  <c r="V156" i="13"/>
  <c r="T156" i="13"/>
  <c r="X156" i="13" s="1"/>
  <c r="Z156" i="13" s="1"/>
  <c r="S156" i="13"/>
  <c r="Q156" i="13"/>
  <c r="W155" i="13"/>
  <c r="V155" i="13"/>
  <c r="T155" i="13"/>
  <c r="X155" i="13" s="1"/>
  <c r="Z155" i="13" s="1"/>
  <c r="S155" i="13"/>
  <c r="Q155" i="13"/>
  <c r="W154" i="13"/>
  <c r="V154" i="13"/>
  <c r="T154" i="13"/>
  <c r="X154" i="13" s="1"/>
  <c r="Z154" i="13" s="1"/>
  <c r="S154" i="13"/>
  <c r="Q154" i="13"/>
  <c r="W153" i="13"/>
  <c r="V153" i="13"/>
  <c r="T153" i="13"/>
  <c r="X153" i="13" s="1"/>
  <c r="Z153" i="13" s="1"/>
  <c r="S153" i="13"/>
  <c r="Q153" i="13"/>
  <c r="W152" i="13"/>
  <c r="V152" i="13"/>
  <c r="T152" i="13"/>
  <c r="X152" i="13" s="1"/>
  <c r="Z152" i="13" s="1"/>
  <c r="S152" i="13"/>
  <c r="Q152" i="13"/>
  <c r="W151" i="13"/>
  <c r="V151" i="13"/>
  <c r="T151" i="13"/>
  <c r="X151" i="13" s="1"/>
  <c r="Z151" i="13" s="1"/>
  <c r="S151" i="13"/>
  <c r="Q151" i="13"/>
  <c r="W150" i="13"/>
  <c r="V150" i="13"/>
  <c r="T150" i="13"/>
  <c r="X150" i="13" s="1"/>
  <c r="Z150" i="13" s="1"/>
  <c r="S150" i="13"/>
  <c r="Q150" i="13"/>
  <c r="W149" i="13"/>
  <c r="V149" i="13"/>
  <c r="T149" i="13"/>
  <c r="X149" i="13" s="1"/>
  <c r="Z149" i="13" s="1"/>
  <c r="S149" i="13"/>
  <c r="Q149" i="13"/>
  <c r="W148" i="13"/>
  <c r="V148" i="13"/>
  <c r="T148" i="13"/>
  <c r="X148" i="13" s="1"/>
  <c r="Z148" i="13" s="1"/>
  <c r="S148" i="13"/>
  <c r="Q148" i="13"/>
  <c r="W147" i="13"/>
  <c r="V147" i="13"/>
  <c r="T147" i="13"/>
  <c r="X147" i="13" s="1"/>
  <c r="Z147" i="13" s="1"/>
  <c r="S147" i="13"/>
  <c r="Q147" i="13"/>
  <c r="W146" i="13"/>
  <c r="V146" i="13"/>
  <c r="T146" i="13"/>
  <c r="X146" i="13" s="1"/>
  <c r="Z146" i="13" s="1"/>
  <c r="S146" i="13"/>
  <c r="Q146" i="13"/>
  <c r="W145" i="13"/>
  <c r="V145" i="13"/>
  <c r="T145" i="13"/>
  <c r="X145" i="13" s="1"/>
  <c r="Z145" i="13" s="1"/>
  <c r="S145" i="13"/>
  <c r="Q145" i="13"/>
  <c r="W144" i="13"/>
  <c r="V144" i="13"/>
  <c r="T144" i="13"/>
  <c r="X144" i="13" s="1"/>
  <c r="Z144" i="13" s="1"/>
  <c r="S144" i="13"/>
  <c r="Q144" i="13"/>
  <c r="W143" i="13"/>
  <c r="V143" i="13"/>
  <c r="T143" i="13"/>
  <c r="X143" i="13" s="1"/>
  <c r="Z143" i="13" s="1"/>
  <c r="S143" i="13"/>
  <c r="Q143" i="13"/>
  <c r="W142" i="13"/>
  <c r="V142" i="13"/>
  <c r="T142" i="13"/>
  <c r="X142" i="13" s="1"/>
  <c r="Z142" i="13" s="1"/>
  <c r="S142" i="13"/>
  <c r="Q142" i="13"/>
  <c r="W141" i="13"/>
  <c r="V141" i="13"/>
  <c r="T141" i="13"/>
  <c r="X141" i="13" s="1"/>
  <c r="Z141" i="13" s="1"/>
  <c r="S141" i="13"/>
  <c r="Q141" i="13"/>
  <c r="W140" i="13"/>
  <c r="V140" i="13"/>
  <c r="T140" i="13"/>
  <c r="X140" i="13" s="1"/>
  <c r="Z140" i="13" s="1"/>
  <c r="S140" i="13"/>
  <c r="Q140" i="13"/>
  <c r="W139" i="13"/>
  <c r="V139" i="13"/>
  <c r="T139" i="13"/>
  <c r="X139" i="13" s="1"/>
  <c r="Z139" i="13" s="1"/>
  <c r="S139" i="13"/>
  <c r="Q139" i="13"/>
  <c r="W138" i="13"/>
  <c r="V138" i="13"/>
  <c r="T138" i="13"/>
  <c r="X138" i="13" s="1"/>
  <c r="Z138" i="13" s="1"/>
  <c r="S138" i="13"/>
  <c r="Q138" i="13"/>
  <c r="W137" i="13"/>
  <c r="V137" i="13"/>
  <c r="T137" i="13"/>
  <c r="X137" i="13" s="1"/>
  <c r="Z137" i="13" s="1"/>
  <c r="S137" i="13"/>
  <c r="Q137" i="13"/>
  <c r="W136" i="13"/>
  <c r="V136" i="13"/>
  <c r="T136" i="13"/>
  <c r="X136" i="13" s="1"/>
  <c r="Z136" i="13" s="1"/>
  <c r="S136" i="13"/>
  <c r="Q136" i="13"/>
  <c r="W135" i="13"/>
  <c r="V135" i="13"/>
  <c r="T135" i="13"/>
  <c r="X135" i="13" s="1"/>
  <c r="Z135" i="13" s="1"/>
  <c r="S135" i="13"/>
  <c r="Q135" i="13"/>
  <c r="W134" i="13"/>
  <c r="V134" i="13"/>
  <c r="T134" i="13"/>
  <c r="X134" i="13" s="1"/>
  <c r="Z134" i="13" s="1"/>
  <c r="S134" i="13"/>
  <c r="Q134" i="13"/>
  <c r="W133" i="13"/>
  <c r="V133" i="13"/>
  <c r="T133" i="13"/>
  <c r="X133" i="13" s="1"/>
  <c r="Z133" i="13" s="1"/>
  <c r="S133" i="13"/>
  <c r="Q133" i="13"/>
  <c r="W132" i="13"/>
  <c r="V132" i="13"/>
  <c r="T132" i="13"/>
  <c r="X132" i="13" s="1"/>
  <c r="Z132" i="13" s="1"/>
  <c r="S132" i="13"/>
  <c r="Q132" i="13"/>
  <c r="W131" i="13"/>
  <c r="V131" i="13"/>
  <c r="T131" i="13"/>
  <c r="X131" i="13" s="1"/>
  <c r="Z131" i="13" s="1"/>
  <c r="S131" i="13"/>
  <c r="Q131" i="13"/>
  <c r="W130" i="13"/>
  <c r="V130" i="13"/>
  <c r="T130" i="13"/>
  <c r="X130" i="13" s="1"/>
  <c r="Z130" i="13" s="1"/>
  <c r="S130" i="13"/>
  <c r="Q130" i="13"/>
  <c r="W129" i="13"/>
  <c r="V129" i="13"/>
  <c r="T129" i="13"/>
  <c r="X129" i="13" s="1"/>
  <c r="Z129" i="13" s="1"/>
  <c r="S129" i="13"/>
  <c r="Q129" i="13"/>
  <c r="W128" i="13"/>
  <c r="V128" i="13"/>
  <c r="T128" i="13"/>
  <c r="X128" i="13" s="1"/>
  <c r="Z128" i="13" s="1"/>
  <c r="S128" i="13"/>
  <c r="Q128" i="13"/>
  <c r="W127" i="13"/>
  <c r="V127" i="13"/>
  <c r="T127" i="13"/>
  <c r="X127" i="13" s="1"/>
  <c r="Z127" i="13" s="1"/>
  <c r="S127" i="13"/>
  <c r="Q127" i="13"/>
  <c r="W126" i="13"/>
  <c r="V126" i="13"/>
  <c r="T126" i="13"/>
  <c r="X126" i="13" s="1"/>
  <c r="Z126" i="13" s="1"/>
  <c r="S126" i="13"/>
  <c r="Q126" i="13"/>
  <c r="W125" i="13"/>
  <c r="V125" i="13"/>
  <c r="T125" i="13"/>
  <c r="X125" i="13" s="1"/>
  <c r="Z125" i="13" s="1"/>
  <c r="S125" i="13"/>
  <c r="Q125" i="13"/>
  <c r="W124" i="13"/>
  <c r="V124" i="13"/>
  <c r="T124" i="13"/>
  <c r="X124" i="13" s="1"/>
  <c r="Z124" i="13" s="1"/>
  <c r="S124" i="13"/>
  <c r="Q124" i="13"/>
  <c r="W123" i="13"/>
  <c r="V123" i="13"/>
  <c r="T123" i="13"/>
  <c r="X123" i="13" s="1"/>
  <c r="Z123" i="13" s="1"/>
  <c r="S123" i="13"/>
  <c r="Q123" i="13"/>
  <c r="W122" i="13"/>
  <c r="V122" i="13"/>
  <c r="T122" i="13"/>
  <c r="X122" i="13" s="1"/>
  <c r="Z122" i="13" s="1"/>
  <c r="S122" i="13"/>
  <c r="Q122" i="13"/>
  <c r="W121" i="13"/>
  <c r="V121" i="13"/>
  <c r="T121" i="13"/>
  <c r="X121" i="13" s="1"/>
  <c r="Z121" i="13" s="1"/>
  <c r="S121" i="13"/>
  <c r="Q121" i="13"/>
  <c r="W120" i="13"/>
  <c r="V120" i="13"/>
  <c r="T120" i="13"/>
  <c r="X120" i="13" s="1"/>
  <c r="Z120" i="13" s="1"/>
  <c r="S120" i="13"/>
  <c r="Q120" i="13"/>
  <c r="W119" i="13"/>
  <c r="V119" i="13"/>
  <c r="T119" i="13"/>
  <c r="X119" i="13" s="1"/>
  <c r="Z119" i="13" s="1"/>
  <c r="S119" i="13"/>
  <c r="Q119" i="13"/>
  <c r="W118" i="13"/>
  <c r="V118" i="13"/>
  <c r="T118" i="13"/>
  <c r="X118" i="13" s="1"/>
  <c r="Z118" i="13" s="1"/>
  <c r="S118" i="13"/>
  <c r="Q118" i="13"/>
  <c r="W117" i="13"/>
  <c r="V117" i="13"/>
  <c r="T117" i="13"/>
  <c r="X117" i="13" s="1"/>
  <c r="Z117" i="13" s="1"/>
  <c r="S117" i="13"/>
  <c r="Q117" i="13"/>
  <c r="W116" i="13"/>
  <c r="V116" i="13"/>
  <c r="T116" i="13"/>
  <c r="X116" i="13" s="1"/>
  <c r="Z116" i="13" s="1"/>
  <c r="S116" i="13"/>
  <c r="Q116" i="13"/>
  <c r="W115" i="13"/>
  <c r="V115" i="13"/>
  <c r="T115" i="13"/>
  <c r="X115" i="13" s="1"/>
  <c r="Z115" i="13" s="1"/>
  <c r="S115" i="13"/>
  <c r="Q115" i="13"/>
  <c r="W114" i="13"/>
  <c r="V114" i="13"/>
  <c r="T114" i="13"/>
  <c r="X114" i="13" s="1"/>
  <c r="Z114" i="13" s="1"/>
  <c r="S114" i="13"/>
  <c r="Q114" i="13"/>
  <c r="W113" i="13"/>
  <c r="V113" i="13"/>
  <c r="T113" i="13"/>
  <c r="X113" i="13" s="1"/>
  <c r="Z113" i="13" s="1"/>
  <c r="S113" i="13"/>
  <c r="Q113" i="13"/>
  <c r="W112" i="13"/>
  <c r="V112" i="13"/>
  <c r="T112" i="13"/>
  <c r="X112" i="13" s="1"/>
  <c r="Z112" i="13" s="1"/>
  <c r="S112" i="13"/>
  <c r="Q112" i="13"/>
  <c r="W111" i="13"/>
  <c r="V111" i="13"/>
  <c r="T111" i="13"/>
  <c r="X111" i="13" s="1"/>
  <c r="Z111" i="13" s="1"/>
  <c r="S111" i="13"/>
  <c r="Q111" i="13"/>
  <c r="W110" i="13"/>
  <c r="V110" i="13"/>
  <c r="T110" i="13"/>
  <c r="X110" i="13" s="1"/>
  <c r="Z110" i="13" s="1"/>
  <c r="S110" i="13"/>
  <c r="Q110" i="13"/>
  <c r="W109" i="13"/>
  <c r="V109" i="13"/>
  <c r="T109" i="13"/>
  <c r="X109" i="13" s="1"/>
  <c r="Z109" i="13" s="1"/>
  <c r="S109" i="13"/>
  <c r="Q109" i="13"/>
  <c r="W108" i="13"/>
  <c r="V108" i="13"/>
  <c r="T108" i="13"/>
  <c r="X108" i="13" s="1"/>
  <c r="Z108" i="13" s="1"/>
  <c r="S108" i="13"/>
  <c r="Q108" i="13"/>
  <c r="W107" i="13"/>
  <c r="V107" i="13"/>
  <c r="T107" i="13"/>
  <c r="X107" i="13" s="1"/>
  <c r="Z107" i="13" s="1"/>
  <c r="S107" i="13"/>
  <c r="Q107" i="13"/>
  <c r="W106" i="13"/>
  <c r="V106" i="13"/>
  <c r="T106" i="13"/>
  <c r="X106" i="13" s="1"/>
  <c r="Z106" i="13" s="1"/>
  <c r="S106" i="13"/>
  <c r="Q106" i="13"/>
  <c r="W105" i="13"/>
  <c r="V105" i="13"/>
  <c r="T105" i="13"/>
  <c r="X105" i="13" s="1"/>
  <c r="Z105" i="13" s="1"/>
  <c r="S105" i="13"/>
  <c r="Q105" i="13"/>
  <c r="W104" i="13"/>
  <c r="V104" i="13"/>
  <c r="T104" i="13"/>
  <c r="X104" i="13" s="1"/>
  <c r="Z104" i="13" s="1"/>
  <c r="S104" i="13"/>
  <c r="Q104" i="13"/>
  <c r="W103" i="13"/>
  <c r="V103" i="13"/>
  <c r="T103" i="13"/>
  <c r="X103" i="13" s="1"/>
  <c r="Z103" i="13" s="1"/>
  <c r="S103" i="13"/>
  <c r="Q103" i="13"/>
  <c r="W102" i="13"/>
  <c r="V102" i="13"/>
  <c r="T102" i="13"/>
  <c r="X102" i="13" s="1"/>
  <c r="Z102" i="13" s="1"/>
  <c r="S102" i="13"/>
  <c r="Q102" i="13"/>
  <c r="W101" i="13"/>
  <c r="V101" i="13"/>
  <c r="T101" i="13"/>
  <c r="X101" i="13" s="1"/>
  <c r="Z101" i="13" s="1"/>
  <c r="S101" i="13"/>
  <c r="Q101" i="13"/>
  <c r="W100" i="13"/>
  <c r="V100" i="13"/>
  <c r="T100" i="13"/>
  <c r="X100" i="13" s="1"/>
  <c r="Z100" i="13" s="1"/>
  <c r="S100" i="13"/>
  <c r="Q100" i="13"/>
  <c r="W99" i="13"/>
  <c r="V99" i="13"/>
  <c r="T99" i="13"/>
  <c r="X99" i="13" s="1"/>
  <c r="Z99" i="13" s="1"/>
  <c r="S99" i="13"/>
  <c r="Q99" i="13"/>
  <c r="W98" i="13"/>
  <c r="V98" i="13"/>
  <c r="T98" i="13"/>
  <c r="X98" i="13" s="1"/>
  <c r="Z98" i="13" s="1"/>
  <c r="S98" i="13"/>
  <c r="Q98" i="13"/>
  <c r="W97" i="13"/>
  <c r="V97" i="13"/>
  <c r="T97" i="13"/>
  <c r="X97" i="13" s="1"/>
  <c r="Z97" i="13" s="1"/>
  <c r="S97" i="13"/>
  <c r="Q97" i="13"/>
  <c r="W96" i="13"/>
  <c r="V96" i="13"/>
  <c r="T96" i="13"/>
  <c r="X96" i="13" s="1"/>
  <c r="Z96" i="13" s="1"/>
  <c r="S96" i="13"/>
  <c r="Q96" i="13"/>
  <c r="W95" i="13"/>
  <c r="V95" i="13"/>
  <c r="T95" i="13"/>
  <c r="X95" i="13" s="1"/>
  <c r="Z95" i="13" s="1"/>
  <c r="S95" i="13"/>
  <c r="Q95" i="13"/>
  <c r="W94" i="13"/>
  <c r="V94" i="13"/>
  <c r="T94" i="13"/>
  <c r="X94" i="13" s="1"/>
  <c r="Z94" i="13" s="1"/>
  <c r="S94" i="13"/>
  <c r="Q94" i="13"/>
  <c r="W93" i="13"/>
  <c r="V93" i="13"/>
  <c r="T93" i="13"/>
  <c r="X93" i="13" s="1"/>
  <c r="Z93" i="13" s="1"/>
  <c r="S93" i="13"/>
  <c r="Q93" i="13"/>
  <c r="W92" i="13"/>
  <c r="V92" i="13"/>
  <c r="T92" i="13"/>
  <c r="X92" i="13" s="1"/>
  <c r="Z92" i="13" s="1"/>
  <c r="S92" i="13"/>
  <c r="Q92" i="13"/>
  <c r="W91" i="13"/>
  <c r="V91" i="13"/>
  <c r="T91" i="13"/>
  <c r="X91" i="13" s="1"/>
  <c r="Z91" i="13" s="1"/>
  <c r="S91" i="13"/>
  <c r="Q91" i="13"/>
  <c r="W90" i="13"/>
  <c r="V90" i="13"/>
  <c r="T90" i="13"/>
  <c r="X90" i="13" s="1"/>
  <c r="Z90" i="13" s="1"/>
  <c r="S90" i="13"/>
  <c r="Q90" i="13"/>
  <c r="W89" i="13"/>
  <c r="V89" i="13"/>
  <c r="T89" i="13"/>
  <c r="X89" i="13" s="1"/>
  <c r="Z89" i="13" s="1"/>
  <c r="S89" i="13"/>
  <c r="Q89" i="13"/>
  <c r="W88" i="13"/>
  <c r="V88" i="13"/>
  <c r="T88" i="13"/>
  <c r="X88" i="13" s="1"/>
  <c r="Z88" i="13" s="1"/>
  <c r="S88" i="13"/>
  <c r="Q88" i="13"/>
  <c r="AG87" i="13"/>
  <c r="V87" i="13"/>
  <c r="W87" i="13" s="1"/>
  <c r="T87" i="13"/>
  <c r="X87" i="13" s="1"/>
  <c r="Z87" i="13" s="1"/>
  <c r="S87" i="13"/>
  <c r="Q87" i="13"/>
  <c r="K87" i="13"/>
  <c r="V86" i="13"/>
  <c r="AG86" i="13" s="1"/>
  <c r="T86" i="13"/>
  <c r="X86" i="13" s="1"/>
  <c r="Z86" i="13" s="1"/>
  <c r="S86" i="13"/>
  <c r="Q86" i="13"/>
  <c r="K86" i="13"/>
  <c r="V85" i="13"/>
  <c r="W85" i="13" s="1"/>
  <c r="T85" i="13"/>
  <c r="X85" i="13" s="1"/>
  <c r="Z85" i="13" s="1"/>
  <c r="S85" i="13"/>
  <c r="Q85" i="13"/>
  <c r="K85" i="13"/>
  <c r="V84" i="13"/>
  <c r="W84" i="13" s="1"/>
  <c r="T84" i="13"/>
  <c r="X84" i="13" s="1"/>
  <c r="Z84" i="13" s="1"/>
  <c r="S84" i="13"/>
  <c r="Q84" i="13"/>
  <c r="K84" i="13"/>
  <c r="AG83" i="13"/>
  <c r="V83" i="13"/>
  <c r="W83" i="13" s="1"/>
  <c r="T83" i="13"/>
  <c r="X83" i="13" s="1"/>
  <c r="Z83" i="13" s="1"/>
  <c r="S83" i="13"/>
  <c r="Q83" i="13"/>
  <c r="K83" i="13"/>
  <c r="V82" i="13"/>
  <c r="AG82" i="13" s="1"/>
  <c r="T82" i="13"/>
  <c r="X82" i="13" s="1"/>
  <c r="Z82" i="13" s="1"/>
  <c r="S82" i="13"/>
  <c r="Q82" i="13"/>
  <c r="K82" i="13"/>
  <c r="AG81" i="13"/>
  <c r="V81" i="13"/>
  <c r="W81" i="13" s="1"/>
  <c r="T81" i="13"/>
  <c r="X81" i="13" s="1"/>
  <c r="Z81" i="13" s="1"/>
  <c r="S81" i="13"/>
  <c r="Q81" i="13"/>
  <c r="K81" i="13"/>
  <c r="V80" i="13"/>
  <c r="W80" i="13" s="1"/>
  <c r="T80" i="13"/>
  <c r="X80" i="13" s="1"/>
  <c r="Z80" i="13" s="1"/>
  <c r="S80" i="13"/>
  <c r="Q80" i="13"/>
  <c r="K80" i="13"/>
  <c r="AG79" i="13"/>
  <c r="V79" i="13"/>
  <c r="W79" i="13" s="1"/>
  <c r="T79" i="13"/>
  <c r="X79" i="13" s="1"/>
  <c r="Z79" i="13" s="1"/>
  <c r="S79" i="13"/>
  <c r="Q79" i="13"/>
  <c r="K79" i="13"/>
  <c r="V78" i="13"/>
  <c r="AG78" i="13" s="1"/>
  <c r="T78" i="13"/>
  <c r="X78" i="13" s="1"/>
  <c r="Z78" i="13" s="1"/>
  <c r="S78" i="13"/>
  <c r="Q78" i="13"/>
  <c r="K78" i="13"/>
  <c r="AG77" i="13"/>
  <c r="V77" i="13"/>
  <c r="W77" i="13" s="1"/>
  <c r="T77" i="13"/>
  <c r="X77" i="13" s="1"/>
  <c r="Z77" i="13" s="1"/>
  <c r="S77" i="13"/>
  <c r="Q77" i="13"/>
  <c r="K77" i="13"/>
  <c r="V76" i="13"/>
  <c r="W76" i="13" s="1"/>
  <c r="T76" i="13"/>
  <c r="X76" i="13" s="1"/>
  <c r="Z76" i="13" s="1"/>
  <c r="S76" i="13"/>
  <c r="Q76" i="13"/>
  <c r="K76" i="13"/>
  <c r="AG75" i="13"/>
  <c r="V75" i="13"/>
  <c r="W75" i="13" s="1"/>
  <c r="T75" i="13"/>
  <c r="X75" i="13" s="1"/>
  <c r="Z75" i="13" s="1"/>
  <c r="S75" i="13"/>
  <c r="Q75" i="13"/>
  <c r="K75" i="13"/>
  <c r="V74" i="13"/>
  <c r="AG74" i="13" s="1"/>
  <c r="T74" i="13"/>
  <c r="X74" i="13" s="1"/>
  <c r="Z74" i="13" s="1"/>
  <c r="S74" i="13"/>
  <c r="Q74" i="13"/>
  <c r="K74" i="13"/>
  <c r="AG73" i="13"/>
  <c r="V73" i="13"/>
  <c r="W73" i="13" s="1"/>
  <c r="T73" i="13"/>
  <c r="X73" i="13" s="1"/>
  <c r="Z73" i="13" s="1"/>
  <c r="S73" i="13"/>
  <c r="Q73" i="13"/>
  <c r="K73" i="13"/>
  <c r="V72" i="13"/>
  <c r="W72" i="13" s="1"/>
  <c r="T72" i="13"/>
  <c r="X72" i="13" s="1"/>
  <c r="Z72" i="13" s="1"/>
  <c r="S72" i="13"/>
  <c r="Q72" i="13"/>
  <c r="K72" i="13"/>
  <c r="AG71" i="13"/>
  <c r="V71" i="13"/>
  <c r="W71" i="13" s="1"/>
  <c r="T71" i="13"/>
  <c r="X71" i="13" s="1"/>
  <c r="Z71" i="13" s="1"/>
  <c r="S71" i="13"/>
  <c r="Q71" i="13"/>
  <c r="K71" i="13"/>
  <c r="V70" i="13"/>
  <c r="AG70" i="13" s="1"/>
  <c r="T70" i="13"/>
  <c r="X70" i="13" s="1"/>
  <c r="Z70" i="13" s="1"/>
  <c r="S70" i="13"/>
  <c r="Q70" i="13"/>
  <c r="K70" i="13"/>
  <c r="AG69" i="13"/>
  <c r="V69" i="13"/>
  <c r="W69" i="13" s="1"/>
  <c r="T69" i="13"/>
  <c r="X69" i="13" s="1"/>
  <c r="Z69" i="13" s="1"/>
  <c r="S69" i="13"/>
  <c r="Q69" i="13"/>
  <c r="K69" i="13"/>
  <c r="V68" i="13"/>
  <c r="W68" i="13" s="1"/>
  <c r="T68" i="13"/>
  <c r="X68" i="13" s="1"/>
  <c r="Z68" i="13" s="1"/>
  <c r="S68" i="13"/>
  <c r="Q68" i="13"/>
  <c r="K68" i="13"/>
  <c r="AG67" i="13"/>
  <c r="V67" i="13"/>
  <c r="W67" i="13" s="1"/>
  <c r="T67" i="13"/>
  <c r="X67" i="13" s="1"/>
  <c r="Z67" i="13" s="1"/>
  <c r="S67" i="13"/>
  <c r="Q67" i="13"/>
  <c r="K67" i="13"/>
  <c r="V66" i="13"/>
  <c r="AG66" i="13" s="1"/>
  <c r="T66" i="13"/>
  <c r="X66" i="13" s="1"/>
  <c r="Z66" i="13" s="1"/>
  <c r="S66" i="13"/>
  <c r="Q66" i="13"/>
  <c r="K66" i="13"/>
  <c r="AG65" i="13"/>
  <c r="V65" i="13"/>
  <c r="W65" i="13" s="1"/>
  <c r="T65" i="13"/>
  <c r="X65" i="13" s="1"/>
  <c r="Z65" i="13" s="1"/>
  <c r="S65" i="13"/>
  <c r="Q65" i="13"/>
  <c r="K65" i="13"/>
  <c r="V64" i="13"/>
  <c r="W64" i="13" s="1"/>
  <c r="T64" i="13"/>
  <c r="X64" i="13" s="1"/>
  <c r="Z64" i="13" s="1"/>
  <c r="S64" i="13"/>
  <c r="Q64" i="13"/>
  <c r="K64" i="13"/>
  <c r="AG63" i="13"/>
  <c r="V63" i="13"/>
  <c r="W63" i="13" s="1"/>
  <c r="T63" i="13"/>
  <c r="X63" i="13" s="1"/>
  <c r="Z63" i="13" s="1"/>
  <c r="S63" i="13"/>
  <c r="Q63" i="13"/>
  <c r="K63" i="13"/>
  <c r="V62" i="13"/>
  <c r="AG62" i="13" s="1"/>
  <c r="T62" i="13"/>
  <c r="X62" i="13" s="1"/>
  <c r="Z62" i="13" s="1"/>
  <c r="S62" i="13"/>
  <c r="Q62" i="13"/>
  <c r="K62" i="13"/>
  <c r="V61" i="13"/>
  <c r="W61" i="13" s="1"/>
  <c r="T61" i="13"/>
  <c r="X61" i="13" s="1"/>
  <c r="Z61" i="13" s="1"/>
  <c r="S61" i="13"/>
  <c r="Q61" i="13"/>
  <c r="K61" i="13"/>
  <c r="V60" i="13"/>
  <c r="W60" i="13" s="1"/>
  <c r="T60" i="13"/>
  <c r="X60" i="13" s="1"/>
  <c r="Z60" i="13" s="1"/>
  <c r="S60" i="13"/>
  <c r="Q60" i="13"/>
  <c r="K60" i="13"/>
  <c r="AG59" i="13"/>
  <c r="V59" i="13"/>
  <c r="W59" i="13" s="1"/>
  <c r="T59" i="13"/>
  <c r="X59" i="13" s="1"/>
  <c r="Z59" i="13" s="1"/>
  <c r="S59" i="13"/>
  <c r="Q59" i="13"/>
  <c r="V58" i="13"/>
  <c r="AG58" i="13" s="1"/>
  <c r="T58" i="13"/>
  <c r="X58" i="13" s="1"/>
  <c r="Z58" i="13" s="1"/>
  <c r="S58" i="13"/>
  <c r="Q58" i="13"/>
  <c r="K58" i="13"/>
  <c r="V57" i="13"/>
  <c r="W57" i="13" s="1"/>
  <c r="T57" i="13"/>
  <c r="X57" i="13" s="1"/>
  <c r="Z57" i="13" s="1"/>
  <c r="S57" i="13"/>
  <c r="Q57" i="13"/>
  <c r="K57" i="13"/>
  <c r="V56" i="13"/>
  <c r="W56" i="13" s="1"/>
  <c r="T56" i="13"/>
  <c r="X56" i="13" s="1"/>
  <c r="Z56" i="13" s="1"/>
  <c r="S56" i="13"/>
  <c r="Q56" i="13"/>
  <c r="K56" i="13"/>
  <c r="V55" i="13"/>
  <c r="W55" i="13" s="1"/>
  <c r="T55" i="13"/>
  <c r="X55" i="13" s="1"/>
  <c r="Z55" i="13" s="1"/>
  <c r="S55" i="13"/>
  <c r="Q55" i="13"/>
  <c r="K55" i="13"/>
  <c r="V54" i="13"/>
  <c r="T54" i="13"/>
  <c r="X54" i="13" s="1"/>
  <c r="Z54" i="13" s="1"/>
  <c r="S54" i="13"/>
  <c r="Q54" i="13"/>
  <c r="K54" i="13"/>
  <c r="AG53" i="13"/>
  <c r="V53" i="13"/>
  <c r="W53" i="13" s="1"/>
  <c r="T53" i="13"/>
  <c r="X53" i="13" s="1"/>
  <c r="Z53" i="13" s="1"/>
  <c r="S53" i="13"/>
  <c r="Q53" i="13"/>
  <c r="K53" i="13"/>
  <c r="V52" i="13"/>
  <c r="W52" i="13" s="1"/>
  <c r="T52" i="13"/>
  <c r="X52" i="13" s="1"/>
  <c r="Z52" i="13" s="1"/>
  <c r="S52" i="13"/>
  <c r="Q52" i="13"/>
  <c r="K52" i="13"/>
  <c r="V51" i="13"/>
  <c r="W51" i="13" s="1"/>
  <c r="T51" i="13"/>
  <c r="X51" i="13" s="1"/>
  <c r="Z51" i="13" s="1"/>
  <c r="S51" i="13"/>
  <c r="Q51" i="13"/>
  <c r="K51" i="13"/>
  <c r="V50" i="13"/>
  <c r="AG50" i="13" s="1"/>
  <c r="T50" i="13"/>
  <c r="X50" i="13" s="1"/>
  <c r="Z50" i="13" s="1"/>
  <c r="S50" i="13"/>
  <c r="Q50" i="13"/>
  <c r="K50" i="13"/>
  <c r="AG49" i="13"/>
  <c r="V49" i="13"/>
  <c r="W49" i="13" s="1"/>
  <c r="T49" i="13"/>
  <c r="X49" i="13" s="1"/>
  <c r="Z49" i="13" s="1"/>
  <c r="S49" i="13"/>
  <c r="Q49" i="13"/>
  <c r="K49" i="13"/>
  <c r="V48" i="13"/>
  <c r="W48" i="13" s="1"/>
  <c r="T48" i="13"/>
  <c r="X48" i="13" s="1"/>
  <c r="Z48" i="13" s="1"/>
  <c r="S48" i="13"/>
  <c r="Q48" i="13"/>
  <c r="K48" i="13"/>
  <c r="AG47" i="13"/>
  <c r="V47" i="13"/>
  <c r="W47" i="13" s="1"/>
  <c r="T47" i="13"/>
  <c r="X47" i="13" s="1"/>
  <c r="Z47" i="13" s="1"/>
  <c r="S47" i="13"/>
  <c r="Q47" i="13"/>
  <c r="K47" i="13"/>
  <c r="V46" i="13"/>
  <c r="AG46" i="13" s="1"/>
  <c r="T46" i="13"/>
  <c r="X46" i="13" s="1"/>
  <c r="Z46" i="13" s="1"/>
  <c r="S46" i="13"/>
  <c r="Q46" i="13"/>
  <c r="K46" i="13"/>
  <c r="AG45" i="13"/>
  <c r="V45" i="13"/>
  <c r="W45" i="13" s="1"/>
  <c r="T45" i="13"/>
  <c r="X45" i="13" s="1"/>
  <c r="Z45" i="13" s="1"/>
  <c r="S45" i="13"/>
  <c r="Q45" i="13"/>
  <c r="K45" i="13"/>
  <c r="V44" i="13"/>
  <c r="W44" i="13" s="1"/>
  <c r="T44" i="13"/>
  <c r="X44" i="13" s="1"/>
  <c r="Z44" i="13" s="1"/>
  <c r="S44" i="13"/>
  <c r="Q44" i="13"/>
  <c r="K44" i="13"/>
  <c r="V43" i="13"/>
  <c r="W43" i="13" s="1"/>
  <c r="T43" i="13"/>
  <c r="X43" i="13" s="1"/>
  <c r="Z43" i="13" s="1"/>
  <c r="S43" i="13"/>
  <c r="Q43" i="13"/>
  <c r="K43" i="13"/>
  <c r="V42" i="13"/>
  <c r="AG42" i="13" s="1"/>
  <c r="T42" i="13"/>
  <c r="X42" i="13" s="1"/>
  <c r="Z42" i="13" s="1"/>
  <c r="S42" i="13"/>
  <c r="Q42" i="13"/>
  <c r="K42" i="13"/>
  <c r="V41" i="13"/>
  <c r="W41" i="13" s="1"/>
  <c r="T41" i="13"/>
  <c r="X41" i="13" s="1"/>
  <c r="Z41" i="13" s="1"/>
  <c r="S41" i="13"/>
  <c r="Q41" i="13"/>
  <c r="K41" i="13"/>
  <c r="V40" i="13"/>
  <c r="W40" i="13" s="1"/>
  <c r="T40" i="13"/>
  <c r="X40" i="13" s="1"/>
  <c r="Z40" i="13" s="1"/>
  <c r="S40" i="13"/>
  <c r="Q40" i="13"/>
  <c r="K40" i="13"/>
  <c r="V39" i="13"/>
  <c r="AG39" i="13" s="1"/>
  <c r="T39" i="13"/>
  <c r="X39" i="13" s="1"/>
  <c r="Z39" i="13" s="1"/>
  <c r="S39" i="13"/>
  <c r="Q39" i="13"/>
  <c r="K39" i="13"/>
  <c r="V38" i="13"/>
  <c r="W38" i="13" s="1"/>
  <c r="T38" i="13"/>
  <c r="X38" i="13" s="1"/>
  <c r="Z38" i="13" s="1"/>
  <c r="S38" i="13"/>
  <c r="Q38" i="13"/>
  <c r="K38" i="13"/>
  <c r="V37" i="13"/>
  <c r="AG37" i="13" s="1"/>
  <c r="T37" i="13"/>
  <c r="X37" i="13" s="1"/>
  <c r="Z37" i="13" s="1"/>
  <c r="S37" i="13"/>
  <c r="Q37" i="13"/>
  <c r="K37" i="13"/>
  <c r="V36" i="13"/>
  <c r="W36" i="13" s="1"/>
  <c r="T36" i="13"/>
  <c r="X36" i="13" s="1"/>
  <c r="Z36" i="13" s="1"/>
  <c r="S36" i="13"/>
  <c r="Q36" i="13"/>
  <c r="K36" i="13"/>
  <c r="V35" i="13"/>
  <c r="AG35" i="13" s="1"/>
  <c r="T35" i="13"/>
  <c r="X35" i="13" s="1"/>
  <c r="Z35" i="13" s="1"/>
  <c r="S35" i="13"/>
  <c r="Q35" i="13"/>
  <c r="K35" i="13"/>
  <c r="V34" i="13"/>
  <c r="W34" i="13" s="1"/>
  <c r="T34" i="13"/>
  <c r="X34" i="13" s="1"/>
  <c r="Z34" i="13" s="1"/>
  <c r="S34" i="13"/>
  <c r="Q34" i="13"/>
  <c r="K34" i="13"/>
  <c r="V33" i="13"/>
  <c r="AG33" i="13" s="1"/>
  <c r="T33" i="13"/>
  <c r="X33" i="13" s="1"/>
  <c r="Z33" i="13" s="1"/>
  <c r="S33" i="13"/>
  <c r="Q33" i="13"/>
  <c r="K33" i="13"/>
  <c r="V32" i="13"/>
  <c r="W32" i="13" s="1"/>
  <c r="T32" i="13"/>
  <c r="X32" i="13" s="1"/>
  <c r="Z32" i="13" s="1"/>
  <c r="S32" i="13"/>
  <c r="Q32" i="13"/>
  <c r="K32" i="13"/>
  <c r="V31" i="13"/>
  <c r="AG31" i="13" s="1"/>
  <c r="T31" i="13"/>
  <c r="X31" i="13" s="1"/>
  <c r="Z31" i="13" s="1"/>
  <c r="S31" i="13"/>
  <c r="Q31" i="13"/>
  <c r="K31" i="13"/>
  <c r="V30" i="13"/>
  <c r="W30" i="13" s="1"/>
  <c r="T30" i="13"/>
  <c r="X30" i="13" s="1"/>
  <c r="Z30" i="13" s="1"/>
  <c r="S30" i="13"/>
  <c r="Q30" i="13"/>
  <c r="K30" i="13"/>
  <c r="V29" i="13"/>
  <c r="AG29" i="13" s="1"/>
  <c r="T29" i="13"/>
  <c r="X29" i="13" s="1"/>
  <c r="Z29" i="13" s="1"/>
  <c r="S29" i="13"/>
  <c r="Q29" i="13"/>
  <c r="K29" i="13"/>
  <c r="V28" i="13"/>
  <c r="W28" i="13" s="1"/>
  <c r="T28" i="13"/>
  <c r="X28" i="13" s="1"/>
  <c r="Z28" i="13" s="1"/>
  <c r="S28" i="13"/>
  <c r="Q28" i="13"/>
  <c r="K28" i="13"/>
  <c r="V27" i="13"/>
  <c r="AG27" i="13" s="1"/>
  <c r="T27" i="13"/>
  <c r="X27" i="13" s="1"/>
  <c r="Z27" i="13" s="1"/>
  <c r="S27" i="13"/>
  <c r="Q27" i="13"/>
  <c r="K27" i="13"/>
  <c r="V26" i="13"/>
  <c r="W26" i="13" s="1"/>
  <c r="T26" i="13"/>
  <c r="X26" i="13" s="1"/>
  <c r="Z26" i="13" s="1"/>
  <c r="S26" i="13"/>
  <c r="Q26" i="13"/>
  <c r="K26" i="13"/>
  <c r="V25" i="13"/>
  <c r="AG25" i="13" s="1"/>
  <c r="T25" i="13"/>
  <c r="X25" i="13" s="1"/>
  <c r="Z25" i="13" s="1"/>
  <c r="S25" i="13"/>
  <c r="Q25" i="13"/>
  <c r="K25" i="13"/>
  <c r="V24" i="13"/>
  <c r="W24" i="13" s="1"/>
  <c r="T24" i="13"/>
  <c r="X24" i="13" s="1"/>
  <c r="Z24" i="13" s="1"/>
  <c r="S24" i="13"/>
  <c r="Q24" i="13"/>
  <c r="K24" i="13"/>
  <c r="V23" i="13"/>
  <c r="AG23" i="13" s="1"/>
  <c r="T23" i="13"/>
  <c r="X23" i="13" s="1"/>
  <c r="Z23" i="13" s="1"/>
  <c r="S23" i="13"/>
  <c r="Q23" i="13"/>
  <c r="K23" i="13"/>
  <c r="V22" i="13"/>
  <c r="W22" i="13" s="1"/>
  <c r="T22" i="13"/>
  <c r="X22" i="13" s="1"/>
  <c r="Z22" i="13" s="1"/>
  <c r="S22" i="13"/>
  <c r="Q22" i="13"/>
  <c r="K22" i="13"/>
  <c r="V21" i="13"/>
  <c r="AG21" i="13" s="1"/>
  <c r="T21" i="13"/>
  <c r="X21" i="13" s="1"/>
  <c r="Z21" i="13" s="1"/>
  <c r="S21" i="13"/>
  <c r="Q21" i="13"/>
  <c r="K21" i="13"/>
  <c r="V20" i="13"/>
  <c r="W20" i="13" s="1"/>
  <c r="T20" i="13"/>
  <c r="X20" i="13" s="1"/>
  <c r="Z20" i="13" s="1"/>
  <c r="S20" i="13"/>
  <c r="Q20" i="13"/>
  <c r="K20" i="13"/>
  <c r="V19" i="13"/>
  <c r="AG19" i="13" s="1"/>
  <c r="T19" i="13"/>
  <c r="X19" i="13" s="1"/>
  <c r="Z19" i="13" s="1"/>
  <c r="S19" i="13"/>
  <c r="Q19" i="13"/>
  <c r="K19" i="13"/>
  <c r="V18" i="13"/>
  <c r="W18" i="13" s="1"/>
  <c r="T18" i="13"/>
  <c r="X18" i="13" s="1"/>
  <c r="Z18" i="13" s="1"/>
  <c r="S18" i="13"/>
  <c r="Q18" i="13"/>
  <c r="K18" i="13"/>
  <c r="V17" i="13"/>
  <c r="AG17" i="13" s="1"/>
  <c r="T17" i="13"/>
  <c r="X17" i="13" s="1"/>
  <c r="Z17" i="13" s="1"/>
  <c r="S17" i="13"/>
  <c r="Q17" i="13"/>
  <c r="K17" i="13"/>
  <c r="V16" i="13"/>
  <c r="W16" i="13" s="1"/>
  <c r="T16" i="13"/>
  <c r="X16" i="13" s="1"/>
  <c r="Z16" i="13" s="1"/>
  <c r="S16" i="13"/>
  <c r="Q16" i="13"/>
  <c r="K16" i="13"/>
  <c r="V15" i="13"/>
  <c r="AG15" i="13" s="1"/>
  <c r="T15" i="13"/>
  <c r="X15" i="13" s="1"/>
  <c r="Z15" i="13" s="1"/>
  <c r="S15" i="13"/>
  <c r="Q15" i="13"/>
  <c r="K15" i="13"/>
  <c r="V14" i="13"/>
  <c r="W14" i="13" s="1"/>
  <c r="T14" i="13"/>
  <c r="X14" i="13" s="1"/>
  <c r="Z14" i="13" s="1"/>
  <c r="S14" i="13"/>
  <c r="Q14" i="13"/>
  <c r="K14" i="13"/>
  <c r="V13" i="13"/>
  <c r="AG13" i="13" s="1"/>
  <c r="T13" i="13"/>
  <c r="X13" i="13" s="1"/>
  <c r="Z13" i="13" s="1"/>
  <c r="S13" i="13"/>
  <c r="Q13" i="13"/>
  <c r="K13" i="13"/>
  <c r="V12" i="13"/>
  <c r="W12" i="13" s="1"/>
  <c r="T12" i="13"/>
  <c r="X12" i="13" s="1"/>
  <c r="Z12" i="13" s="1"/>
  <c r="S12" i="13"/>
  <c r="Q12" i="13"/>
  <c r="K12" i="13"/>
  <c r="V11" i="13"/>
  <c r="AG11" i="13" s="1"/>
  <c r="T11" i="13"/>
  <c r="X11" i="13" s="1"/>
  <c r="Z11" i="13" s="1"/>
  <c r="S11" i="13"/>
  <c r="Q11" i="13"/>
  <c r="K11" i="13"/>
  <c r="V10" i="13"/>
  <c r="W10" i="13" s="1"/>
  <c r="T10" i="13"/>
  <c r="X10" i="13" s="1"/>
  <c r="Z10" i="13" s="1"/>
  <c r="S10" i="13"/>
  <c r="Q10" i="13"/>
  <c r="K10" i="13"/>
  <c r="V9" i="13"/>
  <c r="AG9" i="13" s="1"/>
  <c r="T9" i="13"/>
  <c r="X9" i="13" s="1"/>
  <c r="Z9" i="13" s="1"/>
  <c r="S9" i="13"/>
  <c r="Q9" i="13"/>
  <c r="K9" i="13"/>
  <c r="V8" i="13"/>
  <c r="W8" i="13" s="1"/>
  <c r="T8" i="13"/>
  <c r="X8" i="13" s="1"/>
  <c r="Z8" i="13" s="1"/>
  <c r="S8" i="13"/>
  <c r="Q8" i="13"/>
  <c r="K8" i="13"/>
  <c r="V7" i="13"/>
  <c r="AG7" i="13" s="1"/>
  <c r="T7" i="13"/>
  <c r="X7" i="13" s="1"/>
  <c r="Z7" i="13" s="1"/>
  <c r="S7" i="13"/>
  <c r="Q7" i="13"/>
  <c r="K7" i="13"/>
  <c r="V6" i="13"/>
  <c r="W6" i="13" s="1"/>
  <c r="T6" i="13"/>
  <c r="X6" i="13" s="1"/>
  <c r="Z6" i="13" s="1"/>
  <c r="S6" i="13"/>
  <c r="Q6" i="13"/>
  <c r="K6" i="13"/>
  <c r="V5" i="13"/>
  <c r="AG5" i="13" s="1"/>
  <c r="T5" i="13"/>
  <c r="X5" i="13" s="1"/>
  <c r="Z5" i="13" s="1"/>
  <c r="S5" i="13"/>
  <c r="Q5" i="13"/>
  <c r="K5" i="13"/>
  <c r="V4" i="13"/>
  <c r="W4" i="13" s="1"/>
  <c r="T4" i="13"/>
  <c r="X4" i="13" s="1"/>
  <c r="Z4" i="13" s="1"/>
  <c r="S4" i="13"/>
  <c r="Q4" i="13"/>
  <c r="K4" i="13"/>
  <c r="V3" i="13"/>
  <c r="AG3" i="13" s="1"/>
  <c r="T3" i="13"/>
  <c r="X3" i="13" s="1"/>
  <c r="Z3" i="13" s="1"/>
  <c r="S3" i="13"/>
  <c r="Q3" i="13"/>
  <c r="K3" i="13"/>
  <c r="AH2" i="13"/>
  <c r="V2" i="13"/>
  <c r="W2" i="13" s="1"/>
  <c r="T2" i="13"/>
  <c r="X2" i="13" s="1"/>
  <c r="Z2" i="13" s="1"/>
  <c r="S2" i="13"/>
  <c r="Q2" i="13"/>
  <c r="K2" i="13"/>
  <c r="AL267" i="12"/>
  <c r="AI267" i="12"/>
  <c r="AH267" i="12"/>
  <c r="AK267" i="12" s="1"/>
  <c r="AL266" i="12"/>
  <c r="AI266" i="12"/>
  <c r="AH266" i="12"/>
  <c r="AK266" i="12" s="1"/>
  <c r="AL265" i="12"/>
  <c r="AM265" i="12" s="1"/>
  <c r="AP265" i="12" s="1"/>
  <c r="AI265" i="12"/>
  <c r="AH265" i="12"/>
  <c r="AK265" i="12" s="1"/>
  <c r="AL264" i="12"/>
  <c r="AI264" i="12"/>
  <c r="AH264" i="12"/>
  <c r="AK264" i="12" s="1"/>
  <c r="AL263" i="12"/>
  <c r="AN263" i="12" s="1"/>
  <c r="AI263" i="12"/>
  <c r="AH263" i="12"/>
  <c r="AK263" i="12" s="1"/>
  <c r="AL262" i="12"/>
  <c r="AN262" i="12" s="1"/>
  <c r="AI262" i="12"/>
  <c r="AH262" i="12"/>
  <c r="AK262" i="12" s="1"/>
  <c r="AL261" i="12"/>
  <c r="AN261" i="12" s="1"/>
  <c r="AI261" i="12"/>
  <c r="AH261" i="12"/>
  <c r="AK261" i="12" s="1"/>
  <c r="AL260" i="12"/>
  <c r="AN260" i="12" s="1"/>
  <c r="AI260" i="12"/>
  <c r="AH260" i="12"/>
  <c r="AK260" i="12" s="1"/>
  <c r="AL259" i="12"/>
  <c r="AN259" i="12" s="1"/>
  <c r="AI259" i="12"/>
  <c r="AH259" i="12"/>
  <c r="AK259" i="12" s="1"/>
  <c r="AL258" i="12"/>
  <c r="AN258" i="12" s="1"/>
  <c r="AI258" i="12"/>
  <c r="AH258" i="12"/>
  <c r="AK258" i="12" s="1"/>
  <c r="AL257" i="12"/>
  <c r="AN257" i="12" s="1"/>
  <c r="AI257" i="12"/>
  <c r="AH257" i="12"/>
  <c r="AK257" i="12" s="1"/>
  <c r="AL256" i="12"/>
  <c r="AN256" i="12" s="1"/>
  <c r="AI256" i="12"/>
  <c r="AH256" i="12"/>
  <c r="AK256" i="12" s="1"/>
  <c r="AL255" i="12"/>
  <c r="AN255" i="12" s="1"/>
  <c r="AI255" i="12"/>
  <c r="AH255" i="12"/>
  <c r="AK255" i="12" s="1"/>
  <c r="AL254" i="12"/>
  <c r="AN254" i="12" s="1"/>
  <c r="AI254" i="12"/>
  <c r="AH254" i="12"/>
  <c r="AK254" i="12" s="1"/>
  <c r="AL253" i="12"/>
  <c r="AN253" i="12" s="1"/>
  <c r="AI253" i="12"/>
  <c r="AH253" i="12"/>
  <c r="AK253" i="12" s="1"/>
  <c r="AL252" i="12"/>
  <c r="AN252" i="12" s="1"/>
  <c r="AH252" i="12"/>
  <c r="AK252" i="12" s="1"/>
  <c r="AL251" i="12"/>
  <c r="AN251" i="12" s="1"/>
  <c r="AH251" i="12"/>
  <c r="AK251" i="12" s="1"/>
  <c r="AL250" i="12"/>
  <c r="AN250" i="12" s="1"/>
  <c r="AI250" i="12"/>
  <c r="AH250" i="12"/>
  <c r="AK250" i="12" s="1"/>
  <c r="AL249" i="12"/>
  <c r="AN249" i="12" s="1"/>
  <c r="AI249" i="12"/>
  <c r="AH249" i="12"/>
  <c r="AK249" i="12" s="1"/>
  <c r="AL248" i="12"/>
  <c r="AN248" i="12" s="1"/>
  <c r="AI248" i="12"/>
  <c r="AH248" i="12"/>
  <c r="AK248" i="12" s="1"/>
  <c r="AL247" i="12"/>
  <c r="AN247" i="12" s="1"/>
  <c r="AI247" i="12"/>
  <c r="AH247" i="12"/>
  <c r="AK247" i="12" s="1"/>
  <c r="AL246" i="12"/>
  <c r="AN246" i="12" s="1"/>
  <c r="AI246" i="12"/>
  <c r="AH246" i="12"/>
  <c r="AK246" i="12" s="1"/>
  <c r="AL245" i="12"/>
  <c r="AN245" i="12" s="1"/>
  <c r="AI245" i="12"/>
  <c r="AH245" i="12"/>
  <c r="AK245" i="12" s="1"/>
  <c r="AL244" i="12"/>
  <c r="AN244" i="12" s="1"/>
  <c r="AI244" i="12"/>
  <c r="AH244" i="12"/>
  <c r="AK244" i="12" s="1"/>
  <c r="AL243" i="12"/>
  <c r="AN243" i="12" s="1"/>
  <c r="AI243" i="12"/>
  <c r="AH243" i="12"/>
  <c r="AK243" i="12" s="1"/>
  <c r="AL242" i="12"/>
  <c r="AN242" i="12" s="1"/>
  <c r="AH242" i="12"/>
  <c r="AK242" i="12" s="1"/>
  <c r="AL241" i="12"/>
  <c r="AN241" i="12" s="1"/>
  <c r="AH241" i="12"/>
  <c r="AK241" i="12" s="1"/>
  <c r="AL240" i="12"/>
  <c r="AN240" i="12" s="1"/>
  <c r="AH240" i="12"/>
  <c r="AK240" i="12" s="1"/>
  <c r="AL239" i="12"/>
  <c r="AN239" i="12" s="1"/>
  <c r="AI239" i="12"/>
  <c r="AH239" i="12"/>
  <c r="AK239" i="12" s="1"/>
  <c r="AL238" i="12"/>
  <c r="AN238" i="12" s="1"/>
  <c r="AI238" i="12"/>
  <c r="AH238" i="12"/>
  <c r="AK238" i="12" s="1"/>
  <c r="AL237" i="12"/>
  <c r="AN237" i="12" s="1"/>
  <c r="AI237" i="12"/>
  <c r="AH237" i="12"/>
  <c r="AK237" i="12" s="1"/>
  <c r="AL236" i="12"/>
  <c r="AN236" i="12" s="1"/>
  <c r="AI236" i="12"/>
  <c r="AH236" i="12"/>
  <c r="AK236" i="12" s="1"/>
  <c r="AL235" i="12"/>
  <c r="AN235" i="12" s="1"/>
  <c r="AI235" i="12"/>
  <c r="AH235" i="12"/>
  <c r="AK235" i="12" s="1"/>
  <c r="AL234" i="12"/>
  <c r="AN234" i="12" s="1"/>
  <c r="AI234" i="12"/>
  <c r="AH234" i="12"/>
  <c r="AK234" i="12" s="1"/>
  <c r="AL233" i="12"/>
  <c r="AN233" i="12" s="1"/>
  <c r="AI233" i="12"/>
  <c r="AH233" i="12"/>
  <c r="AK233" i="12" s="1"/>
  <c r="AL232" i="12"/>
  <c r="AN232" i="12" s="1"/>
  <c r="AI232" i="12"/>
  <c r="AH232" i="12"/>
  <c r="AK232" i="12" s="1"/>
  <c r="AL231" i="12"/>
  <c r="AN231" i="12" s="1"/>
  <c r="AI231" i="12"/>
  <c r="AH231" i="12"/>
  <c r="AK231" i="12" s="1"/>
  <c r="AL230" i="12"/>
  <c r="AN230" i="12" s="1"/>
  <c r="AI230" i="12"/>
  <c r="AH230" i="12"/>
  <c r="AK230" i="12" s="1"/>
  <c r="AL229" i="12"/>
  <c r="AN229" i="12" s="1"/>
  <c r="AI229" i="12"/>
  <c r="AH229" i="12"/>
  <c r="AK229" i="12" s="1"/>
  <c r="AL228" i="12"/>
  <c r="AN228" i="12" s="1"/>
  <c r="AI228" i="12"/>
  <c r="AH228" i="12"/>
  <c r="AK228" i="12" s="1"/>
  <c r="AL227" i="12"/>
  <c r="AN227" i="12" s="1"/>
  <c r="AI227" i="12"/>
  <c r="AH227" i="12"/>
  <c r="AK227" i="12" s="1"/>
  <c r="AL226" i="12"/>
  <c r="AN226" i="12" s="1"/>
  <c r="AI226" i="12"/>
  <c r="AH226" i="12"/>
  <c r="AK226" i="12" s="1"/>
  <c r="AL225" i="12"/>
  <c r="AN225" i="12" s="1"/>
  <c r="AI225" i="12"/>
  <c r="AH225" i="12"/>
  <c r="AK225" i="12" s="1"/>
  <c r="AL224" i="12"/>
  <c r="AN224" i="12" s="1"/>
  <c r="AI224" i="12"/>
  <c r="AH224" i="12"/>
  <c r="AK224" i="12" s="1"/>
  <c r="AL223" i="12"/>
  <c r="AN223" i="12" s="1"/>
  <c r="AI223" i="12"/>
  <c r="AH223" i="12"/>
  <c r="AL222" i="12"/>
  <c r="AN222" i="12" s="1"/>
  <c r="AI222" i="12"/>
  <c r="AH222" i="12"/>
  <c r="AL221" i="12"/>
  <c r="AN221" i="12" s="1"/>
  <c r="AI221" i="12"/>
  <c r="AH221" i="12"/>
  <c r="AL220" i="12"/>
  <c r="AN220" i="12" s="1"/>
  <c r="AI220" i="12"/>
  <c r="AH220" i="12"/>
  <c r="AL219" i="12"/>
  <c r="AN219" i="12" s="1"/>
  <c r="AI219" i="12"/>
  <c r="AH219" i="12"/>
  <c r="AL218" i="12"/>
  <c r="AN218" i="12" s="1"/>
  <c r="AI218" i="12"/>
  <c r="AH218" i="12"/>
  <c r="AL217" i="12"/>
  <c r="AN217" i="12" s="1"/>
  <c r="AI217" i="12"/>
  <c r="AH217" i="12"/>
  <c r="AL216" i="12"/>
  <c r="AN216" i="12" s="1"/>
  <c r="AI216" i="12"/>
  <c r="AH216" i="12"/>
  <c r="AL215" i="12"/>
  <c r="AN215" i="12" s="1"/>
  <c r="AI215" i="12"/>
  <c r="AH215" i="12"/>
  <c r="AL214" i="12"/>
  <c r="AN214" i="12" s="1"/>
  <c r="AI214" i="12"/>
  <c r="AH214" i="12"/>
  <c r="AL213" i="12"/>
  <c r="AN213" i="12" s="1"/>
  <c r="AI213" i="12"/>
  <c r="AH213" i="12"/>
  <c r="AL212" i="12"/>
  <c r="AN212" i="12" s="1"/>
  <c r="AI212" i="12"/>
  <c r="AH212" i="12"/>
  <c r="AL211" i="12"/>
  <c r="AN211" i="12" s="1"/>
  <c r="AI211" i="12"/>
  <c r="AH211" i="12"/>
  <c r="AL210" i="12"/>
  <c r="AN210" i="12" s="1"/>
  <c r="AI210" i="12"/>
  <c r="AH210" i="12"/>
  <c r="AL209" i="12"/>
  <c r="AN209" i="12" s="1"/>
  <c r="AI209" i="12"/>
  <c r="AH209" i="12"/>
  <c r="AL208" i="12"/>
  <c r="AN208" i="12" s="1"/>
  <c r="AI208" i="12"/>
  <c r="AH208" i="12"/>
  <c r="AL207" i="12"/>
  <c r="AN207" i="12" s="1"/>
  <c r="AI207" i="12"/>
  <c r="AH207" i="12"/>
  <c r="AB207" i="12"/>
  <c r="AL206" i="12"/>
  <c r="AN206" i="12" s="1"/>
  <c r="AI206" i="12"/>
  <c r="AH206" i="12"/>
  <c r="AK206" i="12" s="1"/>
  <c r="AP205" i="12"/>
  <c r="AN205" i="12"/>
  <c r="AI205" i="12"/>
  <c r="AH205" i="12"/>
  <c r="AK205" i="12" s="1"/>
  <c r="AL204" i="12"/>
  <c r="AI204" i="12"/>
  <c r="AH204" i="12"/>
  <c r="AK204" i="12" s="1"/>
  <c r="AL203" i="12"/>
  <c r="AI203" i="12"/>
  <c r="AH203" i="12"/>
  <c r="AK203" i="12" s="1"/>
  <c r="V200" i="12"/>
  <c r="W200" i="12" s="1"/>
  <c r="T200" i="12"/>
  <c r="X200" i="12" s="1"/>
  <c r="Z200" i="12" s="1"/>
  <c r="S200" i="12"/>
  <c r="Q200" i="12"/>
  <c r="K200" i="12"/>
  <c r="V199" i="12"/>
  <c r="W199" i="12" s="1"/>
  <c r="T199" i="12"/>
  <c r="X199" i="12" s="1"/>
  <c r="Z199" i="12" s="1"/>
  <c r="S199" i="12"/>
  <c r="Q199" i="12"/>
  <c r="W198" i="12"/>
  <c r="V198" i="12"/>
  <c r="T198" i="12"/>
  <c r="X198" i="12" s="1"/>
  <c r="Z198" i="12" s="1"/>
  <c r="S198" i="12"/>
  <c r="Q198" i="12"/>
  <c r="W197" i="12"/>
  <c r="V197" i="12"/>
  <c r="T197" i="12"/>
  <c r="X197" i="12" s="1"/>
  <c r="Z197" i="12" s="1"/>
  <c r="S197" i="12"/>
  <c r="Q197" i="12"/>
  <c r="W196" i="12"/>
  <c r="V196" i="12"/>
  <c r="T196" i="12"/>
  <c r="X196" i="12" s="1"/>
  <c r="Z196" i="12" s="1"/>
  <c r="S196" i="12"/>
  <c r="Q196" i="12"/>
  <c r="W195" i="12"/>
  <c r="V195" i="12"/>
  <c r="T195" i="12"/>
  <c r="X195" i="12" s="1"/>
  <c r="Z195" i="12" s="1"/>
  <c r="S195" i="12"/>
  <c r="Q195" i="12"/>
  <c r="W194" i="12"/>
  <c r="V194" i="12"/>
  <c r="T194" i="12"/>
  <c r="X194" i="12" s="1"/>
  <c r="Z194" i="12" s="1"/>
  <c r="S194" i="12"/>
  <c r="Q194" i="12"/>
  <c r="W193" i="12"/>
  <c r="V193" i="12"/>
  <c r="T193" i="12"/>
  <c r="X193" i="12" s="1"/>
  <c r="Z193" i="12" s="1"/>
  <c r="S193" i="12"/>
  <c r="Q193" i="12"/>
  <c r="W192" i="12"/>
  <c r="V192" i="12"/>
  <c r="T192" i="12"/>
  <c r="X192" i="12" s="1"/>
  <c r="Z192" i="12" s="1"/>
  <c r="S192" i="12"/>
  <c r="Q192" i="12"/>
  <c r="W191" i="12"/>
  <c r="V191" i="12"/>
  <c r="T191" i="12"/>
  <c r="X191" i="12" s="1"/>
  <c r="Z191" i="12" s="1"/>
  <c r="S191" i="12"/>
  <c r="Q191" i="12"/>
  <c r="W190" i="12"/>
  <c r="V190" i="12"/>
  <c r="T190" i="12"/>
  <c r="X190" i="12" s="1"/>
  <c r="Z190" i="12" s="1"/>
  <c r="S190" i="12"/>
  <c r="Q190" i="12"/>
  <c r="W189" i="12"/>
  <c r="V189" i="12"/>
  <c r="T189" i="12"/>
  <c r="X189" i="12" s="1"/>
  <c r="Z189" i="12" s="1"/>
  <c r="S189" i="12"/>
  <c r="Q189" i="12"/>
  <c r="W188" i="12"/>
  <c r="V188" i="12"/>
  <c r="T188" i="12"/>
  <c r="X188" i="12" s="1"/>
  <c r="Z188" i="12" s="1"/>
  <c r="S188" i="12"/>
  <c r="Q188" i="12"/>
  <c r="W187" i="12"/>
  <c r="V187" i="12"/>
  <c r="T187" i="12"/>
  <c r="X187" i="12" s="1"/>
  <c r="Z187" i="12" s="1"/>
  <c r="S187" i="12"/>
  <c r="Q187" i="12"/>
  <c r="W186" i="12"/>
  <c r="V186" i="12"/>
  <c r="T186" i="12"/>
  <c r="X186" i="12" s="1"/>
  <c r="Z186" i="12" s="1"/>
  <c r="S186" i="12"/>
  <c r="Q186" i="12"/>
  <c r="W185" i="12"/>
  <c r="V185" i="12"/>
  <c r="T185" i="12"/>
  <c r="X185" i="12" s="1"/>
  <c r="Z185" i="12" s="1"/>
  <c r="S185" i="12"/>
  <c r="Q185" i="12"/>
  <c r="W184" i="12"/>
  <c r="V184" i="12"/>
  <c r="T184" i="12"/>
  <c r="X184" i="12" s="1"/>
  <c r="Z184" i="12" s="1"/>
  <c r="S184" i="12"/>
  <c r="Q184" i="12"/>
  <c r="W183" i="12"/>
  <c r="V183" i="12"/>
  <c r="T183" i="12"/>
  <c r="X183" i="12" s="1"/>
  <c r="Z183" i="12" s="1"/>
  <c r="S183" i="12"/>
  <c r="Q183" i="12"/>
  <c r="W182" i="12"/>
  <c r="V182" i="12"/>
  <c r="T182" i="12"/>
  <c r="X182" i="12" s="1"/>
  <c r="Z182" i="12" s="1"/>
  <c r="S182" i="12"/>
  <c r="Q182" i="12"/>
  <c r="W181" i="12"/>
  <c r="V181" i="12"/>
  <c r="T181" i="12"/>
  <c r="X181" i="12" s="1"/>
  <c r="Z181" i="12" s="1"/>
  <c r="S181" i="12"/>
  <c r="Q181" i="12"/>
  <c r="W180" i="12"/>
  <c r="V180" i="12"/>
  <c r="T180" i="12"/>
  <c r="X180" i="12" s="1"/>
  <c r="Z180" i="12" s="1"/>
  <c r="S180" i="12"/>
  <c r="Q180" i="12"/>
  <c r="W179" i="12"/>
  <c r="V179" i="12"/>
  <c r="T179" i="12"/>
  <c r="X179" i="12" s="1"/>
  <c r="Z179" i="12" s="1"/>
  <c r="S179" i="12"/>
  <c r="Q179" i="12"/>
  <c r="W178" i="12"/>
  <c r="V178" i="12"/>
  <c r="T178" i="12"/>
  <c r="X178" i="12" s="1"/>
  <c r="Z178" i="12" s="1"/>
  <c r="S178" i="12"/>
  <c r="Q178" i="12"/>
  <c r="W177" i="12"/>
  <c r="V177" i="12"/>
  <c r="T177" i="12"/>
  <c r="X177" i="12" s="1"/>
  <c r="Z177" i="12" s="1"/>
  <c r="S177" i="12"/>
  <c r="Q177" i="12"/>
  <c r="W176" i="12"/>
  <c r="V176" i="12"/>
  <c r="T176" i="12"/>
  <c r="X176" i="12" s="1"/>
  <c r="Z176" i="12" s="1"/>
  <c r="S176" i="12"/>
  <c r="Q176" i="12"/>
  <c r="W175" i="12"/>
  <c r="V175" i="12"/>
  <c r="T175" i="12"/>
  <c r="X175" i="12" s="1"/>
  <c r="Z175" i="12" s="1"/>
  <c r="S175" i="12"/>
  <c r="Q175" i="12"/>
  <c r="W174" i="12"/>
  <c r="V174" i="12"/>
  <c r="T174" i="12"/>
  <c r="X174" i="12" s="1"/>
  <c r="Z174" i="12" s="1"/>
  <c r="S174" i="12"/>
  <c r="Q174" i="12"/>
  <c r="W173" i="12"/>
  <c r="V173" i="12"/>
  <c r="T173" i="12"/>
  <c r="X173" i="12" s="1"/>
  <c r="Z173" i="12" s="1"/>
  <c r="S173" i="12"/>
  <c r="Q173" i="12"/>
  <c r="W172" i="12"/>
  <c r="V172" i="12"/>
  <c r="T172" i="12"/>
  <c r="X172" i="12" s="1"/>
  <c r="Z172" i="12" s="1"/>
  <c r="S172" i="12"/>
  <c r="Q172" i="12"/>
  <c r="W171" i="12"/>
  <c r="V171" i="12"/>
  <c r="T171" i="12"/>
  <c r="X171" i="12" s="1"/>
  <c r="Z171" i="12" s="1"/>
  <c r="S171" i="12"/>
  <c r="Q171" i="12"/>
  <c r="W170" i="12"/>
  <c r="V170" i="12"/>
  <c r="T170" i="12"/>
  <c r="X170" i="12" s="1"/>
  <c r="Z170" i="12" s="1"/>
  <c r="S170" i="12"/>
  <c r="Q170" i="12"/>
  <c r="W169" i="12"/>
  <c r="V169" i="12"/>
  <c r="T169" i="12"/>
  <c r="X169" i="12" s="1"/>
  <c r="Z169" i="12" s="1"/>
  <c r="S169" i="12"/>
  <c r="Q169" i="12"/>
  <c r="W168" i="12"/>
  <c r="V168" i="12"/>
  <c r="T168" i="12"/>
  <c r="X168" i="12" s="1"/>
  <c r="Z168" i="12" s="1"/>
  <c r="S168" i="12"/>
  <c r="Q168" i="12"/>
  <c r="W167" i="12"/>
  <c r="V167" i="12"/>
  <c r="T167" i="12"/>
  <c r="X167" i="12" s="1"/>
  <c r="Z167" i="12" s="1"/>
  <c r="S167" i="12"/>
  <c r="Q167" i="12"/>
  <c r="W166" i="12"/>
  <c r="V166" i="12"/>
  <c r="T166" i="12"/>
  <c r="X166" i="12" s="1"/>
  <c r="Z166" i="12" s="1"/>
  <c r="S166" i="12"/>
  <c r="Q166" i="12"/>
  <c r="W165" i="12"/>
  <c r="V165" i="12"/>
  <c r="T165" i="12"/>
  <c r="X165" i="12" s="1"/>
  <c r="Z165" i="12" s="1"/>
  <c r="S165" i="12"/>
  <c r="Q165" i="12"/>
  <c r="W164" i="12"/>
  <c r="V164" i="12"/>
  <c r="T164" i="12"/>
  <c r="X164" i="12" s="1"/>
  <c r="Z164" i="12" s="1"/>
  <c r="S164" i="12"/>
  <c r="Q164" i="12"/>
  <c r="W163" i="12"/>
  <c r="V163" i="12"/>
  <c r="T163" i="12"/>
  <c r="X163" i="12" s="1"/>
  <c r="Z163" i="12" s="1"/>
  <c r="S163" i="12"/>
  <c r="Q163" i="12"/>
  <c r="W162" i="12"/>
  <c r="V162" i="12"/>
  <c r="T162" i="12"/>
  <c r="X162" i="12" s="1"/>
  <c r="Z162" i="12" s="1"/>
  <c r="S162" i="12"/>
  <c r="Q162" i="12"/>
  <c r="W161" i="12"/>
  <c r="V161" i="12"/>
  <c r="T161" i="12"/>
  <c r="X161" i="12" s="1"/>
  <c r="Z161" i="12" s="1"/>
  <c r="S161" i="12"/>
  <c r="Q161" i="12"/>
  <c r="W160" i="12"/>
  <c r="V160" i="12"/>
  <c r="T160" i="12"/>
  <c r="X160" i="12" s="1"/>
  <c r="Z160" i="12" s="1"/>
  <c r="S160" i="12"/>
  <c r="Q160" i="12"/>
  <c r="W159" i="12"/>
  <c r="V159" i="12"/>
  <c r="T159" i="12"/>
  <c r="X159" i="12" s="1"/>
  <c r="Z159" i="12" s="1"/>
  <c r="S159" i="12"/>
  <c r="Q159" i="12"/>
  <c r="W158" i="12"/>
  <c r="V158" i="12"/>
  <c r="T158" i="12"/>
  <c r="X158" i="12" s="1"/>
  <c r="Z158" i="12" s="1"/>
  <c r="S158" i="12"/>
  <c r="Q158" i="12"/>
  <c r="W157" i="12"/>
  <c r="V157" i="12"/>
  <c r="T157" i="12"/>
  <c r="X157" i="12" s="1"/>
  <c r="Z157" i="12" s="1"/>
  <c r="S157" i="12"/>
  <c r="Q157" i="12"/>
  <c r="W156" i="12"/>
  <c r="V156" i="12"/>
  <c r="T156" i="12"/>
  <c r="X156" i="12" s="1"/>
  <c r="Z156" i="12" s="1"/>
  <c r="S156" i="12"/>
  <c r="Q156" i="12"/>
  <c r="W155" i="12"/>
  <c r="V155" i="12"/>
  <c r="T155" i="12"/>
  <c r="X155" i="12" s="1"/>
  <c r="Z155" i="12" s="1"/>
  <c r="S155" i="12"/>
  <c r="Q155" i="12"/>
  <c r="W154" i="12"/>
  <c r="V154" i="12"/>
  <c r="T154" i="12"/>
  <c r="X154" i="12" s="1"/>
  <c r="Z154" i="12" s="1"/>
  <c r="S154" i="12"/>
  <c r="Q154" i="12"/>
  <c r="W153" i="12"/>
  <c r="V153" i="12"/>
  <c r="T153" i="12"/>
  <c r="X153" i="12" s="1"/>
  <c r="Z153" i="12" s="1"/>
  <c r="S153" i="12"/>
  <c r="Q153" i="12"/>
  <c r="W152" i="12"/>
  <c r="V152" i="12"/>
  <c r="T152" i="12"/>
  <c r="X152" i="12" s="1"/>
  <c r="Z152" i="12" s="1"/>
  <c r="S152" i="12"/>
  <c r="Q152" i="12"/>
  <c r="W151" i="12"/>
  <c r="V151" i="12"/>
  <c r="T151" i="12"/>
  <c r="X151" i="12" s="1"/>
  <c r="Z151" i="12" s="1"/>
  <c r="S151" i="12"/>
  <c r="Q151" i="12"/>
  <c r="W150" i="12"/>
  <c r="V150" i="12"/>
  <c r="T150" i="12"/>
  <c r="X150" i="12" s="1"/>
  <c r="Z150" i="12" s="1"/>
  <c r="S150" i="12"/>
  <c r="Q150" i="12"/>
  <c r="W149" i="12"/>
  <c r="V149" i="12"/>
  <c r="T149" i="12"/>
  <c r="X149" i="12" s="1"/>
  <c r="Z149" i="12" s="1"/>
  <c r="S149" i="12"/>
  <c r="Q149" i="12"/>
  <c r="W148" i="12"/>
  <c r="V148" i="12"/>
  <c r="T148" i="12"/>
  <c r="X148" i="12" s="1"/>
  <c r="Z148" i="12" s="1"/>
  <c r="S148" i="12"/>
  <c r="Q148" i="12"/>
  <c r="W147" i="12"/>
  <c r="V147" i="12"/>
  <c r="T147" i="12"/>
  <c r="X147" i="12" s="1"/>
  <c r="Z147" i="12" s="1"/>
  <c r="S147" i="12"/>
  <c r="Q147" i="12"/>
  <c r="W146" i="12"/>
  <c r="V146" i="12"/>
  <c r="T146" i="12"/>
  <c r="X146" i="12" s="1"/>
  <c r="Z146" i="12" s="1"/>
  <c r="S146" i="12"/>
  <c r="Q146" i="12"/>
  <c r="W145" i="12"/>
  <c r="V145" i="12"/>
  <c r="T145" i="12"/>
  <c r="X145" i="12" s="1"/>
  <c r="Z145" i="12" s="1"/>
  <c r="S145" i="12"/>
  <c r="Q145" i="12"/>
  <c r="W144" i="12"/>
  <c r="V144" i="12"/>
  <c r="T144" i="12"/>
  <c r="X144" i="12" s="1"/>
  <c r="Z144" i="12" s="1"/>
  <c r="S144" i="12"/>
  <c r="Q144" i="12"/>
  <c r="W143" i="12"/>
  <c r="V143" i="12"/>
  <c r="T143" i="12"/>
  <c r="X143" i="12" s="1"/>
  <c r="Z143" i="12" s="1"/>
  <c r="S143" i="12"/>
  <c r="Q143" i="12"/>
  <c r="W142" i="12"/>
  <c r="V142" i="12"/>
  <c r="T142" i="12"/>
  <c r="X142" i="12" s="1"/>
  <c r="Z142" i="12" s="1"/>
  <c r="S142" i="12"/>
  <c r="Q142" i="12"/>
  <c r="W141" i="12"/>
  <c r="V141" i="12"/>
  <c r="T141" i="12"/>
  <c r="X141" i="12" s="1"/>
  <c r="Z141" i="12" s="1"/>
  <c r="S141" i="12"/>
  <c r="Q141" i="12"/>
  <c r="W140" i="12"/>
  <c r="V140" i="12"/>
  <c r="T140" i="12"/>
  <c r="X140" i="12" s="1"/>
  <c r="Z140" i="12" s="1"/>
  <c r="S140" i="12"/>
  <c r="Q140" i="12"/>
  <c r="W139" i="12"/>
  <c r="V139" i="12"/>
  <c r="T139" i="12"/>
  <c r="X139" i="12" s="1"/>
  <c r="Z139" i="12" s="1"/>
  <c r="S139" i="12"/>
  <c r="Q139" i="12"/>
  <c r="W138" i="12"/>
  <c r="V138" i="12"/>
  <c r="T138" i="12"/>
  <c r="X138" i="12" s="1"/>
  <c r="Z138" i="12" s="1"/>
  <c r="S138" i="12"/>
  <c r="Q138" i="12"/>
  <c r="W137" i="12"/>
  <c r="V137" i="12"/>
  <c r="T137" i="12"/>
  <c r="X137" i="12" s="1"/>
  <c r="Z137" i="12" s="1"/>
  <c r="S137" i="12"/>
  <c r="Q137" i="12"/>
  <c r="W136" i="12"/>
  <c r="V136" i="12"/>
  <c r="T136" i="12"/>
  <c r="X136" i="12" s="1"/>
  <c r="Z136" i="12" s="1"/>
  <c r="S136" i="12"/>
  <c r="Q136" i="12"/>
  <c r="W135" i="12"/>
  <c r="V135" i="12"/>
  <c r="T135" i="12"/>
  <c r="X135" i="12" s="1"/>
  <c r="Z135" i="12" s="1"/>
  <c r="S135" i="12"/>
  <c r="Q135" i="12"/>
  <c r="W134" i="12"/>
  <c r="V134" i="12"/>
  <c r="T134" i="12"/>
  <c r="X134" i="12" s="1"/>
  <c r="Z134" i="12" s="1"/>
  <c r="S134" i="12"/>
  <c r="Q134" i="12"/>
  <c r="W133" i="12"/>
  <c r="V133" i="12"/>
  <c r="T133" i="12"/>
  <c r="X133" i="12" s="1"/>
  <c r="Z133" i="12" s="1"/>
  <c r="S133" i="12"/>
  <c r="Q133" i="12"/>
  <c r="W132" i="12"/>
  <c r="V132" i="12"/>
  <c r="T132" i="12"/>
  <c r="X132" i="12" s="1"/>
  <c r="Z132" i="12" s="1"/>
  <c r="S132" i="12"/>
  <c r="Q132" i="12"/>
  <c r="W131" i="12"/>
  <c r="V131" i="12"/>
  <c r="T131" i="12"/>
  <c r="X131" i="12" s="1"/>
  <c r="Z131" i="12" s="1"/>
  <c r="S131" i="12"/>
  <c r="Q131" i="12"/>
  <c r="W130" i="12"/>
  <c r="V130" i="12"/>
  <c r="T130" i="12"/>
  <c r="X130" i="12" s="1"/>
  <c r="Z130" i="12" s="1"/>
  <c r="S130" i="12"/>
  <c r="Q130" i="12"/>
  <c r="W129" i="12"/>
  <c r="V129" i="12"/>
  <c r="T129" i="12"/>
  <c r="X129" i="12" s="1"/>
  <c r="Z129" i="12" s="1"/>
  <c r="S129" i="12"/>
  <c r="Q129" i="12"/>
  <c r="W128" i="12"/>
  <c r="V128" i="12"/>
  <c r="T128" i="12"/>
  <c r="X128" i="12" s="1"/>
  <c r="Z128" i="12" s="1"/>
  <c r="S128" i="12"/>
  <c r="Q128" i="12"/>
  <c r="W127" i="12"/>
  <c r="V127" i="12"/>
  <c r="T127" i="12"/>
  <c r="X127" i="12" s="1"/>
  <c r="Z127" i="12" s="1"/>
  <c r="S127" i="12"/>
  <c r="Q127" i="12"/>
  <c r="W126" i="12"/>
  <c r="V126" i="12"/>
  <c r="T126" i="12"/>
  <c r="X126" i="12" s="1"/>
  <c r="Z126" i="12" s="1"/>
  <c r="S126" i="12"/>
  <c r="Q126" i="12"/>
  <c r="W125" i="12"/>
  <c r="V125" i="12"/>
  <c r="T125" i="12"/>
  <c r="X125" i="12" s="1"/>
  <c r="Z125" i="12" s="1"/>
  <c r="S125" i="12"/>
  <c r="Q125" i="12"/>
  <c r="W124" i="12"/>
  <c r="V124" i="12"/>
  <c r="T124" i="12"/>
  <c r="X124" i="12" s="1"/>
  <c r="Z124" i="12" s="1"/>
  <c r="S124" i="12"/>
  <c r="Q124" i="12"/>
  <c r="W123" i="12"/>
  <c r="V123" i="12"/>
  <c r="T123" i="12"/>
  <c r="X123" i="12" s="1"/>
  <c r="Z123" i="12" s="1"/>
  <c r="S123" i="12"/>
  <c r="Q123" i="12"/>
  <c r="W122" i="12"/>
  <c r="V122" i="12"/>
  <c r="T122" i="12"/>
  <c r="X122" i="12" s="1"/>
  <c r="Z122" i="12" s="1"/>
  <c r="S122" i="12"/>
  <c r="Q122" i="12"/>
  <c r="W121" i="12"/>
  <c r="V121" i="12"/>
  <c r="T121" i="12"/>
  <c r="X121" i="12" s="1"/>
  <c r="Z121" i="12" s="1"/>
  <c r="S121" i="12"/>
  <c r="Q121" i="12"/>
  <c r="W120" i="12"/>
  <c r="V120" i="12"/>
  <c r="T120" i="12"/>
  <c r="X120" i="12" s="1"/>
  <c r="Z120" i="12" s="1"/>
  <c r="S120" i="12"/>
  <c r="Q120" i="12"/>
  <c r="W119" i="12"/>
  <c r="V119" i="12"/>
  <c r="T119" i="12"/>
  <c r="X119" i="12" s="1"/>
  <c r="Z119" i="12" s="1"/>
  <c r="S119" i="12"/>
  <c r="Q119" i="12"/>
  <c r="W118" i="12"/>
  <c r="V118" i="12"/>
  <c r="T118" i="12"/>
  <c r="X118" i="12" s="1"/>
  <c r="Z118" i="12" s="1"/>
  <c r="S118" i="12"/>
  <c r="Q118" i="12"/>
  <c r="W117" i="12"/>
  <c r="V117" i="12"/>
  <c r="T117" i="12"/>
  <c r="X117" i="12" s="1"/>
  <c r="Z117" i="12" s="1"/>
  <c r="S117" i="12"/>
  <c r="Q117" i="12"/>
  <c r="W116" i="12"/>
  <c r="V116" i="12"/>
  <c r="T116" i="12"/>
  <c r="X116" i="12" s="1"/>
  <c r="Z116" i="12" s="1"/>
  <c r="S116" i="12"/>
  <c r="Q116" i="12"/>
  <c r="W115" i="12"/>
  <c r="V115" i="12"/>
  <c r="T115" i="12"/>
  <c r="X115" i="12" s="1"/>
  <c r="Z115" i="12" s="1"/>
  <c r="S115" i="12"/>
  <c r="Q115" i="12"/>
  <c r="W114" i="12"/>
  <c r="V114" i="12"/>
  <c r="T114" i="12"/>
  <c r="X114" i="12" s="1"/>
  <c r="Z114" i="12" s="1"/>
  <c r="S114" i="12"/>
  <c r="Q114" i="12"/>
  <c r="W113" i="12"/>
  <c r="V113" i="12"/>
  <c r="T113" i="12"/>
  <c r="X113" i="12" s="1"/>
  <c r="Z113" i="12" s="1"/>
  <c r="S113" i="12"/>
  <c r="Q113" i="12"/>
  <c r="W112" i="12"/>
  <c r="V112" i="12"/>
  <c r="T112" i="12"/>
  <c r="X112" i="12" s="1"/>
  <c r="Z112" i="12" s="1"/>
  <c r="S112" i="12"/>
  <c r="Q112" i="12"/>
  <c r="W111" i="12"/>
  <c r="V111" i="12"/>
  <c r="T111" i="12"/>
  <c r="X111" i="12" s="1"/>
  <c r="Z111" i="12" s="1"/>
  <c r="S111" i="12"/>
  <c r="Q111" i="12"/>
  <c r="W110" i="12"/>
  <c r="V110" i="12"/>
  <c r="T110" i="12"/>
  <c r="X110" i="12" s="1"/>
  <c r="Z110" i="12" s="1"/>
  <c r="S110" i="12"/>
  <c r="Q110" i="12"/>
  <c r="W109" i="12"/>
  <c r="V109" i="12"/>
  <c r="T109" i="12"/>
  <c r="X109" i="12" s="1"/>
  <c r="Z109" i="12" s="1"/>
  <c r="S109" i="12"/>
  <c r="Q109" i="12"/>
  <c r="W108" i="12"/>
  <c r="V108" i="12"/>
  <c r="T108" i="12"/>
  <c r="X108" i="12" s="1"/>
  <c r="Z108" i="12" s="1"/>
  <c r="S108" i="12"/>
  <c r="Q108" i="12"/>
  <c r="W107" i="12"/>
  <c r="V107" i="12"/>
  <c r="T107" i="12"/>
  <c r="X107" i="12" s="1"/>
  <c r="Z107" i="12" s="1"/>
  <c r="S107" i="12"/>
  <c r="Q107" i="12"/>
  <c r="W106" i="12"/>
  <c r="V106" i="12"/>
  <c r="T106" i="12"/>
  <c r="X106" i="12" s="1"/>
  <c r="Z106" i="12" s="1"/>
  <c r="S106" i="12"/>
  <c r="Q106" i="12"/>
  <c r="W105" i="12"/>
  <c r="V105" i="12"/>
  <c r="T105" i="12"/>
  <c r="X105" i="12" s="1"/>
  <c r="Z105" i="12" s="1"/>
  <c r="S105" i="12"/>
  <c r="Q105" i="12"/>
  <c r="W104" i="12"/>
  <c r="V104" i="12"/>
  <c r="T104" i="12"/>
  <c r="X104" i="12" s="1"/>
  <c r="Z104" i="12" s="1"/>
  <c r="S104" i="12"/>
  <c r="Q104" i="12"/>
  <c r="W103" i="12"/>
  <c r="V103" i="12"/>
  <c r="T103" i="12"/>
  <c r="X103" i="12" s="1"/>
  <c r="Z103" i="12" s="1"/>
  <c r="S103" i="12"/>
  <c r="Q103" i="12"/>
  <c r="W102" i="12"/>
  <c r="V102" i="12"/>
  <c r="T102" i="12"/>
  <c r="X102" i="12" s="1"/>
  <c r="Z102" i="12" s="1"/>
  <c r="S102" i="12"/>
  <c r="Q102" i="12"/>
  <c r="W101" i="12"/>
  <c r="V101" i="12"/>
  <c r="T101" i="12"/>
  <c r="X101" i="12" s="1"/>
  <c r="Z101" i="12" s="1"/>
  <c r="S101" i="12"/>
  <c r="Q101" i="12"/>
  <c r="W100" i="12"/>
  <c r="V100" i="12"/>
  <c r="T100" i="12"/>
  <c r="X100" i="12" s="1"/>
  <c r="Z100" i="12" s="1"/>
  <c r="S100" i="12"/>
  <c r="Q100" i="12"/>
  <c r="W99" i="12"/>
  <c r="V99" i="12"/>
  <c r="T99" i="12"/>
  <c r="X99" i="12" s="1"/>
  <c r="Z99" i="12" s="1"/>
  <c r="S99" i="12"/>
  <c r="Q99" i="12"/>
  <c r="W98" i="12"/>
  <c r="V98" i="12"/>
  <c r="T98" i="12"/>
  <c r="X98" i="12" s="1"/>
  <c r="Z98" i="12" s="1"/>
  <c r="S98" i="12"/>
  <c r="Q98" i="12"/>
  <c r="W97" i="12"/>
  <c r="V97" i="12"/>
  <c r="T97" i="12"/>
  <c r="X97" i="12" s="1"/>
  <c r="Z97" i="12" s="1"/>
  <c r="S97" i="12"/>
  <c r="Q97" i="12"/>
  <c r="W96" i="12"/>
  <c r="V96" i="12"/>
  <c r="T96" i="12"/>
  <c r="X96" i="12" s="1"/>
  <c r="Z96" i="12" s="1"/>
  <c r="S96" i="12"/>
  <c r="Q96" i="12"/>
  <c r="W95" i="12"/>
  <c r="V95" i="12"/>
  <c r="T95" i="12"/>
  <c r="X95" i="12" s="1"/>
  <c r="Z95" i="12" s="1"/>
  <c r="S95" i="12"/>
  <c r="Q95" i="12"/>
  <c r="W94" i="12"/>
  <c r="V94" i="12"/>
  <c r="T94" i="12"/>
  <c r="X94" i="12" s="1"/>
  <c r="Z94" i="12" s="1"/>
  <c r="S94" i="12"/>
  <c r="Q94" i="12"/>
  <c r="W93" i="12"/>
  <c r="V93" i="12"/>
  <c r="T93" i="12"/>
  <c r="X93" i="12" s="1"/>
  <c r="Z93" i="12" s="1"/>
  <c r="S93" i="12"/>
  <c r="Q93" i="12"/>
  <c r="W92" i="12"/>
  <c r="V92" i="12"/>
  <c r="T92" i="12"/>
  <c r="X92" i="12" s="1"/>
  <c r="Z92" i="12" s="1"/>
  <c r="S92" i="12"/>
  <c r="Q92" i="12"/>
  <c r="W91" i="12"/>
  <c r="V91" i="12"/>
  <c r="T91" i="12"/>
  <c r="X91" i="12" s="1"/>
  <c r="Z91" i="12" s="1"/>
  <c r="S91" i="12"/>
  <c r="Q91" i="12"/>
  <c r="W90" i="12"/>
  <c r="V90" i="12"/>
  <c r="T90" i="12"/>
  <c r="X90" i="12" s="1"/>
  <c r="Z90" i="12" s="1"/>
  <c r="S90" i="12"/>
  <c r="Q90" i="12"/>
  <c r="W89" i="12"/>
  <c r="V89" i="12"/>
  <c r="T89" i="12"/>
  <c r="X89" i="12" s="1"/>
  <c r="Z89" i="12" s="1"/>
  <c r="S89" i="12"/>
  <c r="Q89" i="12"/>
  <c r="W88" i="12"/>
  <c r="V88" i="12"/>
  <c r="T88" i="12"/>
  <c r="X88" i="12" s="1"/>
  <c r="Z88" i="12" s="1"/>
  <c r="S88" i="12"/>
  <c r="Q88" i="12"/>
  <c r="V87" i="12"/>
  <c r="W87" i="12" s="1"/>
  <c r="T87" i="12"/>
  <c r="X87" i="12" s="1"/>
  <c r="Z87" i="12" s="1"/>
  <c r="S87" i="12"/>
  <c r="Q87" i="12"/>
  <c r="K87" i="12"/>
  <c r="W86" i="12"/>
  <c r="V86" i="12"/>
  <c r="AG86" i="12" s="1"/>
  <c r="T86" i="12"/>
  <c r="X86" i="12" s="1"/>
  <c r="Z86" i="12" s="1"/>
  <c r="S86" i="12"/>
  <c r="Q86" i="12"/>
  <c r="K86" i="12"/>
  <c r="V85" i="12"/>
  <c r="W85" i="12" s="1"/>
  <c r="T85" i="12"/>
  <c r="X85" i="12" s="1"/>
  <c r="Z85" i="12" s="1"/>
  <c r="S85" i="12"/>
  <c r="Q85" i="12"/>
  <c r="K85" i="12"/>
  <c r="AG84" i="12"/>
  <c r="W84" i="12"/>
  <c r="V84" i="12"/>
  <c r="T84" i="12"/>
  <c r="X84" i="12" s="1"/>
  <c r="Z84" i="12" s="1"/>
  <c r="S84" i="12"/>
  <c r="Q84" i="12"/>
  <c r="K84" i="12"/>
  <c r="V83" i="12"/>
  <c r="W83" i="12" s="1"/>
  <c r="T83" i="12"/>
  <c r="X83" i="12" s="1"/>
  <c r="Z83" i="12" s="1"/>
  <c r="S83" i="12"/>
  <c r="Q83" i="12"/>
  <c r="K83" i="12"/>
  <c r="W82" i="12"/>
  <c r="V82" i="12"/>
  <c r="AG82" i="12" s="1"/>
  <c r="T82" i="12"/>
  <c r="X82" i="12" s="1"/>
  <c r="Z82" i="12" s="1"/>
  <c r="S82" i="12"/>
  <c r="Q82" i="12"/>
  <c r="K82" i="12"/>
  <c r="V81" i="12"/>
  <c r="W81" i="12" s="1"/>
  <c r="T81" i="12"/>
  <c r="X81" i="12" s="1"/>
  <c r="Z81" i="12" s="1"/>
  <c r="S81" i="12"/>
  <c r="Q81" i="12"/>
  <c r="K81" i="12"/>
  <c r="AG80" i="12"/>
  <c r="W80" i="12"/>
  <c r="V80" i="12"/>
  <c r="T80" i="12"/>
  <c r="X80" i="12" s="1"/>
  <c r="Z80" i="12" s="1"/>
  <c r="S80" i="12"/>
  <c r="Q80" i="12"/>
  <c r="K80" i="12"/>
  <c r="V79" i="12"/>
  <c r="W79" i="12" s="1"/>
  <c r="T79" i="12"/>
  <c r="X79" i="12" s="1"/>
  <c r="Z79" i="12" s="1"/>
  <c r="S79" i="12"/>
  <c r="Q79" i="12"/>
  <c r="K79" i="12"/>
  <c r="W78" i="12"/>
  <c r="V78" i="12"/>
  <c r="AG78" i="12" s="1"/>
  <c r="T78" i="12"/>
  <c r="X78" i="12" s="1"/>
  <c r="Z78" i="12" s="1"/>
  <c r="S78" i="12"/>
  <c r="Q78" i="12"/>
  <c r="K78" i="12"/>
  <c r="V77" i="12"/>
  <c r="W77" i="12" s="1"/>
  <c r="T77" i="12"/>
  <c r="X77" i="12" s="1"/>
  <c r="Z77" i="12" s="1"/>
  <c r="S77" i="12"/>
  <c r="Q77" i="12"/>
  <c r="K77" i="12"/>
  <c r="AG76" i="12"/>
  <c r="W76" i="12"/>
  <c r="V76" i="12"/>
  <c r="T76" i="12"/>
  <c r="X76" i="12" s="1"/>
  <c r="Z76" i="12" s="1"/>
  <c r="S76" i="12"/>
  <c r="Q76" i="12"/>
  <c r="K76" i="12"/>
  <c r="V75" i="12"/>
  <c r="W75" i="12" s="1"/>
  <c r="T75" i="12"/>
  <c r="X75" i="12" s="1"/>
  <c r="Z75" i="12" s="1"/>
  <c r="S75" i="12"/>
  <c r="Q75" i="12"/>
  <c r="K75" i="12"/>
  <c r="W74" i="12"/>
  <c r="V74" i="12"/>
  <c r="AG74" i="12" s="1"/>
  <c r="T74" i="12"/>
  <c r="X74" i="12" s="1"/>
  <c r="Z74" i="12" s="1"/>
  <c r="S74" i="12"/>
  <c r="Q74" i="12"/>
  <c r="K74" i="12"/>
  <c r="V73" i="12"/>
  <c r="W73" i="12" s="1"/>
  <c r="T73" i="12"/>
  <c r="X73" i="12" s="1"/>
  <c r="Z73" i="12" s="1"/>
  <c r="S73" i="12"/>
  <c r="Q73" i="12"/>
  <c r="K73" i="12"/>
  <c r="AG72" i="12"/>
  <c r="W72" i="12"/>
  <c r="V72" i="12"/>
  <c r="T72" i="12"/>
  <c r="X72" i="12" s="1"/>
  <c r="Z72" i="12" s="1"/>
  <c r="S72" i="12"/>
  <c r="Q72" i="12"/>
  <c r="K72" i="12"/>
  <c r="V71" i="12"/>
  <c r="W71" i="12" s="1"/>
  <c r="T71" i="12"/>
  <c r="X71" i="12" s="1"/>
  <c r="Z71" i="12" s="1"/>
  <c r="S71" i="12"/>
  <c r="Q71" i="12"/>
  <c r="K71" i="12"/>
  <c r="W70" i="12"/>
  <c r="V70" i="12"/>
  <c r="AG70" i="12" s="1"/>
  <c r="T70" i="12"/>
  <c r="X70" i="12" s="1"/>
  <c r="Z70" i="12" s="1"/>
  <c r="S70" i="12"/>
  <c r="Q70" i="12"/>
  <c r="K70" i="12"/>
  <c r="V69" i="12"/>
  <c r="W69" i="12" s="1"/>
  <c r="T69" i="12"/>
  <c r="X69" i="12" s="1"/>
  <c r="Z69" i="12" s="1"/>
  <c r="S69" i="12"/>
  <c r="Q69" i="12"/>
  <c r="K69" i="12"/>
  <c r="AG68" i="12"/>
  <c r="W68" i="12"/>
  <c r="V68" i="12"/>
  <c r="T68" i="12"/>
  <c r="X68" i="12" s="1"/>
  <c r="Z68" i="12" s="1"/>
  <c r="S68" i="12"/>
  <c r="Q68" i="12"/>
  <c r="K68" i="12"/>
  <c r="V67" i="12"/>
  <c r="W67" i="12" s="1"/>
  <c r="T67" i="12"/>
  <c r="X67" i="12" s="1"/>
  <c r="Z67" i="12" s="1"/>
  <c r="S67" i="12"/>
  <c r="Q67" i="12"/>
  <c r="K67" i="12"/>
  <c r="W66" i="12"/>
  <c r="V66" i="12"/>
  <c r="AG66" i="12" s="1"/>
  <c r="T66" i="12"/>
  <c r="X66" i="12" s="1"/>
  <c r="Z66" i="12" s="1"/>
  <c r="S66" i="12"/>
  <c r="Q66" i="12"/>
  <c r="K66" i="12"/>
  <c r="V65" i="12"/>
  <c r="W65" i="12" s="1"/>
  <c r="T65" i="12"/>
  <c r="X65" i="12" s="1"/>
  <c r="Z65" i="12" s="1"/>
  <c r="S65" i="12"/>
  <c r="Q65" i="12"/>
  <c r="K65" i="12"/>
  <c r="AG64" i="12"/>
  <c r="W64" i="12"/>
  <c r="V64" i="12"/>
  <c r="T64" i="12"/>
  <c r="X64" i="12" s="1"/>
  <c r="Z64" i="12" s="1"/>
  <c r="S64" i="12"/>
  <c r="Q64" i="12"/>
  <c r="K64" i="12"/>
  <c r="V63" i="12"/>
  <c r="W63" i="12" s="1"/>
  <c r="T63" i="12"/>
  <c r="X63" i="12" s="1"/>
  <c r="Z63" i="12" s="1"/>
  <c r="S63" i="12"/>
  <c r="Q63" i="12"/>
  <c r="K63" i="12"/>
  <c r="W62" i="12"/>
  <c r="V62" i="12"/>
  <c r="AG62" i="12" s="1"/>
  <c r="T62" i="12"/>
  <c r="X62" i="12" s="1"/>
  <c r="Z62" i="12" s="1"/>
  <c r="S62" i="12"/>
  <c r="Q62" i="12"/>
  <c r="K62" i="12"/>
  <c r="V61" i="12"/>
  <c r="W61" i="12" s="1"/>
  <c r="T61" i="12"/>
  <c r="X61" i="12" s="1"/>
  <c r="Z61" i="12" s="1"/>
  <c r="S61" i="12"/>
  <c r="Q61" i="12"/>
  <c r="K61" i="12"/>
  <c r="W60" i="12"/>
  <c r="V60" i="12"/>
  <c r="T60" i="12"/>
  <c r="X60" i="12" s="1"/>
  <c r="Z60" i="12" s="1"/>
  <c r="S60" i="12"/>
  <c r="Q60" i="12"/>
  <c r="K60" i="12"/>
  <c r="V59" i="12"/>
  <c r="W59" i="12" s="1"/>
  <c r="T59" i="12"/>
  <c r="X59" i="12" s="1"/>
  <c r="Z59" i="12" s="1"/>
  <c r="S59" i="12"/>
  <c r="Q59" i="12"/>
  <c r="K59" i="12"/>
  <c r="V58" i="12"/>
  <c r="AG58" i="12" s="1"/>
  <c r="T58" i="12"/>
  <c r="X58" i="12" s="1"/>
  <c r="Z58" i="12" s="1"/>
  <c r="S58" i="12"/>
  <c r="Q58" i="12"/>
  <c r="K58" i="12"/>
  <c r="V57" i="12"/>
  <c r="W57" i="12" s="1"/>
  <c r="T57" i="12"/>
  <c r="X57" i="12" s="1"/>
  <c r="Z57" i="12" s="1"/>
  <c r="S57" i="12"/>
  <c r="Q57" i="12"/>
  <c r="K57" i="12"/>
  <c r="AG56" i="12"/>
  <c r="W56" i="12"/>
  <c r="V56" i="12"/>
  <c r="T56" i="12"/>
  <c r="X56" i="12" s="1"/>
  <c r="Z56" i="12" s="1"/>
  <c r="S56" i="12"/>
  <c r="Q56" i="12"/>
  <c r="K56" i="12"/>
  <c r="V55" i="12"/>
  <c r="W55" i="12" s="1"/>
  <c r="T55" i="12"/>
  <c r="X55" i="12" s="1"/>
  <c r="Z55" i="12" s="1"/>
  <c r="S55" i="12"/>
  <c r="Q55" i="12"/>
  <c r="K55" i="12"/>
  <c r="W54" i="12"/>
  <c r="V54" i="12"/>
  <c r="AG54" i="12" s="1"/>
  <c r="T54" i="12"/>
  <c r="X54" i="12" s="1"/>
  <c r="Z54" i="12" s="1"/>
  <c r="S54" i="12"/>
  <c r="Q54" i="12"/>
  <c r="K54" i="12"/>
  <c r="V53" i="12"/>
  <c r="W53" i="12" s="1"/>
  <c r="T53" i="12"/>
  <c r="X53" i="12" s="1"/>
  <c r="Z53" i="12" s="1"/>
  <c r="S53" i="12"/>
  <c r="Q53" i="12"/>
  <c r="K53" i="12"/>
  <c r="W52" i="12"/>
  <c r="V52" i="12"/>
  <c r="AG52" i="12" s="1"/>
  <c r="T52" i="12"/>
  <c r="X52" i="12" s="1"/>
  <c r="Z52" i="12" s="1"/>
  <c r="S52" i="12"/>
  <c r="Q52" i="12"/>
  <c r="K52" i="12"/>
  <c r="V51" i="12"/>
  <c r="W51" i="12" s="1"/>
  <c r="T51" i="12"/>
  <c r="X51" i="12" s="1"/>
  <c r="Z51" i="12" s="1"/>
  <c r="S51" i="12"/>
  <c r="Q51" i="12"/>
  <c r="K51" i="12"/>
  <c r="V50" i="12"/>
  <c r="AG50" i="12" s="1"/>
  <c r="T50" i="12"/>
  <c r="X50" i="12" s="1"/>
  <c r="Z50" i="12" s="1"/>
  <c r="S50" i="12"/>
  <c r="Q50" i="12"/>
  <c r="K50" i="12"/>
  <c r="V49" i="12"/>
  <c r="W49" i="12" s="1"/>
  <c r="T49" i="12"/>
  <c r="X49" i="12" s="1"/>
  <c r="Z49" i="12" s="1"/>
  <c r="S49" i="12"/>
  <c r="Q49" i="12"/>
  <c r="K49" i="12"/>
  <c r="V48" i="12"/>
  <c r="AG48" i="12" s="1"/>
  <c r="T48" i="12"/>
  <c r="X48" i="12" s="1"/>
  <c r="Z48" i="12" s="1"/>
  <c r="S48" i="12"/>
  <c r="Q48" i="12"/>
  <c r="K48" i="12"/>
  <c r="V47" i="12"/>
  <c r="W47" i="12" s="1"/>
  <c r="T47" i="12"/>
  <c r="X47" i="12" s="1"/>
  <c r="Z47" i="12" s="1"/>
  <c r="S47" i="12"/>
  <c r="Q47" i="12"/>
  <c r="K47" i="12"/>
  <c r="W46" i="12"/>
  <c r="V46" i="12"/>
  <c r="AG46" i="12" s="1"/>
  <c r="T46" i="12"/>
  <c r="X46" i="12" s="1"/>
  <c r="Z46" i="12" s="1"/>
  <c r="S46" i="12"/>
  <c r="Q46" i="12"/>
  <c r="K46" i="12"/>
  <c r="V45" i="12"/>
  <c r="W45" i="12" s="1"/>
  <c r="T45" i="12"/>
  <c r="X45" i="12" s="1"/>
  <c r="Z45" i="12" s="1"/>
  <c r="S45" i="12"/>
  <c r="Q45" i="12"/>
  <c r="K45" i="12"/>
  <c r="V44" i="12"/>
  <c r="AG44" i="12" s="1"/>
  <c r="T44" i="12"/>
  <c r="X44" i="12" s="1"/>
  <c r="Z44" i="12" s="1"/>
  <c r="S44" i="12"/>
  <c r="Q44" i="12"/>
  <c r="K44" i="12"/>
  <c r="V43" i="12"/>
  <c r="W43" i="12" s="1"/>
  <c r="T43" i="12"/>
  <c r="X43" i="12" s="1"/>
  <c r="Z43" i="12" s="1"/>
  <c r="S43" i="12"/>
  <c r="Q43" i="12"/>
  <c r="K43" i="12"/>
  <c r="W42" i="12"/>
  <c r="V42" i="12"/>
  <c r="AG42" i="12" s="1"/>
  <c r="T42" i="12"/>
  <c r="X42" i="12" s="1"/>
  <c r="Z42" i="12" s="1"/>
  <c r="S42" i="12"/>
  <c r="Q42" i="12"/>
  <c r="K42" i="12"/>
  <c r="V41" i="12"/>
  <c r="AG41" i="12" s="1"/>
  <c r="T41" i="12"/>
  <c r="X41" i="12" s="1"/>
  <c r="Z41" i="12" s="1"/>
  <c r="S41" i="12"/>
  <c r="Q41" i="12"/>
  <c r="K41" i="12"/>
  <c r="V40" i="12"/>
  <c r="AG40" i="12" s="1"/>
  <c r="T40" i="12"/>
  <c r="X40" i="12" s="1"/>
  <c r="Z40" i="12" s="1"/>
  <c r="S40" i="12"/>
  <c r="Q40" i="12"/>
  <c r="K40" i="12"/>
  <c r="V39" i="12"/>
  <c r="AG39" i="12" s="1"/>
  <c r="T39" i="12"/>
  <c r="X39" i="12" s="1"/>
  <c r="Z39" i="12" s="1"/>
  <c r="S39" i="12"/>
  <c r="Q39" i="12"/>
  <c r="K39" i="12"/>
  <c r="V38" i="12"/>
  <c r="AG38" i="12" s="1"/>
  <c r="T38" i="12"/>
  <c r="X38" i="12" s="1"/>
  <c r="Z38" i="12" s="1"/>
  <c r="S38" i="12"/>
  <c r="Q38" i="12"/>
  <c r="K38" i="12"/>
  <c r="V37" i="12"/>
  <c r="W37" i="12" s="1"/>
  <c r="T37" i="12"/>
  <c r="X37" i="12" s="1"/>
  <c r="Z37" i="12" s="1"/>
  <c r="S37" i="12"/>
  <c r="Q37" i="12"/>
  <c r="K37" i="12"/>
  <c r="V36" i="12"/>
  <c r="AG36" i="12" s="1"/>
  <c r="T36" i="12"/>
  <c r="X36" i="12" s="1"/>
  <c r="Z36" i="12" s="1"/>
  <c r="S36" i="12"/>
  <c r="Q36" i="12"/>
  <c r="K36" i="12"/>
  <c r="V35" i="12"/>
  <c r="AG35" i="12" s="1"/>
  <c r="T35" i="12"/>
  <c r="X35" i="12" s="1"/>
  <c r="Z35" i="12" s="1"/>
  <c r="S35" i="12"/>
  <c r="Q35" i="12"/>
  <c r="K35" i="12"/>
  <c r="W34" i="12"/>
  <c r="V34" i="12"/>
  <c r="AG34" i="12" s="1"/>
  <c r="T34" i="12"/>
  <c r="X34" i="12" s="1"/>
  <c r="Z34" i="12" s="1"/>
  <c r="S34" i="12"/>
  <c r="Q34" i="12"/>
  <c r="K34" i="12"/>
  <c r="V33" i="12"/>
  <c r="AG33" i="12" s="1"/>
  <c r="T33" i="12"/>
  <c r="X33" i="12" s="1"/>
  <c r="Z33" i="12" s="1"/>
  <c r="S33" i="12"/>
  <c r="Q33" i="12"/>
  <c r="K33" i="12"/>
  <c r="W32" i="12"/>
  <c r="V32" i="12"/>
  <c r="AG32" i="12" s="1"/>
  <c r="T32" i="12"/>
  <c r="X32" i="12" s="1"/>
  <c r="Z32" i="12" s="1"/>
  <c r="S32" i="12"/>
  <c r="Q32" i="12"/>
  <c r="K32" i="12"/>
  <c r="V31" i="12"/>
  <c r="AG31" i="12" s="1"/>
  <c r="T31" i="12"/>
  <c r="X31" i="12" s="1"/>
  <c r="Z31" i="12" s="1"/>
  <c r="S31" i="12"/>
  <c r="Q31" i="12"/>
  <c r="K31" i="12"/>
  <c r="V30" i="12"/>
  <c r="AG30" i="12" s="1"/>
  <c r="T30" i="12"/>
  <c r="X30" i="12" s="1"/>
  <c r="Z30" i="12" s="1"/>
  <c r="S30" i="12"/>
  <c r="Q30" i="12"/>
  <c r="K30" i="12"/>
  <c r="V29" i="12"/>
  <c r="W29" i="12" s="1"/>
  <c r="T29" i="12"/>
  <c r="X29" i="12" s="1"/>
  <c r="Z29" i="12" s="1"/>
  <c r="S29" i="12"/>
  <c r="Q29" i="12"/>
  <c r="K29" i="12"/>
  <c r="V28" i="12"/>
  <c r="AG28" i="12" s="1"/>
  <c r="T28" i="12"/>
  <c r="X28" i="12" s="1"/>
  <c r="Z28" i="12" s="1"/>
  <c r="S28" i="12"/>
  <c r="Q28" i="12"/>
  <c r="K28" i="12"/>
  <c r="V27" i="12"/>
  <c r="AG27" i="12" s="1"/>
  <c r="T27" i="12"/>
  <c r="X27" i="12" s="1"/>
  <c r="Z27" i="12" s="1"/>
  <c r="S27" i="12"/>
  <c r="Q27" i="12"/>
  <c r="K27" i="12"/>
  <c r="V26" i="12"/>
  <c r="AG26" i="12" s="1"/>
  <c r="T26" i="12"/>
  <c r="X26" i="12" s="1"/>
  <c r="Z26" i="12" s="1"/>
  <c r="S26" i="12"/>
  <c r="Q26" i="12"/>
  <c r="K26" i="12"/>
  <c r="V25" i="12"/>
  <c r="AG25" i="12" s="1"/>
  <c r="T25" i="12"/>
  <c r="X25" i="12" s="1"/>
  <c r="Z25" i="12" s="1"/>
  <c r="S25" i="12"/>
  <c r="Q25" i="12"/>
  <c r="K25" i="12"/>
  <c r="W24" i="12"/>
  <c r="V24" i="12"/>
  <c r="AG24" i="12" s="1"/>
  <c r="T24" i="12"/>
  <c r="X24" i="12" s="1"/>
  <c r="Z24" i="12" s="1"/>
  <c r="S24" i="12"/>
  <c r="Q24" i="12"/>
  <c r="K24" i="12"/>
  <c r="V23" i="12"/>
  <c r="AG23" i="12" s="1"/>
  <c r="T23" i="12"/>
  <c r="X23" i="12" s="1"/>
  <c r="Z23" i="12" s="1"/>
  <c r="S23" i="12"/>
  <c r="Q23" i="12"/>
  <c r="K23" i="12"/>
  <c r="V22" i="12"/>
  <c r="AG22" i="12" s="1"/>
  <c r="T22" i="12"/>
  <c r="X22" i="12" s="1"/>
  <c r="Z22" i="12" s="1"/>
  <c r="S22" i="12"/>
  <c r="Q22" i="12"/>
  <c r="K22" i="12"/>
  <c r="V21" i="12"/>
  <c r="AG21" i="12" s="1"/>
  <c r="T21" i="12"/>
  <c r="X21" i="12" s="1"/>
  <c r="Z21" i="12" s="1"/>
  <c r="S21" i="12"/>
  <c r="Q21" i="12"/>
  <c r="K21" i="12"/>
  <c r="V20" i="12"/>
  <c r="AG20" i="12" s="1"/>
  <c r="T20" i="12"/>
  <c r="X20" i="12" s="1"/>
  <c r="Z20" i="12" s="1"/>
  <c r="S20" i="12"/>
  <c r="Q20" i="12"/>
  <c r="K20" i="12"/>
  <c r="V19" i="12"/>
  <c r="AG19" i="12" s="1"/>
  <c r="T19" i="12"/>
  <c r="X19" i="12" s="1"/>
  <c r="Z19" i="12" s="1"/>
  <c r="S19" i="12"/>
  <c r="Q19" i="12"/>
  <c r="K19" i="12"/>
  <c r="V18" i="12"/>
  <c r="AG18" i="12" s="1"/>
  <c r="T18" i="12"/>
  <c r="X18" i="12" s="1"/>
  <c r="Z18" i="12" s="1"/>
  <c r="S18" i="12"/>
  <c r="Q18" i="12"/>
  <c r="K18" i="12"/>
  <c r="V17" i="12"/>
  <c r="W17" i="12" s="1"/>
  <c r="T17" i="12"/>
  <c r="X17" i="12" s="1"/>
  <c r="Z17" i="12" s="1"/>
  <c r="S17" i="12"/>
  <c r="Q17" i="12"/>
  <c r="K17" i="12"/>
  <c r="W16" i="12"/>
  <c r="V16" i="12"/>
  <c r="AG16" i="12" s="1"/>
  <c r="T16" i="12"/>
  <c r="X16" i="12" s="1"/>
  <c r="Z16" i="12" s="1"/>
  <c r="S16" i="12"/>
  <c r="Q16" i="12"/>
  <c r="K16" i="12"/>
  <c r="V15" i="12"/>
  <c r="AG15" i="12" s="1"/>
  <c r="T15" i="12"/>
  <c r="X15" i="12" s="1"/>
  <c r="Z15" i="12" s="1"/>
  <c r="S15" i="12"/>
  <c r="Q15" i="12"/>
  <c r="K15" i="12"/>
  <c r="W14" i="12"/>
  <c r="V14" i="12"/>
  <c r="AG14" i="12" s="1"/>
  <c r="T14" i="12"/>
  <c r="X14" i="12" s="1"/>
  <c r="Z14" i="12" s="1"/>
  <c r="S14" i="12"/>
  <c r="Q14" i="12"/>
  <c r="K14" i="12"/>
  <c r="V13" i="12"/>
  <c r="W13" i="12" s="1"/>
  <c r="T13" i="12"/>
  <c r="X13" i="12" s="1"/>
  <c r="Z13" i="12" s="1"/>
  <c r="S13" i="12"/>
  <c r="Q13" i="12"/>
  <c r="K13" i="12"/>
  <c r="V12" i="12"/>
  <c r="AG12" i="12" s="1"/>
  <c r="T12" i="12"/>
  <c r="X12" i="12" s="1"/>
  <c r="Z12" i="12" s="1"/>
  <c r="S12" i="12"/>
  <c r="Q12" i="12"/>
  <c r="K12" i="12"/>
  <c r="V11" i="12"/>
  <c r="W11" i="12" s="1"/>
  <c r="T11" i="12"/>
  <c r="X11" i="12" s="1"/>
  <c r="Z11" i="12" s="1"/>
  <c r="S11" i="12"/>
  <c r="Q11" i="12"/>
  <c r="K11" i="12"/>
  <c r="W10" i="12"/>
  <c r="V10" i="12"/>
  <c r="AG10" i="12" s="1"/>
  <c r="T10" i="12"/>
  <c r="X10" i="12" s="1"/>
  <c r="Z10" i="12" s="1"/>
  <c r="S10" i="12"/>
  <c r="Q10" i="12"/>
  <c r="K10" i="12"/>
  <c r="V9" i="12"/>
  <c r="AG9" i="12" s="1"/>
  <c r="T9" i="12"/>
  <c r="X9" i="12" s="1"/>
  <c r="Z9" i="12" s="1"/>
  <c r="S9" i="12"/>
  <c r="Q9" i="12"/>
  <c r="K9" i="12"/>
  <c r="W8" i="12"/>
  <c r="V8" i="12"/>
  <c r="AG8" i="12" s="1"/>
  <c r="T8" i="12"/>
  <c r="X8" i="12" s="1"/>
  <c r="Z8" i="12" s="1"/>
  <c r="S8" i="12"/>
  <c r="Q8" i="12"/>
  <c r="K8" i="12"/>
  <c r="V7" i="12"/>
  <c r="W7" i="12" s="1"/>
  <c r="T7" i="12"/>
  <c r="X7" i="12" s="1"/>
  <c r="Z7" i="12" s="1"/>
  <c r="S7" i="12"/>
  <c r="Q7" i="12"/>
  <c r="K7" i="12"/>
  <c r="V6" i="12"/>
  <c r="AG6" i="12" s="1"/>
  <c r="T6" i="12"/>
  <c r="X6" i="12" s="1"/>
  <c r="Z6" i="12" s="1"/>
  <c r="S6" i="12"/>
  <c r="Q6" i="12"/>
  <c r="K6" i="12"/>
  <c r="V5" i="12"/>
  <c r="W5" i="12" s="1"/>
  <c r="T5" i="12"/>
  <c r="X5" i="12" s="1"/>
  <c r="Z5" i="12" s="1"/>
  <c r="S5" i="12"/>
  <c r="Q5" i="12"/>
  <c r="K5" i="12"/>
  <c r="V4" i="12"/>
  <c r="AG4" i="12" s="1"/>
  <c r="T4" i="12"/>
  <c r="X4" i="12" s="1"/>
  <c r="Z4" i="12" s="1"/>
  <c r="S4" i="12"/>
  <c r="Q4" i="12"/>
  <c r="K4" i="12"/>
  <c r="V3" i="12"/>
  <c r="AG3" i="12" s="1"/>
  <c r="T3" i="12"/>
  <c r="X3" i="12" s="1"/>
  <c r="Z3" i="12" s="1"/>
  <c r="S3" i="12"/>
  <c r="Q3" i="12"/>
  <c r="K3" i="12"/>
  <c r="AH2" i="12"/>
  <c r="W2" i="12"/>
  <c r="V2" i="12"/>
  <c r="AG2" i="12" s="1"/>
  <c r="T2" i="12"/>
  <c r="X2" i="12" s="1"/>
  <c r="Z2" i="12" s="1"/>
  <c r="S2" i="12"/>
  <c r="Q2" i="12"/>
  <c r="K2" i="12"/>
  <c r="AL267" i="11"/>
  <c r="AN267" i="11" s="1"/>
  <c r="AI267" i="11"/>
  <c r="AH267" i="11"/>
  <c r="AK267" i="11" s="1"/>
  <c r="AL266" i="11"/>
  <c r="AI266" i="11"/>
  <c r="AH266" i="11"/>
  <c r="AK266" i="11" s="1"/>
  <c r="AL265" i="11"/>
  <c r="AM265" i="11" s="1"/>
  <c r="AP265" i="11" s="1"/>
  <c r="AI265" i="11"/>
  <c r="AH265" i="11"/>
  <c r="AK265" i="11" s="1"/>
  <c r="AL264" i="11"/>
  <c r="AN264" i="11" s="1"/>
  <c r="AI264" i="11"/>
  <c r="AH264" i="11"/>
  <c r="AK264" i="11" s="1"/>
  <c r="AL263" i="11"/>
  <c r="AN263" i="11" s="1"/>
  <c r="AI263" i="11"/>
  <c r="AH263" i="11"/>
  <c r="AK263" i="11" s="1"/>
  <c r="AL262" i="11"/>
  <c r="AN262" i="11" s="1"/>
  <c r="AI262" i="11"/>
  <c r="AH262" i="11"/>
  <c r="AK262" i="11" s="1"/>
  <c r="AL261" i="11"/>
  <c r="AN261" i="11" s="1"/>
  <c r="AI261" i="11"/>
  <c r="AH261" i="11"/>
  <c r="AK261" i="11" s="1"/>
  <c r="AL260" i="11"/>
  <c r="AN260" i="11" s="1"/>
  <c r="AI260" i="11"/>
  <c r="AH260" i="11"/>
  <c r="AK260" i="11" s="1"/>
  <c r="AL259" i="11"/>
  <c r="AN259" i="11" s="1"/>
  <c r="AI259" i="11"/>
  <c r="AH259" i="11"/>
  <c r="AK259" i="11" s="1"/>
  <c r="AL258" i="11"/>
  <c r="AN258" i="11" s="1"/>
  <c r="AI258" i="11"/>
  <c r="AH258" i="11"/>
  <c r="AK258" i="11" s="1"/>
  <c r="AL257" i="11"/>
  <c r="AN257" i="11" s="1"/>
  <c r="AI257" i="11"/>
  <c r="AH257" i="11"/>
  <c r="AK257" i="11" s="1"/>
  <c r="AL256" i="11"/>
  <c r="AI256" i="11"/>
  <c r="AH256" i="11"/>
  <c r="AK256" i="11" s="1"/>
  <c r="AL255" i="11"/>
  <c r="AN255" i="11" s="1"/>
  <c r="AI255" i="11"/>
  <c r="AH255" i="11"/>
  <c r="AK255" i="11" s="1"/>
  <c r="AL254" i="11"/>
  <c r="AN254" i="11" s="1"/>
  <c r="AI254" i="11"/>
  <c r="AH254" i="11"/>
  <c r="AK254" i="11" s="1"/>
  <c r="AL253" i="11"/>
  <c r="AN253" i="11" s="1"/>
  <c r="AI253" i="11"/>
  <c r="AH253" i="11"/>
  <c r="AK253" i="11" s="1"/>
  <c r="AL252" i="11"/>
  <c r="AH252" i="11"/>
  <c r="AK252" i="11" s="1"/>
  <c r="AL251" i="11"/>
  <c r="AN251" i="11" s="1"/>
  <c r="AH251" i="11"/>
  <c r="AK251" i="11" s="1"/>
  <c r="AL250" i="11"/>
  <c r="AN250" i="11" s="1"/>
  <c r="AI250" i="11"/>
  <c r="AH250" i="11"/>
  <c r="AK250" i="11" s="1"/>
  <c r="AL249" i="11"/>
  <c r="AN249" i="11" s="1"/>
  <c r="AI249" i="11"/>
  <c r="AH249" i="11"/>
  <c r="AK249" i="11" s="1"/>
  <c r="AL248" i="11"/>
  <c r="AI248" i="11"/>
  <c r="AH248" i="11"/>
  <c r="AK248" i="11" s="1"/>
  <c r="AL247" i="11"/>
  <c r="AN247" i="11" s="1"/>
  <c r="AI247" i="11"/>
  <c r="AH247" i="11"/>
  <c r="AK247" i="11" s="1"/>
  <c r="AL246" i="11"/>
  <c r="AN246" i="11" s="1"/>
  <c r="AI246" i="11"/>
  <c r="AH246" i="11"/>
  <c r="AK246" i="11" s="1"/>
  <c r="AL245" i="11"/>
  <c r="AN245" i="11" s="1"/>
  <c r="AI245" i="11"/>
  <c r="AH245" i="11"/>
  <c r="AK245" i="11" s="1"/>
  <c r="AL244" i="11"/>
  <c r="AI244" i="11"/>
  <c r="AH244" i="11"/>
  <c r="AK244" i="11" s="1"/>
  <c r="AL243" i="11"/>
  <c r="AN243" i="11" s="1"/>
  <c r="AI243" i="11"/>
  <c r="AH243" i="11"/>
  <c r="AK243" i="11" s="1"/>
  <c r="AL242" i="11"/>
  <c r="AN242" i="11" s="1"/>
  <c r="AH242" i="11"/>
  <c r="AK242" i="11" s="1"/>
  <c r="AL241" i="11"/>
  <c r="AN241" i="11" s="1"/>
  <c r="AH241" i="11"/>
  <c r="AK241" i="11" s="1"/>
  <c r="AL240" i="11"/>
  <c r="AH240" i="11"/>
  <c r="AK240" i="11" s="1"/>
  <c r="AL239" i="11"/>
  <c r="AN239" i="11" s="1"/>
  <c r="AI239" i="11"/>
  <c r="AH239" i="11"/>
  <c r="AK239" i="11" s="1"/>
  <c r="AL238" i="11"/>
  <c r="AN238" i="11" s="1"/>
  <c r="AI238" i="11"/>
  <c r="AH238" i="11"/>
  <c r="AK238" i="11" s="1"/>
  <c r="AL237" i="11"/>
  <c r="AN237" i="11" s="1"/>
  <c r="AI237" i="11"/>
  <c r="AH237" i="11"/>
  <c r="AK237" i="11" s="1"/>
  <c r="AL236" i="11"/>
  <c r="AI236" i="11"/>
  <c r="AH236" i="11"/>
  <c r="AK236" i="11" s="1"/>
  <c r="AL235" i="11"/>
  <c r="AN235" i="11" s="1"/>
  <c r="AI235" i="11"/>
  <c r="AH235" i="11"/>
  <c r="AK235" i="11" s="1"/>
  <c r="AL234" i="11"/>
  <c r="AN234" i="11" s="1"/>
  <c r="AI234" i="11"/>
  <c r="AH234" i="11"/>
  <c r="AK234" i="11" s="1"/>
  <c r="AL233" i="11"/>
  <c r="AN233" i="11" s="1"/>
  <c r="AI233" i="11"/>
  <c r="AH233" i="11"/>
  <c r="AK233" i="11" s="1"/>
  <c r="AL232" i="11"/>
  <c r="AI232" i="11"/>
  <c r="AH232" i="11"/>
  <c r="AK232" i="11" s="1"/>
  <c r="AL231" i="11"/>
  <c r="AN231" i="11" s="1"/>
  <c r="AI231" i="11"/>
  <c r="AH231" i="11"/>
  <c r="AK231" i="11" s="1"/>
  <c r="AL230" i="11"/>
  <c r="AN230" i="11" s="1"/>
  <c r="AI230" i="11"/>
  <c r="AH230" i="11"/>
  <c r="AK230" i="11" s="1"/>
  <c r="AL229" i="11"/>
  <c r="AN229" i="11" s="1"/>
  <c r="AI229" i="11"/>
  <c r="AH229" i="11"/>
  <c r="AK229" i="11" s="1"/>
  <c r="AL228" i="11"/>
  <c r="AI228" i="11"/>
  <c r="AH228" i="11"/>
  <c r="AK228" i="11" s="1"/>
  <c r="AL227" i="11"/>
  <c r="AN227" i="11" s="1"/>
  <c r="AI227" i="11"/>
  <c r="AH227" i="11"/>
  <c r="AK227" i="11" s="1"/>
  <c r="AL226" i="11"/>
  <c r="AN226" i="11" s="1"/>
  <c r="AI226" i="11"/>
  <c r="AH226" i="11"/>
  <c r="AK226" i="11" s="1"/>
  <c r="AL225" i="11"/>
  <c r="AN225" i="11" s="1"/>
  <c r="AI225" i="11"/>
  <c r="AH225" i="11"/>
  <c r="AK225" i="11" s="1"/>
  <c r="AL224" i="11"/>
  <c r="AN224" i="11" s="1"/>
  <c r="AI224" i="11"/>
  <c r="AH224" i="11"/>
  <c r="AK224" i="11" s="1"/>
  <c r="AL223" i="11"/>
  <c r="AN223" i="11" s="1"/>
  <c r="AI223" i="11"/>
  <c r="AH223" i="11"/>
  <c r="AK223" i="11" s="1"/>
  <c r="AL222" i="11"/>
  <c r="AN222" i="11" s="1"/>
  <c r="AI222" i="11"/>
  <c r="AH222" i="11"/>
  <c r="AK222" i="11" s="1"/>
  <c r="AL221" i="11"/>
  <c r="AN221" i="11" s="1"/>
  <c r="AI221" i="11"/>
  <c r="AH221" i="11"/>
  <c r="AK221" i="11" s="1"/>
  <c r="AL220" i="11"/>
  <c r="AN220" i="11" s="1"/>
  <c r="AI220" i="11"/>
  <c r="AH220" i="11"/>
  <c r="AK220" i="11" s="1"/>
  <c r="AL219" i="11"/>
  <c r="AN219" i="11" s="1"/>
  <c r="AI219" i="11"/>
  <c r="AH219" i="11"/>
  <c r="AK219" i="11" s="1"/>
  <c r="AL218" i="11"/>
  <c r="AN218" i="11" s="1"/>
  <c r="AI218" i="11"/>
  <c r="AH218" i="11"/>
  <c r="AK218" i="11" s="1"/>
  <c r="AL217" i="11"/>
  <c r="AN217" i="11" s="1"/>
  <c r="AI217" i="11"/>
  <c r="AH217" i="11"/>
  <c r="AK217" i="11" s="1"/>
  <c r="AL216" i="11"/>
  <c r="AN216" i="11" s="1"/>
  <c r="AI216" i="11"/>
  <c r="AH216" i="11"/>
  <c r="AK216" i="11" s="1"/>
  <c r="AL215" i="11"/>
  <c r="AN215" i="11" s="1"/>
  <c r="AI215" i="11"/>
  <c r="AH215" i="11"/>
  <c r="AK215" i="11" s="1"/>
  <c r="AL214" i="11"/>
  <c r="AN214" i="11" s="1"/>
  <c r="AI214" i="11"/>
  <c r="AH214" i="11"/>
  <c r="AK214" i="11" s="1"/>
  <c r="AL213" i="11"/>
  <c r="AN213" i="11" s="1"/>
  <c r="AI213" i="11"/>
  <c r="AH213" i="11"/>
  <c r="AK213" i="11" s="1"/>
  <c r="AL212" i="11"/>
  <c r="AN212" i="11" s="1"/>
  <c r="AI212" i="11"/>
  <c r="AH212" i="11"/>
  <c r="AK212" i="11" s="1"/>
  <c r="AL211" i="11"/>
  <c r="AN211" i="11" s="1"/>
  <c r="AI211" i="11"/>
  <c r="AH211" i="11"/>
  <c r="AK211" i="11" s="1"/>
  <c r="AL210" i="11"/>
  <c r="AN210" i="11" s="1"/>
  <c r="AI210" i="11"/>
  <c r="AH210" i="11"/>
  <c r="AK210" i="11" s="1"/>
  <c r="AL209" i="11"/>
  <c r="AN209" i="11" s="1"/>
  <c r="AI209" i="11"/>
  <c r="AH209" i="11"/>
  <c r="AK209" i="11" s="1"/>
  <c r="AL208" i="11"/>
  <c r="AN208" i="11" s="1"/>
  <c r="AI208" i="11"/>
  <c r="AH208" i="11"/>
  <c r="AK208" i="11" s="1"/>
  <c r="AL207" i="11"/>
  <c r="AN207" i="11" s="1"/>
  <c r="AI207" i="11"/>
  <c r="AH207" i="11"/>
  <c r="AK207" i="11" s="1"/>
  <c r="AB207" i="11"/>
  <c r="AL206" i="11"/>
  <c r="AN206" i="11" s="1"/>
  <c r="AI206" i="11"/>
  <c r="AH206" i="11"/>
  <c r="AK206" i="11" s="1"/>
  <c r="AP205" i="11"/>
  <c r="AN205" i="11"/>
  <c r="AI205" i="11"/>
  <c r="AH205" i="11"/>
  <c r="AL204" i="11"/>
  <c r="AN204" i="11" s="1"/>
  <c r="AI204" i="11"/>
  <c r="AH204" i="11"/>
  <c r="AL203" i="11"/>
  <c r="AN203" i="11" s="1"/>
  <c r="AI203" i="11"/>
  <c r="AH203" i="11"/>
  <c r="AH200" i="11"/>
  <c r="W200" i="11"/>
  <c r="V200" i="11"/>
  <c r="AG200" i="11" s="1"/>
  <c r="T200" i="11"/>
  <c r="X200" i="11" s="1"/>
  <c r="Z200" i="11" s="1"/>
  <c r="S200" i="11"/>
  <c r="Q200" i="11"/>
  <c r="K200" i="11"/>
  <c r="AH199" i="11"/>
  <c r="V199" i="11"/>
  <c r="W199" i="11" s="1"/>
  <c r="T199" i="11"/>
  <c r="X199" i="11" s="1"/>
  <c r="Z199" i="11" s="1"/>
  <c r="S199" i="11"/>
  <c r="Q199" i="11"/>
  <c r="AH198" i="11"/>
  <c r="V198" i="11"/>
  <c r="W198" i="11" s="1"/>
  <c r="T198" i="11"/>
  <c r="X198" i="11" s="1"/>
  <c r="Z198" i="11" s="1"/>
  <c r="S198" i="11"/>
  <c r="Q198" i="11"/>
  <c r="AH197" i="11"/>
  <c r="W197" i="11"/>
  <c r="V197" i="11"/>
  <c r="T197" i="11"/>
  <c r="X197" i="11" s="1"/>
  <c r="Z197" i="11" s="1"/>
  <c r="S197" i="11"/>
  <c r="Q197" i="11"/>
  <c r="AH196" i="11"/>
  <c r="W196" i="11"/>
  <c r="V196" i="11"/>
  <c r="T196" i="11"/>
  <c r="X196" i="11" s="1"/>
  <c r="Z196" i="11" s="1"/>
  <c r="S196" i="11"/>
  <c r="Q196" i="11"/>
  <c r="AH195" i="11"/>
  <c r="W195" i="11"/>
  <c r="V195" i="11"/>
  <c r="T195" i="11"/>
  <c r="X195" i="11" s="1"/>
  <c r="Z195" i="11" s="1"/>
  <c r="S195" i="11"/>
  <c r="Q195" i="11"/>
  <c r="AH194" i="11"/>
  <c r="W194" i="11"/>
  <c r="V194" i="11"/>
  <c r="T194" i="11"/>
  <c r="X194" i="11" s="1"/>
  <c r="Z194" i="11" s="1"/>
  <c r="S194" i="11"/>
  <c r="Q194" i="11"/>
  <c r="AH193" i="11"/>
  <c r="W193" i="11"/>
  <c r="V193" i="11"/>
  <c r="T193" i="11"/>
  <c r="X193" i="11" s="1"/>
  <c r="Z193" i="11" s="1"/>
  <c r="S193" i="11"/>
  <c r="Q193" i="11"/>
  <c r="AH192" i="11"/>
  <c r="W192" i="11"/>
  <c r="V192" i="11"/>
  <c r="T192" i="11"/>
  <c r="X192" i="11" s="1"/>
  <c r="Z192" i="11" s="1"/>
  <c r="S192" i="11"/>
  <c r="Q192" i="11"/>
  <c r="AH191" i="11"/>
  <c r="W191" i="11"/>
  <c r="V191" i="11"/>
  <c r="T191" i="11"/>
  <c r="X191" i="11" s="1"/>
  <c r="Z191" i="11" s="1"/>
  <c r="S191" i="11"/>
  <c r="Q191" i="11"/>
  <c r="AH190" i="11"/>
  <c r="W190" i="11"/>
  <c r="V190" i="11"/>
  <c r="T190" i="11"/>
  <c r="X190" i="11" s="1"/>
  <c r="Z190" i="11" s="1"/>
  <c r="S190" i="11"/>
  <c r="Q190" i="11"/>
  <c r="AH189" i="11"/>
  <c r="W189" i="11"/>
  <c r="V189" i="11"/>
  <c r="T189" i="11"/>
  <c r="X189" i="11" s="1"/>
  <c r="Z189" i="11" s="1"/>
  <c r="S189" i="11"/>
  <c r="Q189" i="11"/>
  <c r="AH188" i="11"/>
  <c r="W188" i="11"/>
  <c r="V188" i="11"/>
  <c r="T188" i="11"/>
  <c r="X188" i="11" s="1"/>
  <c r="Z188" i="11" s="1"/>
  <c r="S188" i="11"/>
  <c r="Q188" i="11"/>
  <c r="AH187" i="11"/>
  <c r="W187" i="11"/>
  <c r="V187" i="11"/>
  <c r="T187" i="11"/>
  <c r="X187" i="11" s="1"/>
  <c r="Z187" i="11" s="1"/>
  <c r="S187" i="11"/>
  <c r="Q187" i="11"/>
  <c r="AH186" i="11"/>
  <c r="W186" i="11"/>
  <c r="V186" i="11"/>
  <c r="T186" i="11"/>
  <c r="X186" i="11" s="1"/>
  <c r="Z186" i="11" s="1"/>
  <c r="S186" i="11"/>
  <c r="Q186" i="11"/>
  <c r="AH185" i="11"/>
  <c r="W185" i="11"/>
  <c r="V185" i="11"/>
  <c r="T185" i="11"/>
  <c r="X185" i="11" s="1"/>
  <c r="Z185" i="11" s="1"/>
  <c r="S185" i="11"/>
  <c r="Q185" i="11"/>
  <c r="AH184" i="11"/>
  <c r="W184" i="11"/>
  <c r="V184" i="11"/>
  <c r="T184" i="11"/>
  <c r="X184" i="11" s="1"/>
  <c r="Z184" i="11" s="1"/>
  <c r="S184" i="11"/>
  <c r="Q184" i="11"/>
  <c r="AH183" i="11"/>
  <c r="W183" i="11"/>
  <c r="V183" i="11"/>
  <c r="T183" i="11"/>
  <c r="X183" i="11" s="1"/>
  <c r="Z183" i="11" s="1"/>
  <c r="S183" i="11"/>
  <c r="Q183" i="11"/>
  <c r="AH182" i="11"/>
  <c r="W182" i="11"/>
  <c r="V182" i="11"/>
  <c r="T182" i="11"/>
  <c r="X182" i="11" s="1"/>
  <c r="Z182" i="11" s="1"/>
  <c r="S182" i="11"/>
  <c r="Q182" i="11"/>
  <c r="AH181" i="11"/>
  <c r="W181" i="11"/>
  <c r="V181" i="11"/>
  <c r="T181" i="11"/>
  <c r="X181" i="11" s="1"/>
  <c r="Z181" i="11" s="1"/>
  <c r="S181" i="11"/>
  <c r="Q181" i="11"/>
  <c r="AH180" i="11"/>
  <c r="W180" i="11"/>
  <c r="V180" i="11"/>
  <c r="T180" i="11"/>
  <c r="X180" i="11" s="1"/>
  <c r="Z180" i="11" s="1"/>
  <c r="S180" i="11"/>
  <c r="Q180" i="11"/>
  <c r="AH179" i="11"/>
  <c r="W179" i="11"/>
  <c r="V179" i="11"/>
  <c r="T179" i="11"/>
  <c r="X179" i="11" s="1"/>
  <c r="Z179" i="11" s="1"/>
  <c r="S179" i="11"/>
  <c r="Q179" i="11"/>
  <c r="AH178" i="11"/>
  <c r="W178" i="11"/>
  <c r="V178" i="11"/>
  <c r="T178" i="11"/>
  <c r="X178" i="11" s="1"/>
  <c r="Z178" i="11" s="1"/>
  <c r="S178" i="11"/>
  <c r="Q178" i="11"/>
  <c r="AH177" i="11"/>
  <c r="W177" i="11"/>
  <c r="V177" i="11"/>
  <c r="T177" i="11"/>
  <c r="X177" i="11" s="1"/>
  <c r="Z177" i="11" s="1"/>
  <c r="S177" i="11"/>
  <c r="Q177" i="11"/>
  <c r="AH176" i="11"/>
  <c r="W176" i="11"/>
  <c r="V176" i="11"/>
  <c r="T176" i="11"/>
  <c r="X176" i="11" s="1"/>
  <c r="Z176" i="11" s="1"/>
  <c r="S176" i="11"/>
  <c r="Q176" i="11"/>
  <c r="AH175" i="11"/>
  <c r="W175" i="11"/>
  <c r="V175" i="11"/>
  <c r="T175" i="11"/>
  <c r="X175" i="11" s="1"/>
  <c r="Z175" i="11" s="1"/>
  <c r="S175" i="11"/>
  <c r="Q175" i="11"/>
  <c r="AH174" i="11"/>
  <c r="W174" i="11"/>
  <c r="V174" i="11"/>
  <c r="T174" i="11"/>
  <c r="X174" i="11" s="1"/>
  <c r="Z174" i="11" s="1"/>
  <c r="S174" i="11"/>
  <c r="Q174" i="11"/>
  <c r="AH173" i="11"/>
  <c r="W173" i="11"/>
  <c r="V173" i="11"/>
  <c r="T173" i="11"/>
  <c r="X173" i="11" s="1"/>
  <c r="Z173" i="11" s="1"/>
  <c r="S173" i="11"/>
  <c r="Q173" i="11"/>
  <c r="AH172" i="11"/>
  <c r="W172" i="11"/>
  <c r="V172" i="11"/>
  <c r="T172" i="11"/>
  <c r="X172" i="11" s="1"/>
  <c r="Z172" i="11" s="1"/>
  <c r="S172" i="11"/>
  <c r="Q172" i="11"/>
  <c r="AH171" i="11"/>
  <c r="W171" i="11"/>
  <c r="V171" i="11"/>
  <c r="T171" i="11"/>
  <c r="X171" i="11" s="1"/>
  <c r="Z171" i="11" s="1"/>
  <c r="S171" i="11"/>
  <c r="Q171" i="11"/>
  <c r="AH170" i="11"/>
  <c r="W170" i="11"/>
  <c r="V170" i="11"/>
  <c r="T170" i="11"/>
  <c r="X170" i="11" s="1"/>
  <c r="Z170" i="11" s="1"/>
  <c r="S170" i="11"/>
  <c r="Q170" i="11"/>
  <c r="AH169" i="11"/>
  <c r="W169" i="11"/>
  <c r="V169" i="11"/>
  <c r="T169" i="11"/>
  <c r="X169" i="11" s="1"/>
  <c r="Z169" i="11" s="1"/>
  <c r="S169" i="11"/>
  <c r="Q169" i="11"/>
  <c r="AH168" i="11"/>
  <c r="W168" i="11"/>
  <c r="V168" i="11"/>
  <c r="T168" i="11"/>
  <c r="X168" i="11" s="1"/>
  <c r="Z168" i="11" s="1"/>
  <c r="S168" i="11"/>
  <c r="Q168" i="11"/>
  <c r="AH167" i="11"/>
  <c r="W167" i="11"/>
  <c r="V167" i="11"/>
  <c r="T167" i="11"/>
  <c r="X167" i="11" s="1"/>
  <c r="Z167" i="11" s="1"/>
  <c r="S167" i="11"/>
  <c r="Q167" i="11"/>
  <c r="AH166" i="11"/>
  <c r="W166" i="11"/>
  <c r="V166" i="11"/>
  <c r="T166" i="11"/>
  <c r="X166" i="11" s="1"/>
  <c r="Z166" i="11" s="1"/>
  <c r="S166" i="11"/>
  <c r="Q166" i="11"/>
  <c r="AH165" i="11"/>
  <c r="W165" i="11"/>
  <c r="V165" i="11"/>
  <c r="T165" i="11"/>
  <c r="X165" i="11" s="1"/>
  <c r="Z165" i="11" s="1"/>
  <c r="S165" i="11"/>
  <c r="Q165" i="11"/>
  <c r="AH164" i="11"/>
  <c r="W164" i="11"/>
  <c r="V164" i="11"/>
  <c r="T164" i="11"/>
  <c r="X164" i="11" s="1"/>
  <c r="Z164" i="11" s="1"/>
  <c r="S164" i="11"/>
  <c r="Q164" i="11"/>
  <c r="AH163" i="11"/>
  <c r="W163" i="11"/>
  <c r="V163" i="11"/>
  <c r="T163" i="11"/>
  <c r="X163" i="11" s="1"/>
  <c r="Z163" i="11" s="1"/>
  <c r="S163" i="11"/>
  <c r="Q163" i="11"/>
  <c r="AH162" i="11"/>
  <c r="W162" i="11"/>
  <c r="V162" i="11"/>
  <c r="T162" i="11"/>
  <c r="X162" i="11" s="1"/>
  <c r="Z162" i="11" s="1"/>
  <c r="S162" i="11"/>
  <c r="Q162" i="11"/>
  <c r="AH161" i="11"/>
  <c r="W161" i="11"/>
  <c r="V161" i="11"/>
  <c r="T161" i="11"/>
  <c r="X161" i="11" s="1"/>
  <c r="Z161" i="11" s="1"/>
  <c r="S161" i="11"/>
  <c r="Q161" i="11"/>
  <c r="AH160" i="11"/>
  <c r="W160" i="11"/>
  <c r="V160" i="11"/>
  <c r="T160" i="11"/>
  <c r="X160" i="11" s="1"/>
  <c r="Z160" i="11" s="1"/>
  <c r="S160" i="11"/>
  <c r="Q160" i="11"/>
  <c r="AH159" i="11"/>
  <c r="W159" i="11"/>
  <c r="V159" i="11"/>
  <c r="T159" i="11"/>
  <c r="X159" i="11" s="1"/>
  <c r="Z159" i="11" s="1"/>
  <c r="S159" i="11"/>
  <c r="Q159" i="11"/>
  <c r="AH158" i="11"/>
  <c r="W158" i="11"/>
  <c r="V158" i="11"/>
  <c r="T158" i="11"/>
  <c r="X158" i="11" s="1"/>
  <c r="Z158" i="11" s="1"/>
  <c r="S158" i="11"/>
  <c r="Q158" i="11"/>
  <c r="AH157" i="11"/>
  <c r="W157" i="11"/>
  <c r="V157" i="11"/>
  <c r="T157" i="11"/>
  <c r="X157" i="11" s="1"/>
  <c r="Z157" i="11" s="1"/>
  <c r="S157" i="11"/>
  <c r="Q157" i="11"/>
  <c r="AH156" i="11"/>
  <c r="W156" i="11"/>
  <c r="V156" i="11"/>
  <c r="T156" i="11"/>
  <c r="X156" i="11" s="1"/>
  <c r="Z156" i="11" s="1"/>
  <c r="S156" i="11"/>
  <c r="Q156" i="11"/>
  <c r="AH155" i="11"/>
  <c r="W155" i="11"/>
  <c r="V155" i="11"/>
  <c r="T155" i="11"/>
  <c r="X155" i="11" s="1"/>
  <c r="Z155" i="11" s="1"/>
  <c r="S155" i="11"/>
  <c r="Q155" i="11"/>
  <c r="AH154" i="11"/>
  <c r="W154" i="11"/>
  <c r="V154" i="11"/>
  <c r="T154" i="11"/>
  <c r="X154" i="11" s="1"/>
  <c r="Z154" i="11" s="1"/>
  <c r="S154" i="11"/>
  <c r="Q154" i="11"/>
  <c r="AH153" i="11"/>
  <c r="W153" i="11"/>
  <c r="V153" i="11"/>
  <c r="T153" i="11"/>
  <c r="X153" i="11" s="1"/>
  <c r="Z153" i="11" s="1"/>
  <c r="S153" i="11"/>
  <c r="Q153" i="11"/>
  <c r="AH152" i="11"/>
  <c r="W152" i="11"/>
  <c r="V152" i="11"/>
  <c r="T152" i="11"/>
  <c r="X152" i="11" s="1"/>
  <c r="Z152" i="11" s="1"/>
  <c r="S152" i="11"/>
  <c r="Q152" i="11"/>
  <c r="AH151" i="11"/>
  <c r="W151" i="11"/>
  <c r="V151" i="11"/>
  <c r="T151" i="11"/>
  <c r="X151" i="11" s="1"/>
  <c r="Z151" i="11" s="1"/>
  <c r="S151" i="11"/>
  <c r="Q151" i="11"/>
  <c r="AH150" i="11"/>
  <c r="W150" i="11"/>
  <c r="V150" i="11"/>
  <c r="T150" i="11"/>
  <c r="X150" i="11" s="1"/>
  <c r="Z150" i="11" s="1"/>
  <c r="S150" i="11"/>
  <c r="Q150" i="11"/>
  <c r="AH149" i="11"/>
  <c r="W149" i="11"/>
  <c r="V149" i="11"/>
  <c r="T149" i="11"/>
  <c r="X149" i="11" s="1"/>
  <c r="Z149" i="11" s="1"/>
  <c r="S149" i="11"/>
  <c r="Q149" i="11"/>
  <c r="AH148" i="11"/>
  <c r="W148" i="11"/>
  <c r="V148" i="11"/>
  <c r="T148" i="11"/>
  <c r="X148" i="11" s="1"/>
  <c r="Z148" i="11" s="1"/>
  <c r="S148" i="11"/>
  <c r="Q148" i="11"/>
  <c r="AH147" i="11"/>
  <c r="W147" i="11"/>
  <c r="V147" i="11"/>
  <c r="T147" i="11"/>
  <c r="X147" i="11" s="1"/>
  <c r="Z147" i="11" s="1"/>
  <c r="S147" i="11"/>
  <c r="Q147" i="11"/>
  <c r="AH146" i="11"/>
  <c r="W146" i="11"/>
  <c r="V146" i="11"/>
  <c r="T146" i="11"/>
  <c r="X146" i="11" s="1"/>
  <c r="Z146" i="11" s="1"/>
  <c r="S146" i="11"/>
  <c r="Q146" i="11"/>
  <c r="AH145" i="11"/>
  <c r="W145" i="11"/>
  <c r="V145" i="11"/>
  <c r="T145" i="11"/>
  <c r="X145" i="11" s="1"/>
  <c r="Z145" i="11" s="1"/>
  <c r="S145" i="11"/>
  <c r="Q145" i="11"/>
  <c r="AH144" i="11"/>
  <c r="W144" i="11"/>
  <c r="V144" i="11"/>
  <c r="T144" i="11"/>
  <c r="X144" i="11" s="1"/>
  <c r="Z144" i="11" s="1"/>
  <c r="S144" i="11"/>
  <c r="Q144" i="11"/>
  <c r="AH143" i="11"/>
  <c r="W143" i="11"/>
  <c r="V143" i="11"/>
  <c r="T143" i="11"/>
  <c r="X143" i="11" s="1"/>
  <c r="Z143" i="11" s="1"/>
  <c r="S143" i="11"/>
  <c r="Q143" i="11"/>
  <c r="AH142" i="11"/>
  <c r="W142" i="11"/>
  <c r="V142" i="11"/>
  <c r="T142" i="11"/>
  <c r="X142" i="11" s="1"/>
  <c r="Z142" i="11" s="1"/>
  <c r="S142" i="11"/>
  <c r="Q142" i="11"/>
  <c r="AH141" i="11"/>
  <c r="W141" i="11"/>
  <c r="V141" i="11"/>
  <c r="T141" i="11"/>
  <c r="X141" i="11" s="1"/>
  <c r="Z141" i="11" s="1"/>
  <c r="S141" i="11"/>
  <c r="Q141" i="11"/>
  <c r="AH140" i="11"/>
  <c r="W140" i="11"/>
  <c r="V140" i="11"/>
  <c r="T140" i="11"/>
  <c r="X140" i="11" s="1"/>
  <c r="Z140" i="11" s="1"/>
  <c r="S140" i="11"/>
  <c r="Q140" i="11"/>
  <c r="AH139" i="11"/>
  <c r="W139" i="11"/>
  <c r="V139" i="11"/>
  <c r="T139" i="11"/>
  <c r="X139" i="11" s="1"/>
  <c r="Z139" i="11" s="1"/>
  <c r="S139" i="11"/>
  <c r="Q139" i="11"/>
  <c r="AH138" i="11"/>
  <c r="W138" i="11"/>
  <c r="V138" i="11"/>
  <c r="T138" i="11"/>
  <c r="X138" i="11" s="1"/>
  <c r="Z138" i="11" s="1"/>
  <c r="S138" i="11"/>
  <c r="Q138" i="11"/>
  <c r="AH137" i="11"/>
  <c r="W137" i="11"/>
  <c r="V137" i="11"/>
  <c r="T137" i="11"/>
  <c r="X137" i="11" s="1"/>
  <c r="Z137" i="11" s="1"/>
  <c r="S137" i="11"/>
  <c r="Q137" i="11"/>
  <c r="AH136" i="11"/>
  <c r="W136" i="11"/>
  <c r="V136" i="11"/>
  <c r="T136" i="11"/>
  <c r="X136" i="11" s="1"/>
  <c r="Z136" i="11" s="1"/>
  <c r="S136" i="11"/>
  <c r="Q136" i="11"/>
  <c r="AH135" i="11"/>
  <c r="W135" i="11"/>
  <c r="V135" i="11"/>
  <c r="T135" i="11"/>
  <c r="X135" i="11" s="1"/>
  <c r="Z135" i="11" s="1"/>
  <c r="S135" i="11"/>
  <c r="Q135" i="11"/>
  <c r="AH134" i="11"/>
  <c r="W134" i="11"/>
  <c r="V134" i="11"/>
  <c r="T134" i="11"/>
  <c r="X134" i="11" s="1"/>
  <c r="Z134" i="11" s="1"/>
  <c r="S134" i="11"/>
  <c r="Q134" i="11"/>
  <c r="AH133" i="11"/>
  <c r="W133" i="11"/>
  <c r="V133" i="11"/>
  <c r="T133" i="11"/>
  <c r="X133" i="11" s="1"/>
  <c r="Z133" i="11" s="1"/>
  <c r="S133" i="11"/>
  <c r="Q133" i="11"/>
  <c r="AH132" i="11"/>
  <c r="W132" i="11"/>
  <c r="V132" i="11"/>
  <c r="T132" i="11"/>
  <c r="X132" i="11" s="1"/>
  <c r="Z132" i="11" s="1"/>
  <c r="S132" i="11"/>
  <c r="Q132" i="11"/>
  <c r="AH131" i="11"/>
  <c r="W131" i="11"/>
  <c r="V131" i="11"/>
  <c r="T131" i="11"/>
  <c r="X131" i="11" s="1"/>
  <c r="Z131" i="11" s="1"/>
  <c r="S131" i="11"/>
  <c r="Q131" i="11"/>
  <c r="AH130" i="11"/>
  <c r="W130" i="11"/>
  <c r="V130" i="11"/>
  <c r="T130" i="11"/>
  <c r="X130" i="11" s="1"/>
  <c r="Z130" i="11" s="1"/>
  <c r="S130" i="11"/>
  <c r="Q130" i="11"/>
  <c r="AH129" i="11"/>
  <c r="W129" i="11"/>
  <c r="V129" i="11"/>
  <c r="T129" i="11"/>
  <c r="X129" i="11" s="1"/>
  <c r="Z129" i="11" s="1"/>
  <c r="S129" i="11"/>
  <c r="Q129" i="11"/>
  <c r="AH128" i="11"/>
  <c r="W128" i="11"/>
  <c r="V128" i="11"/>
  <c r="T128" i="11"/>
  <c r="X128" i="11" s="1"/>
  <c r="Z128" i="11" s="1"/>
  <c r="S128" i="11"/>
  <c r="Q128" i="11"/>
  <c r="AH127" i="11"/>
  <c r="W127" i="11"/>
  <c r="V127" i="11"/>
  <c r="T127" i="11"/>
  <c r="X127" i="11" s="1"/>
  <c r="Z127" i="11" s="1"/>
  <c r="S127" i="11"/>
  <c r="Q127" i="11"/>
  <c r="AH126" i="11"/>
  <c r="W126" i="11"/>
  <c r="V126" i="11"/>
  <c r="T126" i="11"/>
  <c r="X126" i="11" s="1"/>
  <c r="Z126" i="11" s="1"/>
  <c r="S126" i="11"/>
  <c r="Q126" i="11"/>
  <c r="AH125" i="11"/>
  <c r="W125" i="11"/>
  <c r="V125" i="11"/>
  <c r="T125" i="11"/>
  <c r="X125" i="11" s="1"/>
  <c r="Z125" i="11" s="1"/>
  <c r="S125" i="11"/>
  <c r="Q125" i="11"/>
  <c r="AH124" i="11"/>
  <c r="W124" i="11"/>
  <c r="V124" i="11"/>
  <c r="T124" i="11"/>
  <c r="X124" i="11" s="1"/>
  <c r="Z124" i="11" s="1"/>
  <c r="S124" i="11"/>
  <c r="Q124" i="11"/>
  <c r="AH123" i="11"/>
  <c r="W123" i="11"/>
  <c r="V123" i="11"/>
  <c r="T123" i="11"/>
  <c r="X123" i="11" s="1"/>
  <c r="Z123" i="11" s="1"/>
  <c r="S123" i="11"/>
  <c r="Q123" i="11"/>
  <c r="AH122" i="11"/>
  <c r="W122" i="11"/>
  <c r="V122" i="11"/>
  <c r="T122" i="11"/>
  <c r="X122" i="11" s="1"/>
  <c r="Z122" i="11" s="1"/>
  <c r="S122" i="11"/>
  <c r="Q122" i="11"/>
  <c r="AH121" i="11"/>
  <c r="W121" i="11"/>
  <c r="V121" i="11"/>
  <c r="T121" i="11"/>
  <c r="X121" i="11" s="1"/>
  <c r="Z121" i="11" s="1"/>
  <c r="S121" i="11"/>
  <c r="Q121" i="11"/>
  <c r="AH120" i="11"/>
  <c r="W120" i="11"/>
  <c r="V120" i="11"/>
  <c r="T120" i="11"/>
  <c r="X120" i="11" s="1"/>
  <c r="Z120" i="11" s="1"/>
  <c r="S120" i="11"/>
  <c r="Q120" i="11"/>
  <c r="AH119" i="11"/>
  <c r="W119" i="11"/>
  <c r="V119" i="11"/>
  <c r="T119" i="11"/>
  <c r="X119" i="11" s="1"/>
  <c r="Z119" i="11" s="1"/>
  <c r="S119" i="11"/>
  <c r="Q119" i="11"/>
  <c r="AH118" i="11"/>
  <c r="W118" i="11"/>
  <c r="V118" i="11"/>
  <c r="T118" i="11"/>
  <c r="X118" i="11" s="1"/>
  <c r="Z118" i="11" s="1"/>
  <c r="S118" i="11"/>
  <c r="Q118" i="11"/>
  <c r="AH117" i="11"/>
  <c r="W117" i="11"/>
  <c r="V117" i="11"/>
  <c r="T117" i="11"/>
  <c r="X117" i="11" s="1"/>
  <c r="Z117" i="11" s="1"/>
  <c r="S117" i="11"/>
  <c r="Q117" i="11"/>
  <c r="AH116" i="11"/>
  <c r="W116" i="11"/>
  <c r="V116" i="11"/>
  <c r="T116" i="11"/>
  <c r="X116" i="11" s="1"/>
  <c r="Z116" i="11" s="1"/>
  <c r="S116" i="11"/>
  <c r="Q116" i="11"/>
  <c r="AH115" i="11"/>
  <c r="W115" i="11"/>
  <c r="V115" i="11"/>
  <c r="T115" i="11"/>
  <c r="X115" i="11" s="1"/>
  <c r="Z115" i="11" s="1"/>
  <c r="S115" i="11"/>
  <c r="Q115" i="11"/>
  <c r="AH114" i="11"/>
  <c r="W114" i="11"/>
  <c r="V114" i="11"/>
  <c r="T114" i="11"/>
  <c r="X114" i="11" s="1"/>
  <c r="Z114" i="11" s="1"/>
  <c r="S114" i="11"/>
  <c r="Q114" i="11"/>
  <c r="AH113" i="11"/>
  <c r="W113" i="11"/>
  <c r="V113" i="11"/>
  <c r="T113" i="11"/>
  <c r="X113" i="11" s="1"/>
  <c r="Z113" i="11" s="1"/>
  <c r="S113" i="11"/>
  <c r="Q113" i="11"/>
  <c r="AH112" i="11"/>
  <c r="W112" i="11"/>
  <c r="V112" i="11"/>
  <c r="T112" i="11"/>
  <c r="X112" i="11" s="1"/>
  <c r="Z112" i="11" s="1"/>
  <c r="S112" i="11"/>
  <c r="Q112" i="11"/>
  <c r="AH111" i="11"/>
  <c r="W111" i="11"/>
  <c r="V111" i="11"/>
  <c r="T111" i="11"/>
  <c r="X111" i="11" s="1"/>
  <c r="Z111" i="11" s="1"/>
  <c r="S111" i="11"/>
  <c r="Q111" i="11"/>
  <c r="AH110" i="11"/>
  <c r="W110" i="11"/>
  <c r="V110" i="11"/>
  <c r="T110" i="11"/>
  <c r="X110" i="11" s="1"/>
  <c r="Z110" i="11" s="1"/>
  <c r="S110" i="11"/>
  <c r="Q110" i="11"/>
  <c r="AH109" i="11"/>
  <c r="W109" i="11"/>
  <c r="V109" i="11"/>
  <c r="T109" i="11"/>
  <c r="X109" i="11" s="1"/>
  <c r="Z109" i="11" s="1"/>
  <c r="S109" i="11"/>
  <c r="Q109" i="11"/>
  <c r="AH108" i="11"/>
  <c r="W108" i="11"/>
  <c r="V108" i="11"/>
  <c r="T108" i="11"/>
  <c r="X108" i="11" s="1"/>
  <c r="Z108" i="11" s="1"/>
  <c r="S108" i="11"/>
  <c r="Q108" i="11"/>
  <c r="AH107" i="11"/>
  <c r="W107" i="11"/>
  <c r="V107" i="11"/>
  <c r="T107" i="11"/>
  <c r="X107" i="11" s="1"/>
  <c r="Z107" i="11" s="1"/>
  <c r="S107" i="11"/>
  <c r="Q107" i="11"/>
  <c r="AH106" i="11"/>
  <c r="W106" i="11"/>
  <c r="V106" i="11"/>
  <c r="T106" i="11"/>
  <c r="X106" i="11" s="1"/>
  <c r="Z106" i="11" s="1"/>
  <c r="S106" i="11"/>
  <c r="Q106" i="11"/>
  <c r="AH105" i="11"/>
  <c r="W105" i="11"/>
  <c r="V105" i="11"/>
  <c r="T105" i="11"/>
  <c r="X105" i="11" s="1"/>
  <c r="Z105" i="11" s="1"/>
  <c r="S105" i="11"/>
  <c r="Q105" i="11"/>
  <c r="AH104" i="11"/>
  <c r="W104" i="11"/>
  <c r="V104" i="11"/>
  <c r="T104" i="11"/>
  <c r="X104" i="11" s="1"/>
  <c r="Z104" i="11" s="1"/>
  <c r="S104" i="11"/>
  <c r="Q104" i="11"/>
  <c r="AH103" i="11"/>
  <c r="W103" i="11"/>
  <c r="V103" i="11"/>
  <c r="T103" i="11"/>
  <c r="X103" i="11" s="1"/>
  <c r="Z103" i="11" s="1"/>
  <c r="S103" i="11"/>
  <c r="Q103" i="11"/>
  <c r="AH102" i="11"/>
  <c r="W102" i="11"/>
  <c r="V102" i="11"/>
  <c r="T102" i="11"/>
  <c r="X102" i="11" s="1"/>
  <c r="Z102" i="11" s="1"/>
  <c r="S102" i="11"/>
  <c r="Q102" i="11"/>
  <c r="AH101" i="11"/>
  <c r="W101" i="11"/>
  <c r="V101" i="11"/>
  <c r="T101" i="11"/>
  <c r="X101" i="11" s="1"/>
  <c r="Z101" i="11" s="1"/>
  <c r="S101" i="11"/>
  <c r="Q101" i="11"/>
  <c r="AH100" i="11"/>
  <c r="W100" i="11"/>
  <c r="V100" i="11"/>
  <c r="T100" i="11"/>
  <c r="X100" i="11" s="1"/>
  <c r="Z100" i="11" s="1"/>
  <c r="S100" i="11"/>
  <c r="Q100" i="11"/>
  <c r="AH99" i="11"/>
  <c r="W99" i="11"/>
  <c r="V99" i="11"/>
  <c r="T99" i="11"/>
  <c r="X99" i="11" s="1"/>
  <c r="Z99" i="11" s="1"/>
  <c r="S99" i="11"/>
  <c r="Q99" i="11"/>
  <c r="AH98" i="11"/>
  <c r="W98" i="11"/>
  <c r="V98" i="11"/>
  <c r="T98" i="11"/>
  <c r="X98" i="11" s="1"/>
  <c r="Z98" i="11" s="1"/>
  <c r="S98" i="11"/>
  <c r="Q98" i="11"/>
  <c r="AH97" i="11"/>
  <c r="W97" i="11"/>
  <c r="V97" i="11"/>
  <c r="T97" i="11"/>
  <c r="X97" i="11" s="1"/>
  <c r="Z97" i="11" s="1"/>
  <c r="S97" i="11"/>
  <c r="Q97" i="11"/>
  <c r="AH96" i="11"/>
  <c r="W96" i="11"/>
  <c r="V96" i="11"/>
  <c r="T96" i="11"/>
  <c r="X96" i="11" s="1"/>
  <c r="Z96" i="11" s="1"/>
  <c r="S96" i="11"/>
  <c r="Q96" i="11"/>
  <c r="AH95" i="11"/>
  <c r="W95" i="11"/>
  <c r="V95" i="11"/>
  <c r="T95" i="11"/>
  <c r="X95" i="11" s="1"/>
  <c r="Z95" i="11" s="1"/>
  <c r="S95" i="11"/>
  <c r="Q95" i="11"/>
  <c r="AH94" i="11"/>
  <c r="W94" i="11"/>
  <c r="V94" i="11"/>
  <c r="T94" i="11"/>
  <c r="X94" i="11" s="1"/>
  <c r="Z94" i="11" s="1"/>
  <c r="S94" i="11"/>
  <c r="Q94" i="11"/>
  <c r="AH93" i="11"/>
  <c r="W93" i="11"/>
  <c r="V93" i="11"/>
  <c r="T93" i="11"/>
  <c r="X93" i="11" s="1"/>
  <c r="Z93" i="11" s="1"/>
  <c r="S93" i="11"/>
  <c r="Q93" i="11"/>
  <c r="AH92" i="11"/>
  <c r="W92" i="11"/>
  <c r="V92" i="11"/>
  <c r="T92" i="11"/>
  <c r="X92" i="11" s="1"/>
  <c r="Z92" i="11" s="1"/>
  <c r="S92" i="11"/>
  <c r="Q92" i="11"/>
  <c r="AH91" i="11"/>
  <c r="W91" i="11"/>
  <c r="V91" i="11"/>
  <c r="T91" i="11"/>
  <c r="X91" i="11" s="1"/>
  <c r="Z91" i="11" s="1"/>
  <c r="S91" i="11"/>
  <c r="Q91" i="11"/>
  <c r="AH90" i="11"/>
  <c r="W90" i="11"/>
  <c r="V90" i="11"/>
  <c r="T90" i="11"/>
  <c r="X90" i="11" s="1"/>
  <c r="Z90" i="11" s="1"/>
  <c r="S90" i="11"/>
  <c r="Q90" i="11"/>
  <c r="AH89" i="11"/>
  <c r="W89" i="11"/>
  <c r="V89" i="11"/>
  <c r="T89" i="11"/>
  <c r="X89" i="11" s="1"/>
  <c r="Z89" i="11" s="1"/>
  <c r="S89" i="11"/>
  <c r="Q89" i="11"/>
  <c r="AH88" i="11"/>
  <c r="W88" i="11"/>
  <c r="V88" i="11"/>
  <c r="T88" i="11"/>
  <c r="X88" i="11" s="1"/>
  <c r="Z88" i="11" s="1"/>
  <c r="S88" i="11"/>
  <c r="Q88" i="11"/>
  <c r="AH87" i="11"/>
  <c r="AG87" i="11"/>
  <c r="V87" i="11"/>
  <c r="W87" i="11" s="1"/>
  <c r="T87" i="11"/>
  <c r="X87" i="11" s="1"/>
  <c r="Z87" i="11" s="1"/>
  <c r="S87" i="11"/>
  <c r="Q87" i="11"/>
  <c r="K87" i="11"/>
  <c r="AH86" i="11"/>
  <c r="V86" i="11"/>
  <c r="W86" i="11" s="1"/>
  <c r="T86" i="11"/>
  <c r="X86" i="11" s="1"/>
  <c r="Z86" i="11" s="1"/>
  <c r="S86" i="11"/>
  <c r="Q86" i="11"/>
  <c r="K86" i="11"/>
  <c r="AH85" i="11"/>
  <c r="AG85" i="11"/>
  <c r="V85" i="11"/>
  <c r="W85" i="11" s="1"/>
  <c r="T85" i="11"/>
  <c r="X85" i="11" s="1"/>
  <c r="Z85" i="11" s="1"/>
  <c r="S85" i="11"/>
  <c r="Q85" i="11"/>
  <c r="K85" i="11"/>
  <c r="AH84" i="11"/>
  <c r="V84" i="11"/>
  <c r="AG84" i="11" s="1"/>
  <c r="T84" i="11"/>
  <c r="X84" i="11" s="1"/>
  <c r="Z84" i="11" s="1"/>
  <c r="S84" i="11"/>
  <c r="Q84" i="11"/>
  <c r="K84" i="11"/>
  <c r="AH83" i="11"/>
  <c r="AG83" i="11"/>
  <c r="V83" i="11"/>
  <c r="W83" i="11" s="1"/>
  <c r="T83" i="11"/>
  <c r="X83" i="11" s="1"/>
  <c r="Z83" i="11" s="1"/>
  <c r="S83" i="11"/>
  <c r="Q83" i="11"/>
  <c r="K83" i="11"/>
  <c r="AH82" i="11"/>
  <c r="V82" i="11"/>
  <c r="W82" i="11" s="1"/>
  <c r="T82" i="11"/>
  <c r="X82" i="11" s="1"/>
  <c r="Z82" i="11" s="1"/>
  <c r="S82" i="11"/>
  <c r="Q82" i="11"/>
  <c r="K82" i="11"/>
  <c r="AH81" i="11"/>
  <c r="AG81" i="11"/>
  <c r="V81" i="11"/>
  <c r="W81" i="11" s="1"/>
  <c r="T81" i="11"/>
  <c r="X81" i="11" s="1"/>
  <c r="Z81" i="11" s="1"/>
  <c r="S81" i="11"/>
  <c r="Q81" i="11"/>
  <c r="K81" i="11"/>
  <c r="AH80" i="11"/>
  <c r="V80" i="11"/>
  <c r="AG80" i="11" s="1"/>
  <c r="T80" i="11"/>
  <c r="X80" i="11" s="1"/>
  <c r="Z80" i="11" s="1"/>
  <c r="S80" i="11"/>
  <c r="Q80" i="11"/>
  <c r="K80" i="11"/>
  <c r="AH79" i="11"/>
  <c r="AG79" i="11"/>
  <c r="V79" i="11"/>
  <c r="W79" i="11" s="1"/>
  <c r="T79" i="11"/>
  <c r="X79" i="11" s="1"/>
  <c r="Z79" i="11" s="1"/>
  <c r="S79" i="11"/>
  <c r="Q79" i="11"/>
  <c r="K79" i="11"/>
  <c r="AH78" i="11"/>
  <c r="V78" i="11"/>
  <c r="W78" i="11" s="1"/>
  <c r="T78" i="11"/>
  <c r="X78" i="11" s="1"/>
  <c r="Z78" i="11" s="1"/>
  <c r="S78" i="11"/>
  <c r="Q78" i="11"/>
  <c r="K78" i="11"/>
  <c r="AH77" i="11"/>
  <c r="AG77" i="11"/>
  <c r="V77" i="11"/>
  <c r="W77" i="11" s="1"/>
  <c r="T77" i="11"/>
  <c r="X77" i="11" s="1"/>
  <c r="Z77" i="11" s="1"/>
  <c r="S77" i="11"/>
  <c r="Q77" i="11"/>
  <c r="K77" i="11"/>
  <c r="AH76" i="11"/>
  <c r="V76" i="11"/>
  <c r="AG76" i="11" s="1"/>
  <c r="T76" i="11"/>
  <c r="X76" i="11" s="1"/>
  <c r="Z76" i="11" s="1"/>
  <c r="S76" i="11"/>
  <c r="Q76" i="11"/>
  <c r="K76" i="11"/>
  <c r="AH75" i="11"/>
  <c r="AG75" i="11"/>
  <c r="V75" i="11"/>
  <c r="W75" i="11" s="1"/>
  <c r="T75" i="11"/>
  <c r="X75" i="11" s="1"/>
  <c r="Z75" i="11" s="1"/>
  <c r="S75" i="11"/>
  <c r="Q75" i="11"/>
  <c r="K75" i="11"/>
  <c r="AH74" i="11"/>
  <c r="V74" i="11"/>
  <c r="W74" i="11" s="1"/>
  <c r="T74" i="11"/>
  <c r="X74" i="11" s="1"/>
  <c r="Z74" i="11" s="1"/>
  <c r="S74" i="11"/>
  <c r="Q74" i="11"/>
  <c r="K74" i="11"/>
  <c r="AH73" i="11"/>
  <c r="AG73" i="11"/>
  <c r="V73" i="11"/>
  <c r="W73" i="11" s="1"/>
  <c r="T73" i="11"/>
  <c r="X73" i="11" s="1"/>
  <c r="Z73" i="11" s="1"/>
  <c r="S73" i="11"/>
  <c r="Q73" i="11"/>
  <c r="K73" i="11"/>
  <c r="AH72" i="11"/>
  <c r="W72" i="11"/>
  <c r="V72" i="11"/>
  <c r="AG72" i="11" s="1"/>
  <c r="T72" i="11"/>
  <c r="X72" i="11" s="1"/>
  <c r="Z72" i="11" s="1"/>
  <c r="S72" i="11"/>
  <c r="Q72" i="11"/>
  <c r="K72" i="11"/>
  <c r="AH71" i="11"/>
  <c r="W71" i="11"/>
  <c r="V71" i="11"/>
  <c r="AG71" i="11" s="1"/>
  <c r="T71" i="11"/>
  <c r="X71" i="11" s="1"/>
  <c r="Z71" i="11" s="1"/>
  <c r="S71" i="11"/>
  <c r="Q71" i="11"/>
  <c r="K71" i="11"/>
  <c r="AH70" i="11"/>
  <c r="W70" i="11"/>
  <c r="V70" i="11"/>
  <c r="AG70" i="11" s="1"/>
  <c r="T70" i="11"/>
  <c r="X70" i="11" s="1"/>
  <c r="Z70" i="11" s="1"/>
  <c r="S70" i="11"/>
  <c r="Q70" i="11"/>
  <c r="K70" i="11"/>
  <c r="AH69" i="11"/>
  <c r="W69" i="11"/>
  <c r="V69" i="11"/>
  <c r="AG69" i="11" s="1"/>
  <c r="T69" i="11"/>
  <c r="X69" i="11" s="1"/>
  <c r="Z69" i="11" s="1"/>
  <c r="S69" i="11"/>
  <c r="Q69" i="11"/>
  <c r="K69" i="11"/>
  <c r="AH68" i="11"/>
  <c r="W68" i="11"/>
  <c r="V68" i="11"/>
  <c r="AG68" i="11" s="1"/>
  <c r="T68" i="11"/>
  <c r="X68" i="11" s="1"/>
  <c r="Z68" i="11" s="1"/>
  <c r="S68" i="11"/>
  <c r="Q68" i="11"/>
  <c r="K68" i="11"/>
  <c r="AH67" i="11"/>
  <c r="W67" i="11"/>
  <c r="V67" i="11"/>
  <c r="AG67" i="11" s="1"/>
  <c r="T67" i="11"/>
  <c r="X67" i="11" s="1"/>
  <c r="Z67" i="11" s="1"/>
  <c r="S67" i="11"/>
  <c r="Q67" i="11"/>
  <c r="K67" i="11"/>
  <c r="AH66" i="11"/>
  <c r="W66" i="11"/>
  <c r="V66" i="11"/>
  <c r="AG66" i="11" s="1"/>
  <c r="T66" i="11"/>
  <c r="X66" i="11" s="1"/>
  <c r="Z66" i="11" s="1"/>
  <c r="S66" i="11"/>
  <c r="Q66" i="11"/>
  <c r="K66" i="11"/>
  <c r="AH65" i="11"/>
  <c r="W65" i="11"/>
  <c r="V65" i="11"/>
  <c r="AG65" i="11" s="1"/>
  <c r="T65" i="11"/>
  <c r="X65" i="11" s="1"/>
  <c r="Z65" i="11" s="1"/>
  <c r="S65" i="11"/>
  <c r="Q65" i="11"/>
  <c r="K65" i="11"/>
  <c r="AH64" i="11"/>
  <c r="W64" i="11"/>
  <c r="V64" i="11"/>
  <c r="AG64" i="11" s="1"/>
  <c r="T64" i="11"/>
  <c r="X64" i="11" s="1"/>
  <c r="Z64" i="11" s="1"/>
  <c r="S64" i="11"/>
  <c r="Q64" i="11"/>
  <c r="K64" i="11"/>
  <c r="AH63" i="11"/>
  <c r="W63" i="11"/>
  <c r="V63" i="11"/>
  <c r="AG63" i="11" s="1"/>
  <c r="T63" i="11"/>
  <c r="X63" i="11" s="1"/>
  <c r="Z63" i="11" s="1"/>
  <c r="S63" i="11"/>
  <c r="Q63" i="11"/>
  <c r="K63" i="11"/>
  <c r="AH62" i="11"/>
  <c r="W62" i="11"/>
  <c r="V62" i="11"/>
  <c r="AG62" i="11" s="1"/>
  <c r="T62" i="11"/>
  <c r="X62" i="11" s="1"/>
  <c r="Z62" i="11" s="1"/>
  <c r="S62" i="11"/>
  <c r="Q62" i="11"/>
  <c r="K62" i="11"/>
  <c r="AH61" i="11"/>
  <c r="W61" i="11"/>
  <c r="V61" i="11"/>
  <c r="AG61" i="11" s="1"/>
  <c r="T61" i="11"/>
  <c r="X61" i="11" s="1"/>
  <c r="Z61" i="11" s="1"/>
  <c r="S61" i="11"/>
  <c r="Q61" i="11"/>
  <c r="K61" i="11"/>
  <c r="AH60" i="11"/>
  <c r="W60" i="11"/>
  <c r="V60" i="11"/>
  <c r="AG60" i="11" s="1"/>
  <c r="T60" i="11"/>
  <c r="X60" i="11" s="1"/>
  <c r="Z60" i="11" s="1"/>
  <c r="S60" i="11"/>
  <c r="Q60" i="11"/>
  <c r="K60" i="11"/>
  <c r="AH59" i="11"/>
  <c r="W59" i="11"/>
  <c r="V59" i="11"/>
  <c r="AG59" i="11" s="1"/>
  <c r="T59" i="11"/>
  <c r="X59" i="11" s="1"/>
  <c r="Z59" i="11" s="1"/>
  <c r="S59" i="11"/>
  <c r="Q59" i="11"/>
  <c r="K59" i="11"/>
  <c r="AH58" i="11"/>
  <c r="W58" i="11"/>
  <c r="V58" i="11"/>
  <c r="AG58" i="11" s="1"/>
  <c r="T58" i="11"/>
  <c r="X58" i="11" s="1"/>
  <c r="Z58" i="11" s="1"/>
  <c r="S58" i="11"/>
  <c r="Q58" i="11"/>
  <c r="K58" i="11"/>
  <c r="AH57" i="11"/>
  <c r="W57" i="11"/>
  <c r="V57" i="11"/>
  <c r="AG57" i="11" s="1"/>
  <c r="T57" i="11"/>
  <c r="X57" i="11" s="1"/>
  <c r="Z57" i="11" s="1"/>
  <c r="S57" i="11"/>
  <c r="Q57" i="11"/>
  <c r="K57" i="11"/>
  <c r="AH56" i="11"/>
  <c r="W56" i="11"/>
  <c r="V56" i="11"/>
  <c r="AG56" i="11" s="1"/>
  <c r="T56" i="11"/>
  <c r="X56" i="11" s="1"/>
  <c r="Z56" i="11" s="1"/>
  <c r="S56" i="11"/>
  <c r="Q56" i="11"/>
  <c r="K56" i="11"/>
  <c r="AH55" i="11"/>
  <c r="W55" i="11"/>
  <c r="V55" i="11"/>
  <c r="AG55" i="11" s="1"/>
  <c r="T55" i="11"/>
  <c r="X55" i="11" s="1"/>
  <c r="Z55" i="11" s="1"/>
  <c r="S55" i="11"/>
  <c r="Q55" i="11"/>
  <c r="K55" i="11"/>
  <c r="AH54" i="11"/>
  <c r="W54" i="11"/>
  <c r="V54" i="11"/>
  <c r="AG54" i="11" s="1"/>
  <c r="T54" i="11"/>
  <c r="X54" i="11" s="1"/>
  <c r="Z54" i="11" s="1"/>
  <c r="S54" i="11"/>
  <c r="Q54" i="11"/>
  <c r="K54" i="11"/>
  <c r="AH53" i="11"/>
  <c r="W53" i="11"/>
  <c r="V53" i="11"/>
  <c r="AG53" i="11" s="1"/>
  <c r="T53" i="11"/>
  <c r="X53" i="11" s="1"/>
  <c r="Z53" i="11" s="1"/>
  <c r="S53" i="11"/>
  <c r="Q53" i="11"/>
  <c r="K53" i="11"/>
  <c r="AH52" i="11"/>
  <c r="W52" i="11"/>
  <c r="V52" i="11"/>
  <c r="AG52" i="11" s="1"/>
  <c r="T52" i="11"/>
  <c r="X52" i="11" s="1"/>
  <c r="Z52" i="11" s="1"/>
  <c r="S52" i="11"/>
  <c r="Q52" i="11"/>
  <c r="K52" i="11"/>
  <c r="AH51" i="11"/>
  <c r="W51" i="11"/>
  <c r="V51" i="11"/>
  <c r="AG51" i="11" s="1"/>
  <c r="T51" i="11"/>
  <c r="X51" i="11" s="1"/>
  <c r="Z51" i="11" s="1"/>
  <c r="S51" i="11"/>
  <c r="Q51" i="11"/>
  <c r="K51" i="11"/>
  <c r="AH50" i="11"/>
  <c r="W50" i="11"/>
  <c r="V50" i="11"/>
  <c r="AG50" i="11" s="1"/>
  <c r="T50" i="11"/>
  <c r="X50" i="11" s="1"/>
  <c r="Z50" i="11" s="1"/>
  <c r="S50" i="11"/>
  <c r="Q50" i="11"/>
  <c r="K50" i="11"/>
  <c r="AH49" i="11"/>
  <c r="W49" i="11"/>
  <c r="V49" i="11"/>
  <c r="AG49" i="11" s="1"/>
  <c r="T49" i="11"/>
  <c r="X49" i="11" s="1"/>
  <c r="Z49" i="11" s="1"/>
  <c r="S49" i="11"/>
  <c r="Q49" i="11"/>
  <c r="K49" i="11"/>
  <c r="AH48" i="11"/>
  <c r="W48" i="11"/>
  <c r="V48" i="11"/>
  <c r="AG48" i="11" s="1"/>
  <c r="T48" i="11"/>
  <c r="X48" i="11" s="1"/>
  <c r="Z48" i="11" s="1"/>
  <c r="S48" i="11"/>
  <c r="Q48" i="11"/>
  <c r="K48" i="11"/>
  <c r="AH47" i="11"/>
  <c r="W47" i="11"/>
  <c r="V47" i="11"/>
  <c r="AG47" i="11" s="1"/>
  <c r="T47" i="11"/>
  <c r="X47" i="11" s="1"/>
  <c r="Z47" i="11" s="1"/>
  <c r="S47" i="11"/>
  <c r="Q47" i="11"/>
  <c r="K47" i="11"/>
  <c r="AH46" i="11"/>
  <c r="AG46" i="11"/>
  <c r="AH45" i="11"/>
  <c r="W45" i="11"/>
  <c r="V45" i="11"/>
  <c r="AG45" i="11" s="1"/>
  <c r="T45" i="11"/>
  <c r="X45" i="11" s="1"/>
  <c r="Z45" i="11" s="1"/>
  <c r="S45" i="11"/>
  <c r="Q45" i="11"/>
  <c r="K45" i="11"/>
  <c r="AH44" i="11"/>
  <c r="V44" i="11"/>
  <c r="AG44" i="11" s="1"/>
  <c r="T44" i="11"/>
  <c r="X44" i="11" s="1"/>
  <c r="Z44" i="11" s="1"/>
  <c r="S44" i="11"/>
  <c r="Q44" i="11"/>
  <c r="K44" i="11"/>
  <c r="AH43" i="11"/>
  <c r="V43" i="11"/>
  <c r="AG43" i="11" s="1"/>
  <c r="T43" i="11"/>
  <c r="X43" i="11" s="1"/>
  <c r="Z43" i="11" s="1"/>
  <c r="S43" i="11"/>
  <c r="Q43" i="11"/>
  <c r="K43" i="11"/>
  <c r="AH42" i="11"/>
  <c r="W42" i="11"/>
  <c r="V42" i="11"/>
  <c r="AG42" i="11" s="1"/>
  <c r="T42" i="11"/>
  <c r="X42" i="11" s="1"/>
  <c r="Z42" i="11" s="1"/>
  <c r="S42" i="11"/>
  <c r="Q42" i="11"/>
  <c r="K42" i="11"/>
  <c r="AH41" i="11"/>
  <c r="W41" i="11"/>
  <c r="V41" i="11"/>
  <c r="AG41" i="11" s="1"/>
  <c r="T41" i="11"/>
  <c r="X41" i="11" s="1"/>
  <c r="Z41" i="11" s="1"/>
  <c r="S41" i="11"/>
  <c r="Q41" i="11"/>
  <c r="K41" i="11"/>
  <c r="AH40" i="11"/>
  <c r="V40" i="11"/>
  <c r="AG40" i="11" s="1"/>
  <c r="T40" i="11"/>
  <c r="X40" i="11" s="1"/>
  <c r="Z40" i="11" s="1"/>
  <c r="S40" i="11"/>
  <c r="Q40" i="11"/>
  <c r="K40" i="11"/>
  <c r="AH39" i="11"/>
  <c r="V39" i="11"/>
  <c r="AG39" i="11" s="1"/>
  <c r="T39" i="11"/>
  <c r="X39" i="11" s="1"/>
  <c r="Z39" i="11" s="1"/>
  <c r="S39" i="11"/>
  <c r="Q39" i="11"/>
  <c r="K39" i="11"/>
  <c r="AH38" i="11"/>
  <c r="W38" i="11"/>
  <c r="V38" i="11"/>
  <c r="AG38" i="11" s="1"/>
  <c r="T38" i="11"/>
  <c r="X38" i="11" s="1"/>
  <c r="Z38" i="11" s="1"/>
  <c r="S38" i="11"/>
  <c r="Q38" i="11"/>
  <c r="K38" i="11"/>
  <c r="AH37" i="11"/>
  <c r="V37" i="11"/>
  <c r="AG37" i="11" s="1"/>
  <c r="T37" i="11"/>
  <c r="X37" i="11" s="1"/>
  <c r="Z37" i="11" s="1"/>
  <c r="S37" i="11"/>
  <c r="Q37" i="11"/>
  <c r="K37" i="11"/>
  <c r="AH36" i="11"/>
  <c r="W36" i="11"/>
  <c r="V36" i="11"/>
  <c r="AG36" i="11" s="1"/>
  <c r="T36" i="11"/>
  <c r="X36" i="11" s="1"/>
  <c r="Z36" i="11" s="1"/>
  <c r="S36" i="11"/>
  <c r="Q36" i="11"/>
  <c r="K36" i="11"/>
  <c r="AH35" i="11"/>
  <c r="V35" i="11"/>
  <c r="AG35" i="11" s="1"/>
  <c r="T35" i="11"/>
  <c r="X35" i="11" s="1"/>
  <c r="Z35" i="11" s="1"/>
  <c r="S35" i="11"/>
  <c r="Q35" i="11"/>
  <c r="K35" i="11"/>
  <c r="AH34" i="11"/>
  <c r="AG34" i="11"/>
  <c r="AH33" i="11"/>
  <c r="AG33" i="11"/>
  <c r="AH32" i="11"/>
  <c r="W32" i="11"/>
  <c r="V32" i="11"/>
  <c r="AG32" i="11" s="1"/>
  <c r="T32" i="11"/>
  <c r="X32" i="11" s="1"/>
  <c r="Z32" i="11" s="1"/>
  <c r="S32" i="11"/>
  <c r="Q32" i="11"/>
  <c r="K32" i="11"/>
  <c r="AH31" i="11"/>
  <c r="V31" i="11"/>
  <c r="AG31" i="11" s="1"/>
  <c r="T31" i="11"/>
  <c r="X31" i="11" s="1"/>
  <c r="Z31" i="11" s="1"/>
  <c r="S31" i="11"/>
  <c r="Q31" i="11"/>
  <c r="K31" i="11"/>
  <c r="AH30" i="11"/>
  <c r="V30" i="11"/>
  <c r="AG30" i="11" s="1"/>
  <c r="T30" i="11"/>
  <c r="X30" i="11" s="1"/>
  <c r="Z30" i="11" s="1"/>
  <c r="S30" i="11"/>
  <c r="Q30" i="11"/>
  <c r="K30" i="11"/>
  <c r="AH29" i="11"/>
  <c r="W29" i="11"/>
  <c r="V29" i="11"/>
  <c r="AG29" i="11" s="1"/>
  <c r="T29" i="11"/>
  <c r="X29" i="11" s="1"/>
  <c r="Z29" i="11" s="1"/>
  <c r="S29" i="11"/>
  <c r="Q29" i="11"/>
  <c r="K29" i="11"/>
  <c r="AH28" i="11"/>
  <c r="AG28" i="11"/>
  <c r="AH27" i="11"/>
  <c r="V27" i="11"/>
  <c r="AG27" i="11" s="1"/>
  <c r="T27" i="11"/>
  <c r="X27" i="11" s="1"/>
  <c r="Z27" i="11" s="1"/>
  <c r="S27" i="11"/>
  <c r="Q27" i="11"/>
  <c r="AH26" i="11"/>
  <c r="V26" i="11"/>
  <c r="AG26" i="11" s="1"/>
  <c r="T26" i="11"/>
  <c r="X26" i="11" s="1"/>
  <c r="Z26" i="11" s="1"/>
  <c r="S26" i="11"/>
  <c r="Q26" i="11"/>
  <c r="AH25" i="11"/>
  <c r="W25" i="11"/>
  <c r="V25" i="11"/>
  <c r="AG25" i="11" s="1"/>
  <c r="T25" i="11"/>
  <c r="X25" i="11" s="1"/>
  <c r="Z25" i="11" s="1"/>
  <c r="S25" i="11"/>
  <c r="Q25" i="11"/>
  <c r="K25" i="11"/>
  <c r="AH24" i="11"/>
  <c r="V24" i="11"/>
  <c r="AG24" i="11" s="1"/>
  <c r="T24" i="11"/>
  <c r="X24" i="11" s="1"/>
  <c r="Z24" i="11" s="1"/>
  <c r="S24" i="11"/>
  <c r="Q24" i="11"/>
  <c r="AH23" i="11"/>
  <c r="V23" i="11"/>
  <c r="AG23" i="11" s="1"/>
  <c r="T23" i="11"/>
  <c r="X23" i="11" s="1"/>
  <c r="Z23" i="11" s="1"/>
  <c r="S23" i="11"/>
  <c r="Q23" i="11"/>
  <c r="K23" i="11"/>
  <c r="AH22" i="11"/>
  <c r="V22" i="11"/>
  <c r="AG22" i="11" s="1"/>
  <c r="T22" i="11"/>
  <c r="X22" i="11" s="1"/>
  <c r="Z22" i="11" s="1"/>
  <c r="S22" i="11"/>
  <c r="Q22" i="11"/>
  <c r="K22" i="11"/>
  <c r="AH21" i="11"/>
  <c r="V21" i="11"/>
  <c r="AG21" i="11" s="1"/>
  <c r="T21" i="11"/>
  <c r="X21" i="11" s="1"/>
  <c r="Z21" i="11" s="1"/>
  <c r="S21" i="11"/>
  <c r="Q21" i="11"/>
  <c r="K21" i="11"/>
  <c r="AH20" i="11"/>
  <c r="V20" i="11"/>
  <c r="AG20" i="11" s="1"/>
  <c r="T20" i="11"/>
  <c r="X20" i="11" s="1"/>
  <c r="Z20" i="11" s="1"/>
  <c r="S20" i="11"/>
  <c r="Q20" i="11"/>
  <c r="K20" i="11"/>
  <c r="AH19" i="11"/>
  <c r="V19" i="11"/>
  <c r="AG19" i="11" s="1"/>
  <c r="T19" i="11"/>
  <c r="X19" i="11" s="1"/>
  <c r="Z19" i="11" s="1"/>
  <c r="S19" i="11"/>
  <c r="Q19" i="11"/>
  <c r="K19" i="11"/>
  <c r="AH18" i="11"/>
  <c r="V18" i="11"/>
  <c r="AG18" i="11" s="1"/>
  <c r="T18" i="11"/>
  <c r="X18" i="11" s="1"/>
  <c r="Z18" i="11" s="1"/>
  <c r="S18" i="11"/>
  <c r="Q18" i="11"/>
  <c r="K18" i="11"/>
  <c r="AH17" i="11"/>
  <c r="W17" i="11"/>
  <c r="V17" i="11"/>
  <c r="AG17" i="11" s="1"/>
  <c r="T17" i="11"/>
  <c r="X17" i="11" s="1"/>
  <c r="Z17" i="11" s="1"/>
  <c r="S17" i="11"/>
  <c r="Q17" i="11"/>
  <c r="K17" i="11"/>
  <c r="AH16" i="11"/>
  <c r="V16" i="11"/>
  <c r="AG16" i="11" s="1"/>
  <c r="T16" i="11"/>
  <c r="X16" i="11" s="1"/>
  <c r="Z16" i="11" s="1"/>
  <c r="S16" i="11"/>
  <c r="Q16" i="11"/>
  <c r="K16" i="11"/>
  <c r="AH15" i="11"/>
  <c r="V15" i="11"/>
  <c r="AG15" i="11" s="1"/>
  <c r="T15" i="11"/>
  <c r="X15" i="11" s="1"/>
  <c r="Z15" i="11" s="1"/>
  <c r="S15" i="11"/>
  <c r="Q15" i="11"/>
  <c r="K15" i="11"/>
  <c r="AH14" i="11"/>
  <c r="V14" i="11"/>
  <c r="AG14" i="11" s="1"/>
  <c r="T14" i="11"/>
  <c r="X14" i="11" s="1"/>
  <c r="Z14" i="11" s="1"/>
  <c r="S14" i="11"/>
  <c r="Q14" i="11"/>
  <c r="K14" i="11"/>
  <c r="AH13" i="11"/>
  <c r="V13" i="11"/>
  <c r="AG13" i="11" s="1"/>
  <c r="T13" i="11"/>
  <c r="X13" i="11" s="1"/>
  <c r="Z13" i="11" s="1"/>
  <c r="S13" i="11"/>
  <c r="Q13" i="11"/>
  <c r="K13" i="11"/>
  <c r="AH12" i="11"/>
  <c r="W12" i="11"/>
  <c r="V12" i="11"/>
  <c r="AG12" i="11" s="1"/>
  <c r="T12" i="11"/>
  <c r="X12" i="11" s="1"/>
  <c r="Z12" i="11" s="1"/>
  <c r="S12" i="11"/>
  <c r="Q12" i="11"/>
  <c r="K12" i="11"/>
  <c r="AH11" i="11"/>
  <c r="V11" i="11"/>
  <c r="AG11" i="11" s="1"/>
  <c r="T11" i="11"/>
  <c r="X11" i="11" s="1"/>
  <c r="Z11" i="11" s="1"/>
  <c r="S11" i="11"/>
  <c r="Q11" i="11"/>
  <c r="K11" i="11"/>
  <c r="AH10" i="11"/>
  <c r="V10" i="11"/>
  <c r="AG10" i="11" s="1"/>
  <c r="T10" i="11"/>
  <c r="X10" i="11" s="1"/>
  <c r="Z10" i="11" s="1"/>
  <c r="S10" i="11"/>
  <c r="Q10" i="11"/>
  <c r="K10" i="11"/>
  <c r="AH9" i="11"/>
  <c r="V9" i="11"/>
  <c r="AG9" i="11" s="1"/>
  <c r="T9" i="11"/>
  <c r="X9" i="11" s="1"/>
  <c r="Z9" i="11" s="1"/>
  <c r="S9" i="11"/>
  <c r="Q9" i="11"/>
  <c r="K9" i="11"/>
  <c r="AH8" i="11"/>
  <c r="W8" i="11"/>
  <c r="V8" i="11"/>
  <c r="AG8" i="11" s="1"/>
  <c r="T8" i="11"/>
  <c r="X8" i="11" s="1"/>
  <c r="Z8" i="11" s="1"/>
  <c r="S8" i="11"/>
  <c r="Q8" i="11"/>
  <c r="K8" i="11"/>
  <c r="AH7" i="11"/>
  <c r="V7" i="11"/>
  <c r="AG7" i="11" s="1"/>
  <c r="T7" i="11"/>
  <c r="X7" i="11" s="1"/>
  <c r="Z7" i="11" s="1"/>
  <c r="S7" i="11"/>
  <c r="Q7" i="11"/>
  <c r="K7" i="11"/>
  <c r="AH6" i="11"/>
  <c r="V6" i="11"/>
  <c r="AG6" i="11" s="1"/>
  <c r="T6" i="11"/>
  <c r="X6" i="11" s="1"/>
  <c r="Z6" i="11" s="1"/>
  <c r="S6" i="11"/>
  <c r="Q6" i="11"/>
  <c r="K6" i="11"/>
  <c r="AH5" i="11"/>
  <c r="V5" i="11"/>
  <c r="AG5" i="11" s="1"/>
  <c r="T5" i="11"/>
  <c r="X5" i="11" s="1"/>
  <c r="Z5" i="11" s="1"/>
  <c r="S5" i="11"/>
  <c r="Q5" i="11"/>
  <c r="K5" i="11"/>
  <c r="AH4" i="11"/>
  <c r="V4" i="11"/>
  <c r="AG4" i="11" s="1"/>
  <c r="T4" i="11"/>
  <c r="X4" i="11" s="1"/>
  <c r="Z4" i="11" s="1"/>
  <c r="S4" i="11"/>
  <c r="Q4" i="11"/>
  <c r="K4" i="11"/>
  <c r="AH3" i="11"/>
  <c r="V3" i="11"/>
  <c r="AG3" i="11" s="1"/>
  <c r="T3" i="11"/>
  <c r="X3" i="11" s="1"/>
  <c r="Z3" i="11" s="1"/>
  <c r="S3" i="11"/>
  <c r="Q3" i="11"/>
  <c r="K3" i="11"/>
  <c r="AH2" i="11"/>
  <c r="V2" i="11"/>
  <c r="AG2" i="11" s="1"/>
  <c r="T2" i="11"/>
  <c r="X2" i="11" s="1"/>
  <c r="Z2" i="11" s="1"/>
  <c r="S2" i="11"/>
  <c r="Q2" i="11"/>
  <c r="K2" i="11"/>
  <c r="AL267" i="10"/>
  <c r="AN267" i="10" s="1"/>
  <c r="AI267" i="10"/>
  <c r="AH267" i="10"/>
  <c r="AK267" i="10" s="1"/>
  <c r="AL266" i="10"/>
  <c r="AI266" i="10"/>
  <c r="AH266" i="10"/>
  <c r="AK266" i="10" s="1"/>
  <c r="AL265" i="10"/>
  <c r="AI265" i="10"/>
  <c r="AH265" i="10"/>
  <c r="AK265" i="10" s="1"/>
  <c r="AL264" i="10"/>
  <c r="AN264" i="10" s="1"/>
  <c r="AI264" i="10"/>
  <c r="AH264" i="10"/>
  <c r="AK264" i="10" s="1"/>
  <c r="AL263" i="10"/>
  <c r="AN263" i="10" s="1"/>
  <c r="AI263" i="10"/>
  <c r="AH263" i="10"/>
  <c r="AK263" i="10" s="1"/>
  <c r="AL262" i="10"/>
  <c r="AN262" i="10" s="1"/>
  <c r="AI262" i="10"/>
  <c r="AH262" i="10"/>
  <c r="AK262" i="10" s="1"/>
  <c r="AL261" i="10"/>
  <c r="AN261" i="10" s="1"/>
  <c r="AI261" i="10"/>
  <c r="AH261" i="10"/>
  <c r="AK261" i="10" s="1"/>
  <c r="AL260" i="10"/>
  <c r="AN260" i="10" s="1"/>
  <c r="AI260" i="10"/>
  <c r="AH260" i="10"/>
  <c r="AK260" i="10" s="1"/>
  <c r="AL259" i="10"/>
  <c r="AN259" i="10" s="1"/>
  <c r="AI259" i="10"/>
  <c r="AH259" i="10"/>
  <c r="AK259" i="10" s="1"/>
  <c r="AL258" i="10"/>
  <c r="AI258" i="10"/>
  <c r="AH258" i="10"/>
  <c r="AK258" i="10" s="1"/>
  <c r="AL257" i="10"/>
  <c r="AN257" i="10" s="1"/>
  <c r="AI257" i="10"/>
  <c r="AH257" i="10"/>
  <c r="AK257" i="10" s="1"/>
  <c r="AL256" i="10"/>
  <c r="AN256" i="10" s="1"/>
  <c r="AI256" i="10"/>
  <c r="AH256" i="10"/>
  <c r="AK256" i="10" s="1"/>
  <c r="AL255" i="10"/>
  <c r="AN255" i="10" s="1"/>
  <c r="AI255" i="10"/>
  <c r="AH255" i="10"/>
  <c r="AK255" i="10" s="1"/>
  <c r="AL254" i="10"/>
  <c r="AI254" i="10"/>
  <c r="AH254" i="10"/>
  <c r="AK254" i="10" s="1"/>
  <c r="AL253" i="10"/>
  <c r="AN253" i="10" s="1"/>
  <c r="AI253" i="10"/>
  <c r="AH253" i="10"/>
  <c r="AK253" i="10" s="1"/>
  <c r="AL252" i="10"/>
  <c r="AN252" i="10" s="1"/>
  <c r="AH252" i="10"/>
  <c r="AK252" i="10" s="1"/>
  <c r="AL251" i="10"/>
  <c r="AN251" i="10" s="1"/>
  <c r="AH251" i="10"/>
  <c r="AK251" i="10" s="1"/>
  <c r="AL250" i="10"/>
  <c r="AI250" i="10"/>
  <c r="AH250" i="10"/>
  <c r="AK250" i="10" s="1"/>
  <c r="AL249" i="10"/>
  <c r="AN249" i="10" s="1"/>
  <c r="AI249" i="10"/>
  <c r="AH249" i="10"/>
  <c r="AK249" i="10" s="1"/>
  <c r="AL248" i="10"/>
  <c r="AN248" i="10" s="1"/>
  <c r="AI248" i="10"/>
  <c r="AH248" i="10"/>
  <c r="AK248" i="10" s="1"/>
  <c r="AL247" i="10"/>
  <c r="AN247" i="10" s="1"/>
  <c r="AI247" i="10"/>
  <c r="AH247" i="10"/>
  <c r="AK247" i="10" s="1"/>
  <c r="AL246" i="10"/>
  <c r="AI246" i="10"/>
  <c r="AH246" i="10"/>
  <c r="AK246" i="10" s="1"/>
  <c r="AL245" i="10"/>
  <c r="AN245" i="10" s="1"/>
  <c r="AI245" i="10"/>
  <c r="AH245" i="10"/>
  <c r="AK245" i="10" s="1"/>
  <c r="AL244" i="10"/>
  <c r="AN244" i="10" s="1"/>
  <c r="AI244" i="10"/>
  <c r="AH244" i="10"/>
  <c r="AK244" i="10" s="1"/>
  <c r="AL243" i="10"/>
  <c r="AN243" i="10" s="1"/>
  <c r="AI243" i="10"/>
  <c r="AH243" i="10"/>
  <c r="AK243" i="10" s="1"/>
  <c r="AL242" i="10"/>
  <c r="AH242" i="10"/>
  <c r="AK242" i="10" s="1"/>
  <c r="AL241" i="10"/>
  <c r="AN241" i="10" s="1"/>
  <c r="AH241" i="10"/>
  <c r="AK241" i="10" s="1"/>
  <c r="AL240" i="10"/>
  <c r="AN240" i="10" s="1"/>
  <c r="AH240" i="10"/>
  <c r="AK240" i="10" s="1"/>
  <c r="AL239" i="10"/>
  <c r="AN239" i="10" s="1"/>
  <c r="AI239" i="10"/>
  <c r="AH239" i="10"/>
  <c r="AK239" i="10" s="1"/>
  <c r="AL238" i="10"/>
  <c r="AI238" i="10"/>
  <c r="AH238" i="10"/>
  <c r="AK238" i="10" s="1"/>
  <c r="AL237" i="10"/>
  <c r="AN237" i="10" s="1"/>
  <c r="AI237" i="10"/>
  <c r="AH237" i="10"/>
  <c r="AK237" i="10" s="1"/>
  <c r="AL236" i="10"/>
  <c r="AN236" i="10" s="1"/>
  <c r="AI236" i="10"/>
  <c r="AH236" i="10"/>
  <c r="AK236" i="10" s="1"/>
  <c r="AL235" i="10"/>
  <c r="AN235" i="10" s="1"/>
  <c r="AI235" i="10"/>
  <c r="AH235" i="10"/>
  <c r="AK235" i="10" s="1"/>
  <c r="AL234" i="10"/>
  <c r="AI234" i="10"/>
  <c r="AH234" i="10"/>
  <c r="AK234" i="10" s="1"/>
  <c r="AL233" i="10"/>
  <c r="AN233" i="10" s="1"/>
  <c r="AI233" i="10"/>
  <c r="AH233" i="10"/>
  <c r="AK233" i="10" s="1"/>
  <c r="AL232" i="10"/>
  <c r="AN232" i="10" s="1"/>
  <c r="AI232" i="10"/>
  <c r="AH232" i="10"/>
  <c r="AK232" i="10" s="1"/>
  <c r="AL231" i="10"/>
  <c r="AN231" i="10" s="1"/>
  <c r="AI231" i="10"/>
  <c r="AH231" i="10"/>
  <c r="AK231" i="10" s="1"/>
  <c r="AL230" i="10"/>
  <c r="AI230" i="10"/>
  <c r="AH230" i="10"/>
  <c r="AK230" i="10" s="1"/>
  <c r="AL229" i="10"/>
  <c r="AN229" i="10" s="1"/>
  <c r="AI229" i="10"/>
  <c r="AH229" i="10"/>
  <c r="AK229" i="10" s="1"/>
  <c r="AL228" i="10"/>
  <c r="AN228" i="10" s="1"/>
  <c r="AI228" i="10"/>
  <c r="AH228" i="10"/>
  <c r="AK228" i="10" s="1"/>
  <c r="AL227" i="10"/>
  <c r="AN227" i="10" s="1"/>
  <c r="AI227" i="10"/>
  <c r="AH227" i="10"/>
  <c r="AK227" i="10" s="1"/>
  <c r="AL226" i="10"/>
  <c r="AI226" i="10"/>
  <c r="AH226" i="10"/>
  <c r="AK226" i="10" s="1"/>
  <c r="AL225" i="10"/>
  <c r="AN225" i="10" s="1"/>
  <c r="AI225" i="10"/>
  <c r="AH225" i="10"/>
  <c r="AK225" i="10" s="1"/>
  <c r="AL224" i="10"/>
  <c r="AN224" i="10" s="1"/>
  <c r="AI224" i="10"/>
  <c r="AH224" i="10"/>
  <c r="AK224" i="10" s="1"/>
  <c r="AL223" i="10"/>
  <c r="AN223" i="10" s="1"/>
  <c r="AI223" i="10"/>
  <c r="AH223" i="10"/>
  <c r="AK223" i="10" s="1"/>
  <c r="AL222" i="10"/>
  <c r="AN222" i="10" s="1"/>
  <c r="AI222" i="10"/>
  <c r="AH222" i="10"/>
  <c r="AK222" i="10" s="1"/>
  <c r="AL221" i="10"/>
  <c r="AN221" i="10" s="1"/>
  <c r="AI221" i="10"/>
  <c r="AH221" i="10"/>
  <c r="AK221" i="10" s="1"/>
  <c r="AL220" i="10"/>
  <c r="AN220" i="10" s="1"/>
  <c r="AI220" i="10"/>
  <c r="AH220" i="10"/>
  <c r="AK220" i="10" s="1"/>
  <c r="AL219" i="10"/>
  <c r="AN219" i="10" s="1"/>
  <c r="AI219" i="10"/>
  <c r="AH219" i="10"/>
  <c r="AK219" i="10" s="1"/>
  <c r="AL218" i="10"/>
  <c r="AN218" i="10" s="1"/>
  <c r="AI218" i="10"/>
  <c r="AH218" i="10"/>
  <c r="AK218" i="10" s="1"/>
  <c r="AL217" i="10"/>
  <c r="AN217" i="10" s="1"/>
  <c r="AI217" i="10"/>
  <c r="AH217" i="10"/>
  <c r="AK217" i="10" s="1"/>
  <c r="AL216" i="10"/>
  <c r="AN216" i="10" s="1"/>
  <c r="AI216" i="10"/>
  <c r="AH216" i="10"/>
  <c r="AK216" i="10" s="1"/>
  <c r="AL215" i="10"/>
  <c r="AN215" i="10" s="1"/>
  <c r="AI215" i="10"/>
  <c r="AH215" i="10"/>
  <c r="AK215" i="10" s="1"/>
  <c r="AL214" i="10"/>
  <c r="AN214" i="10" s="1"/>
  <c r="AI214" i="10"/>
  <c r="AH214" i="10"/>
  <c r="AK214" i="10" s="1"/>
  <c r="AL213" i="10"/>
  <c r="AN213" i="10" s="1"/>
  <c r="AI213" i="10"/>
  <c r="AH213" i="10"/>
  <c r="AK213" i="10" s="1"/>
  <c r="AL212" i="10"/>
  <c r="AN212" i="10" s="1"/>
  <c r="AI212" i="10"/>
  <c r="AH212" i="10"/>
  <c r="AK212" i="10" s="1"/>
  <c r="AL211" i="10"/>
  <c r="AN211" i="10" s="1"/>
  <c r="AI211" i="10"/>
  <c r="AH211" i="10"/>
  <c r="AK211" i="10" s="1"/>
  <c r="AL210" i="10"/>
  <c r="AN210" i="10" s="1"/>
  <c r="AI210" i="10"/>
  <c r="AH210" i="10"/>
  <c r="AK210" i="10" s="1"/>
  <c r="AL209" i="10"/>
  <c r="AN209" i="10" s="1"/>
  <c r="AI209" i="10"/>
  <c r="AH209" i="10"/>
  <c r="AK209" i="10" s="1"/>
  <c r="AL208" i="10"/>
  <c r="AN208" i="10" s="1"/>
  <c r="AI208" i="10"/>
  <c r="AH208" i="10"/>
  <c r="AK208" i="10" s="1"/>
  <c r="AL207" i="10"/>
  <c r="AN207" i="10" s="1"/>
  <c r="AI207" i="10"/>
  <c r="AH207" i="10"/>
  <c r="AK207" i="10" s="1"/>
  <c r="AB207" i="10"/>
  <c r="AL206" i="10"/>
  <c r="AN206" i="10" s="1"/>
  <c r="AI206" i="10"/>
  <c r="AH206" i="10"/>
  <c r="AK206" i="10" s="1"/>
  <c r="AP205" i="10"/>
  <c r="AN205" i="10"/>
  <c r="AI205" i="10"/>
  <c r="AH205" i="10"/>
  <c r="AL204" i="10"/>
  <c r="AN204" i="10" s="1"/>
  <c r="AI204" i="10"/>
  <c r="AH204" i="10"/>
  <c r="AL203" i="10"/>
  <c r="AN203" i="10" s="1"/>
  <c r="AI203" i="10"/>
  <c r="AH203" i="10"/>
  <c r="W200" i="10"/>
  <c r="V200" i="10"/>
  <c r="AG200" i="10" s="1"/>
  <c r="T200" i="10"/>
  <c r="X200" i="10" s="1"/>
  <c r="Z200" i="10" s="1"/>
  <c r="S200" i="10"/>
  <c r="Q200" i="10"/>
  <c r="K200" i="10"/>
  <c r="V199" i="10"/>
  <c r="W199" i="10" s="1"/>
  <c r="T199" i="10"/>
  <c r="X199" i="10" s="1"/>
  <c r="Z199" i="10" s="1"/>
  <c r="S199" i="10"/>
  <c r="Q199" i="10"/>
  <c r="V198" i="10"/>
  <c r="W198" i="10" s="1"/>
  <c r="T198" i="10"/>
  <c r="X198" i="10" s="1"/>
  <c r="Z198" i="10" s="1"/>
  <c r="S198" i="10"/>
  <c r="Q198" i="10"/>
  <c r="W197" i="10"/>
  <c r="V197" i="10"/>
  <c r="T197" i="10"/>
  <c r="X197" i="10" s="1"/>
  <c r="Z197" i="10" s="1"/>
  <c r="S197" i="10"/>
  <c r="Q197" i="10"/>
  <c r="W196" i="10"/>
  <c r="V196" i="10"/>
  <c r="T196" i="10"/>
  <c r="X196" i="10" s="1"/>
  <c r="Z196" i="10" s="1"/>
  <c r="S196" i="10"/>
  <c r="Q196" i="10"/>
  <c r="W195" i="10"/>
  <c r="V195" i="10"/>
  <c r="T195" i="10"/>
  <c r="X195" i="10" s="1"/>
  <c r="Z195" i="10" s="1"/>
  <c r="S195" i="10"/>
  <c r="Q195" i="10"/>
  <c r="W194" i="10"/>
  <c r="V194" i="10"/>
  <c r="T194" i="10"/>
  <c r="X194" i="10" s="1"/>
  <c r="Z194" i="10" s="1"/>
  <c r="S194" i="10"/>
  <c r="Q194" i="10"/>
  <c r="W193" i="10"/>
  <c r="V193" i="10"/>
  <c r="T193" i="10"/>
  <c r="X193" i="10" s="1"/>
  <c r="Z193" i="10" s="1"/>
  <c r="S193" i="10"/>
  <c r="Q193" i="10"/>
  <c r="W192" i="10"/>
  <c r="V192" i="10"/>
  <c r="T192" i="10"/>
  <c r="X192" i="10" s="1"/>
  <c r="Z192" i="10" s="1"/>
  <c r="S192" i="10"/>
  <c r="Q192" i="10"/>
  <c r="W191" i="10"/>
  <c r="V191" i="10"/>
  <c r="T191" i="10"/>
  <c r="X191" i="10" s="1"/>
  <c r="Z191" i="10" s="1"/>
  <c r="S191" i="10"/>
  <c r="Q191" i="10"/>
  <c r="W190" i="10"/>
  <c r="V190" i="10"/>
  <c r="T190" i="10"/>
  <c r="X190" i="10" s="1"/>
  <c r="Z190" i="10" s="1"/>
  <c r="S190" i="10"/>
  <c r="Q190" i="10"/>
  <c r="W189" i="10"/>
  <c r="V189" i="10"/>
  <c r="T189" i="10"/>
  <c r="X189" i="10" s="1"/>
  <c r="Z189" i="10" s="1"/>
  <c r="S189" i="10"/>
  <c r="Q189" i="10"/>
  <c r="W188" i="10"/>
  <c r="V188" i="10"/>
  <c r="T188" i="10"/>
  <c r="X188" i="10" s="1"/>
  <c r="Z188" i="10" s="1"/>
  <c r="S188" i="10"/>
  <c r="Q188" i="10"/>
  <c r="W187" i="10"/>
  <c r="V187" i="10"/>
  <c r="T187" i="10"/>
  <c r="X187" i="10" s="1"/>
  <c r="Z187" i="10" s="1"/>
  <c r="S187" i="10"/>
  <c r="Q187" i="10"/>
  <c r="W186" i="10"/>
  <c r="V186" i="10"/>
  <c r="T186" i="10"/>
  <c r="X186" i="10" s="1"/>
  <c r="Z186" i="10" s="1"/>
  <c r="S186" i="10"/>
  <c r="Q186" i="10"/>
  <c r="W185" i="10"/>
  <c r="V185" i="10"/>
  <c r="T185" i="10"/>
  <c r="X185" i="10" s="1"/>
  <c r="Z185" i="10" s="1"/>
  <c r="S185" i="10"/>
  <c r="Q185" i="10"/>
  <c r="W184" i="10"/>
  <c r="V184" i="10"/>
  <c r="T184" i="10"/>
  <c r="X184" i="10" s="1"/>
  <c r="Z184" i="10" s="1"/>
  <c r="S184" i="10"/>
  <c r="Q184" i="10"/>
  <c r="W183" i="10"/>
  <c r="V183" i="10"/>
  <c r="T183" i="10"/>
  <c r="X183" i="10" s="1"/>
  <c r="Z183" i="10" s="1"/>
  <c r="S183" i="10"/>
  <c r="Q183" i="10"/>
  <c r="W182" i="10"/>
  <c r="V182" i="10"/>
  <c r="T182" i="10"/>
  <c r="X182" i="10" s="1"/>
  <c r="Z182" i="10" s="1"/>
  <c r="S182" i="10"/>
  <c r="Q182" i="10"/>
  <c r="W181" i="10"/>
  <c r="V181" i="10"/>
  <c r="T181" i="10"/>
  <c r="X181" i="10" s="1"/>
  <c r="Z181" i="10" s="1"/>
  <c r="S181" i="10"/>
  <c r="Q181" i="10"/>
  <c r="W180" i="10"/>
  <c r="V180" i="10"/>
  <c r="T180" i="10"/>
  <c r="X180" i="10" s="1"/>
  <c r="Z180" i="10" s="1"/>
  <c r="S180" i="10"/>
  <c r="Q180" i="10"/>
  <c r="W179" i="10"/>
  <c r="V179" i="10"/>
  <c r="T179" i="10"/>
  <c r="X179" i="10" s="1"/>
  <c r="Z179" i="10" s="1"/>
  <c r="S179" i="10"/>
  <c r="Q179" i="10"/>
  <c r="W178" i="10"/>
  <c r="V178" i="10"/>
  <c r="T178" i="10"/>
  <c r="X178" i="10" s="1"/>
  <c r="Z178" i="10" s="1"/>
  <c r="S178" i="10"/>
  <c r="Q178" i="10"/>
  <c r="W177" i="10"/>
  <c r="V177" i="10"/>
  <c r="T177" i="10"/>
  <c r="X177" i="10" s="1"/>
  <c r="Z177" i="10" s="1"/>
  <c r="S177" i="10"/>
  <c r="Q177" i="10"/>
  <c r="W176" i="10"/>
  <c r="V176" i="10"/>
  <c r="T176" i="10"/>
  <c r="X176" i="10" s="1"/>
  <c r="Z176" i="10" s="1"/>
  <c r="S176" i="10"/>
  <c r="Q176" i="10"/>
  <c r="W175" i="10"/>
  <c r="V175" i="10"/>
  <c r="T175" i="10"/>
  <c r="X175" i="10" s="1"/>
  <c r="Z175" i="10" s="1"/>
  <c r="S175" i="10"/>
  <c r="Q175" i="10"/>
  <c r="W174" i="10"/>
  <c r="V174" i="10"/>
  <c r="T174" i="10"/>
  <c r="X174" i="10" s="1"/>
  <c r="Z174" i="10" s="1"/>
  <c r="S174" i="10"/>
  <c r="Q174" i="10"/>
  <c r="W173" i="10"/>
  <c r="V173" i="10"/>
  <c r="T173" i="10"/>
  <c r="X173" i="10" s="1"/>
  <c r="Z173" i="10" s="1"/>
  <c r="S173" i="10"/>
  <c r="Q173" i="10"/>
  <c r="W172" i="10"/>
  <c r="V172" i="10"/>
  <c r="T172" i="10"/>
  <c r="X172" i="10" s="1"/>
  <c r="Z172" i="10" s="1"/>
  <c r="S172" i="10"/>
  <c r="Q172" i="10"/>
  <c r="W171" i="10"/>
  <c r="V171" i="10"/>
  <c r="T171" i="10"/>
  <c r="X171" i="10" s="1"/>
  <c r="Z171" i="10" s="1"/>
  <c r="S171" i="10"/>
  <c r="Q171" i="10"/>
  <c r="W170" i="10"/>
  <c r="V170" i="10"/>
  <c r="T170" i="10"/>
  <c r="X170" i="10" s="1"/>
  <c r="Z170" i="10" s="1"/>
  <c r="S170" i="10"/>
  <c r="Q170" i="10"/>
  <c r="W169" i="10"/>
  <c r="V169" i="10"/>
  <c r="T169" i="10"/>
  <c r="X169" i="10" s="1"/>
  <c r="Z169" i="10" s="1"/>
  <c r="S169" i="10"/>
  <c r="Q169" i="10"/>
  <c r="W168" i="10"/>
  <c r="V168" i="10"/>
  <c r="T168" i="10"/>
  <c r="X168" i="10" s="1"/>
  <c r="Z168" i="10" s="1"/>
  <c r="S168" i="10"/>
  <c r="Q168" i="10"/>
  <c r="W167" i="10"/>
  <c r="V167" i="10"/>
  <c r="T167" i="10"/>
  <c r="X167" i="10" s="1"/>
  <c r="Z167" i="10" s="1"/>
  <c r="S167" i="10"/>
  <c r="Q167" i="10"/>
  <c r="W166" i="10"/>
  <c r="V166" i="10"/>
  <c r="T166" i="10"/>
  <c r="X166" i="10" s="1"/>
  <c r="Z166" i="10" s="1"/>
  <c r="S166" i="10"/>
  <c r="Q166" i="10"/>
  <c r="W165" i="10"/>
  <c r="V165" i="10"/>
  <c r="T165" i="10"/>
  <c r="X165" i="10" s="1"/>
  <c r="Z165" i="10" s="1"/>
  <c r="S165" i="10"/>
  <c r="Q165" i="10"/>
  <c r="W164" i="10"/>
  <c r="V164" i="10"/>
  <c r="T164" i="10"/>
  <c r="X164" i="10" s="1"/>
  <c r="Z164" i="10" s="1"/>
  <c r="S164" i="10"/>
  <c r="Q164" i="10"/>
  <c r="W163" i="10"/>
  <c r="V163" i="10"/>
  <c r="T163" i="10"/>
  <c r="X163" i="10" s="1"/>
  <c r="Z163" i="10" s="1"/>
  <c r="S163" i="10"/>
  <c r="Q163" i="10"/>
  <c r="W162" i="10"/>
  <c r="V162" i="10"/>
  <c r="T162" i="10"/>
  <c r="X162" i="10" s="1"/>
  <c r="Z162" i="10" s="1"/>
  <c r="S162" i="10"/>
  <c r="Q162" i="10"/>
  <c r="W161" i="10"/>
  <c r="V161" i="10"/>
  <c r="T161" i="10"/>
  <c r="X161" i="10" s="1"/>
  <c r="Z161" i="10" s="1"/>
  <c r="S161" i="10"/>
  <c r="Q161" i="10"/>
  <c r="W160" i="10"/>
  <c r="V160" i="10"/>
  <c r="T160" i="10"/>
  <c r="X160" i="10" s="1"/>
  <c r="Z160" i="10" s="1"/>
  <c r="S160" i="10"/>
  <c r="Q160" i="10"/>
  <c r="W159" i="10"/>
  <c r="V159" i="10"/>
  <c r="T159" i="10"/>
  <c r="X159" i="10" s="1"/>
  <c r="Z159" i="10" s="1"/>
  <c r="S159" i="10"/>
  <c r="Q159" i="10"/>
  <c r="W158" i="10"/>
  <c r="V158" i="10"/>
  <c r="T158" i="10"/>
  <c r="X158" i="10" s="1"/>
  <c r="Z158" i="10" s="1"/>
  <c r="S158" i="10"/>
  <c r="Q158" i="10"/>
  <c r="W157" i="10"/>
  <c r="V157" i="10"/>
  <c r="T157" i="10"/>
  <c r="X157" i="10" s="1"/>
  <c r="Z157" i="10" s="1"/>
  <c r="S157" i="10"/>
  <c r="Q157" i="10"/>
  <c r="W156" i="10"/>
  <c r="V156" i="10"/>
  <c r="T156" i="10"/>
  <c r="X156" i="10" s="1"/>
  <c r="Z156" i="10" s="1"/>
  <c r="S156" i="10"/>
  <c r="Q156" i="10"/>
  <c r="W155" i="10"/>
  <c r="V155" i="10"/>
  <c r="T155" i="10"/>
  <c r="X155" i="10" s="1"/>
  <c r="Z155" i="10" s="1"/>
  <c r="S155" i="10"/>
  <c r="Q155" i="10"/>
  <c r="W154" i="10"/>
  <c r="V154" i="10"/>
  <c r="T154" i="10"/>
  <c r="X154" i="10" s="1"/>
  <c r="Z154" i="10" s="1"/>
  <c r="S154" i="10"/>
  <c r="Q154" i="10"/>
  <c r="W153" i="10"/>
  <c r="V153" i="10"/>
  <c r="T153" i="10"/>
  <c r="X153" i="10" s="1"/>
  <c r="Z153" i="10" s="1"/>
  <c r="S153" i="10"/>
  <c r="Q153" i="10"/>
  <c r="W152" i="10"/>
  <c r="V152" i="10"/>
  <c r="T152" i="10"/>
  <c r="X152" i="10" s="1"/>
  <c r="Z152" i="10" s="1"/>
  <c r="S152" i="10"/>
  <c r="Q152" i="10"/>
  <c r="W151" i="10"/>
  <c r="V151" i="10"/>
  <c r="T151" i="10"/>
  <c r="X151" i="10" s="1"/>
  <c r="Z151" i="10" s="1"/>
  <c r="S151" i="10"/>
  <c r="Q151" i="10"/>
  <c r="W150" i="10"/>
  <c r="V150" i="10"/>
  <c r="T150" i="10"/>
  <c r="X150" i="10" s="1"/>
  <c r="Z150" i="10" s="1"/>
  <c r="S150" i="10"/>
  <c r="Q150" i="10"/>
  <c r="W149" i="10"/>
  <c r="V149" i="10"/>
  <c r="T149" i="10"/>
  <c r="X149" i="10" s="1"/>
  <c r="Z149" i="10" s="1"/>
  <c r="S149" i="10"/>
  <c r="Q149" i="10"/>
  <c r="W148" i="10"/>
  <c r="V148" i="10"/>
  <c r="T148" i="10"/>
  <c r="X148" i="10" s="1"/>
  <c r="Z148" i="10" s="1"/>
  <c r="S148" i="10"/>
  <c r="Q148" i="10"/>
  <c r="W147" i="10"/>
  <c r="V147" i="10"/>
  <c r="T147" i="10"/>
  <c r="X147" i="10" s="1"/>
  <c r="Z147" i="10" s="1"/>
  <c r="S147" i="10"/>
  <c r="Q147" i="10"/>
  <c r="W146" i="10"/>
  <c r="V146" i="10"/>
  <c r="T146" i="10"/>
  <c r="X146" i="10" s="1"/>
  <c r="Z146" i="10" s="1"/>
  <c r="S146" i="10"/>
  <c r="Q146" i="10"/>
  <c r="W145" i="10"/>
  <c r="V145" i="10"/>
  <c r="T145" i="10"/>
  <c r="X145" i="10" s="1"/>
  <c r="Z145" i="10" s="1"/>
  <c r="S145" i="10"/>
  <c r="Q145" i="10"/>
  <c r="W144" i="10"/>
  <c r="V144" i="10"/>
  <c r="T144" i="10"/>
  <c r="X144" i="10" s="1"/>
  <c r="Z144" i="10" s="1"/>
  <c r="S144" i="10"/>
  <c r="Q144" i="10"/>
  <c r="W143" i="10"/>
  <c r="V143" i="10"/>
  <c r="T143" i="10"/>
  <c r="X143" i="10" s="1"/>
  <c r="Z143" i="10" s="1"/>
  <c r="S143" i="10"/>
  <c r="Q143" i="10"/>
  <c r="W142" i="10"/>
  <c r="V142" i="10"/>
  <c r="T142" i="10"/>
  <c r="X142" i="10" s="1"/>
  <c r="Z142" i="10" s="1"/>
  <c r="S142" i="10"/>
  <c r="Q142" i="10"/>
  <c r="W141" i="10"/>
  <c r="V141" i="10"/>
  <c r="T141" i="10"/>
  <c r="X141" i="10" s="1"/>
  <c r="Z141" i="10" s="1"/>
  <c r="S141" i="10"/>
  <c r="Q141" i="10"/>
  <c r="W140" i="10"/>
  <c r="V140" i="10"/>
  <c r="T140" i="10"/>
  <c r="X140" i="10" s="1"/>
  <c r="Z140" i="10" s="1"/>
  <c r="S140" i="10"/>
  <c r="Q140" i="10"/>
  <c r="W139" i="10"/>
  <c r="V139" i="10"/>
  <c r="T139" i="10"/>
  <c r="X139" i="10" s="1"/>
  <c r="Z139" i="10" s="1"/>
  <c r="S139" i="10"/>
  <c r="Q139" i="10"/>
  <c r="W138" i="10"/>
  <c r="V138" i="10"/>
  <c r="T138" i="10"/>
  <c r="X138" i="10" s="1"/>
  <c r="Z138" i="10" s="1"/>
  <c r="S138" i="10"/>
  <c r="Q138" i="10"/>
  <c r="W137" i="10"/>
  <c r="V137" i="10"/>
  <c r="T137" i="10"/>
  <c r="X137" i="10" s="1"/>
  <c r="Z137" i="10" s="1"/>
  <c r="S137" i="10"/>
  <c r="Q137" i="10"/>
  <c r="W136" i="10"/>
  <c r="V136" i="10"/>
  <c r="T136" i="10"/>
  <c r="X136" i="10" s="1"/>
  <c r="Z136" i="10" s="1"/>
  <c r="S136" i="10"/>
  <c r="Q136" i="10"/>
  <c r="W135" i="10"/>
  <c r="V135" i="10"/>
  <c r="T135" i="10"/>
  <c r="X135" i="10" s="1"/>
  <c r="Z135" i="10" s="1"/>
  <c r="S135" i="10"/>
  <c r="Q135" i="10"/>
  <c r="W134" i="10"/>
  <c r="V134" i="10"/>
  <c r="T134" i="10"/>
  <c r="X134" i="10" s="1"/>
  <c r="Z134" i="10" s="1"/>
  <c r="S134" i="10"/>
  <c r="Q134" i="10"/>
  <c r="W133" i="10"/>
  <c r="V133" i="10"/>
  <c r="T133" i="10"/>
  <c r="X133" i="10" s="1"/>
  <c r="Z133" i="10" s="1"/>
  <c r="S133" i="10"/>
  <c r="Q133" i="10"/>
  <c r="W132" i="10"/>
  <c r="V132" i="10"/>
  <c r="T132" i="10"/>
  <c r="X132" i="10" s="1"/>
  <c r="Z132" i="10" s="1"/>
  <c r="S132" i="10"/>
  <c r="Q132" i="10"/>
  <c r="W131" i="10"/>
  <c r="V131" i="10"/>
  <c r="T131" i="10"/>
  <c r="X131" i="10" s="1"/>
  <c r="Z131" i="10" s="1"/>
  <c r="S131" i="10"/>
  <c r="Q131" i="10"/>
  <c r="W130" i="10"/>
  <c r="V130" i="10"/>
  <c r="T130" i="10"/>
  <c r="X130" i="10" s="1"/>
  <c r="Z130" i="10" s="1"/>
  <c r="S130" i="10"/>
  <c r="Q130" i="10"/>
  <c r="W129" i="10"/>
  <c r="V129" i="10"/>
  <c r="T129" i="10"/>
  <c r="X129" i="10" s="1"/>
  <c r="Z129" i="10" s="1"/>
  <c r="S129" i="10"/>
  <c r="Q129" i="10"/>
  <c r="W128" i="10"/>
  <c r="V128" i="10"/>
  <c r="T128" i="10"/>
  <c r="X128" i="10" s="1"/>
  <c r="Z128" i="10" s="1"/>
  <c r="S128" i="10"/>
  <c r="Q128" i="10"/>
  <c r="W127" i="10"/>
  <c r="V127" i="10"/>
  <c r="T127" i="10"/>
  <c r="X127" i="10" s="1"/>
  <c r="Z127" i="10" s="1"/>
  <c r="S127" i="10"/>
  <c r="Q127" i="10"/>
  <c r="W126" i="10"/>
  <c r="V126" i="10"/>
  <c r="T126" i="10"/>
  <c r="X126" i="10" s="1"/>
  <c r="Z126" i="10" s="1"/>
  <c r="S126" i="10"/>
  <c r="Q126" i="10"/>
  <c r="W125" i="10"/>
  <c r="V125" i="10"/>
  <c r="T125" i="10"/>
  <c r="X125" i="10" s="1"/>
  <c r="Z125" i="10" s="1"/>
  <c r="S125" i="10"/>
  <c r="Q125" i="10"/>
  <c r="W124" i="10"/>
  <c r="V124" i="10"/>
  <c r="T124" i="10"/>
  <c r="X124" i="10" s="1"/>
  <c r="Z124" i="10" s="1"/>
  <c r="S124" i="10"/>
  <c r="Q124" i="10"/>
  <c r="W123" i="10"/>
  <c r="V123" i="10"/>
  <c r="T123" i="10"/>
  <c r="X123" i="10" s="1"/>
  <c r="Z123" i="10" s="1"/>
  <c r="S123" i="10"/>
  <c r="Q123" i="10"/>
  <c r="W122" i="10"/>
  <c r="V122" i="10"/>
  <c r="T122" i="10"/>
  <c r="X122" i="10" s="1"/>
  <c r="Z122" i="10" s="1"/>
  <c r="S122" i="10"/>
  <c r="Q122" i="10"/>
  <c r="W121" i="10"/>
  <c r="V121" i="10"/>
  <c r="T121" i="10"/>
  <c r="X121" i="10" s="1"/>
  <c r="Z121" i="10" s="1"/>
  <c r="S121" i="10"/>
  <c r="Q121" i="10"/>
  <c r="W120" i="10"/>
  <c r="V120" i="10"/>
  <c r="T120" i="10"/>
  <c r="X120" i="10" s="1"/>
  <c r="Z120" i="10" s="1"/>
  <c r="S120" i="10"/>
  <c r="Q120" i="10"/>
  <c r="W119" i="10"/>
  <c r="V119" i="10"/>
  <c r="T119" i="10"/>
  <c r="X119" i="10" s="1"/>
  <c r="Z119" i="10" s="1"/>
  <c r="S119" i="10"/>
  <c r="Q119" i="10"/>
  <c r="W118" i="10"/>
  <c r="V118" i="10"/>
  <c r="T118" i="10"/>
  <c r="X118" i="10" s="1"/>
  <c r="Z118" i="10" s="1"/>
  <c r="S118" i="10"/>
  <c r="Q118" i="10"/>
  <c r="W117" i="10"/>
  <c r="V117" i="10"/>
  <c r="T117" i="10"/>
  <c r="X117" i="10" s="1"/>
  <c r="Z117" i="10" s="1"/>
  <c r="S117" i="10"/>
  <c r="Q117" i="10"/>
  <c r="W116" i="10"/>
  <c r="V116" i="10"/>
  <c r="T116" i="10"/>
  <c r="X116" i="10" s="1"/>
  <c r="Z116" i="10" s="1"/>
  <c r="S116" i="10"/>
  <c r="Q116" i="10"/>
  <c r="W115" i="10"/>
  <c r="V115" i="10"/>
  <c r="T115" i="10"/>
  <c r="X115" i="10" s="1"/>
  <c r="Z115" i="10" s="1"/>
  <c r="S115" i="10"/>
  <c r="Q115" i="10"/>
  <c r="W114" i="10"/>
  <c r="V114" i="10"/>
  <c r="T114" i="10"/>
  <c r="X114" i="10" s="1"/>
  <c r="Z114" i="10" s="1"/>
  <c r="S114" i="10"/>
  <c r="Q114" i="10"/>
  <c r="W113" i="10"/>
  <c r="V113" i="10"/>
  <c r="T113" i="10"/>
  <c r="X113" i="10" s="1"/>
  <c r="Z113" i="10" s="1"/>
  <c r="S113" i="10"/>
  <c r="Q113" i="10"/>
  <c r="W112" i="10"/>
  <c r="V112" i="10"/>
  <c r="T112" i="10"/>
  <c r="X112" i="10" s="1"/>
  <c r="Z112" i="10" s="1"/>
  <c r="S112" i="10"/>
  <c r="Q112" i="10"/>
  <c r="W111" i="10"/>
  <c r="V111" i="10"/>
  <c r="T111" i="10"/>
  <c r="X111" i="10" s="1"/>
  <c r="Z111" i="10" s="1"/>
  <c r="S111" i="10"/>
  <c r="Q111" i="10"/>
  <c r="W110" i="10"/>
  <c r="V110" i="10"/>
  <c r="T110" i="10"/>
  <c r="X110" i="10" s="1"/>
  <c r="Z110" i="10" s="1"/>
  <c r="S110" i="10"/>
  <c r="Q110" i="10"/>
  <c r="W109" i="10"/>
  <c r="V109" i="10"/>
  <c r="T109" i="10"/>
  <c r="X109" i="10" s="1"/>
  <c r="Z109" i="10" s="1"/>
  <c r="S109" i="10"/>
  <c r="Q109" i="10"/>
  <c r="W108" i="10"/>
  <c r="V108" i="10"/>
  <c r="T108" i="10"/>
  <c r="X108" i="10" s="1"/>
  <c r="Z108" i="10" s="1"/>
  <c r="S108" i="10"/>
  <c r="Q108" i="10"/>
  <c r="W107" i="10"/>
  <c r="V107" i="10"/>
  <c r="T107" i="10"/>
  <c r="X107" i="10" s="1"/>
  <c r="Z107" i="10" s="1"/>
  <c r="S107" i="10"/>
  <c r="Q107" i="10"/>
  <c r="W106" i="10"/>
  <c r="V106" i="10"/>
  <c r="T106" i="10"/>
  <c r="X106" i="10" s="1"/>
  <c r="Z106" i="10" s="1"/>
  <c r="S106" i="10"/>
  <c r="Q106" i="10"/>
  <c r="W105" i="10"/>
  <c r="V105" i="10"/>
  <c r="T105" i="10"/>
  <c r="X105" i="10" s="1"/>
  <c r="Z105" i="10" s="1"/>
  <c r="S105" i="10"/>
  <c r="Q105" i="10"/>
  <c r="W104" i="10"/>
  <c r="V104" i="10"/>
  <c r="T104" i="10"/>
  <c r="X104" i="10" s="1"/>
  <c r="Z104" i="10" s="1"/>
  <c r="S104" i="10"/>
  <c r="Q104" i="10"/>
  <c r="W103" i="10"/>
  <c r="V103" i="10"/>
  <c r="T103" i="10"/>
  <c r="X103" i="10" s="1"/>
  <c r="Z103" i="10" s="1"/>
  <c r="S103" i="10"/>
  <c r="Q103" i="10"/>
  <c r="W102" i="10"/>
  <c r="V102" i="10"/>
  <c r="T102" i="10"/>
  <c r="X102" i="10" s="1"/>
  <c r="Z102" i="10" s="1"/>
  <c r="S102" i="10"/>
  <c r="Q102" i="10"/>
  <c r="W101" i="10"/>
  <c r="V101" i="10"/>
  <c r="T101" i="10"/>
  <c r="X101" i="10" s="1"/>
  <c r="Z101" i="10" s="1"/>
  <c r="S101" i="10"/>
  <c r="Q101" i="10"/>
  <c r="W100" i="10"/>
  <c r="V100" i="10"/>
  <c r="T100" i="10"/>
  <c r="X100" i="10" s="1"/>
  <c r="Z100" i="10" s="1"/>
  <c r="S100" i="10"/>
  <c r="Q100" i="10"/>
  <c r="W99" i="10"/>
  <c r="V99" i="10"/>
  <c r="T99" i="10"/>
  <c r="X99" i="10" s="1"/>
  <c r="Z99" i="10" s="1"/>
  <c r="S99" i="10"/>
  <c r="Q99" i="10"/>
  <c r="W98" i="10"/>
  <c r="V98" i="10"/>
  <c r="T98" i="10"/>
  <c r="X98" i="10" s="1"/>
  <c r="Z98" i="10" s="1"/>
  <c r="S98" i="10"/>
  <c r="Q98" i="10"/>
  <c r="W97" i="10"/>
  <c r="V97" i="10"/>
  <c r="T97" i="10"/>
  <c r="X97" i="10" s="1"/>
  <c r="Z97" i="10" s="1"/>
  <c r="S97" i="10"/>
  <c r="Q97" i="10"/>
  <c r="W96" i="10"/>
  <c r="V96" i="10"/>
  <c r="T96" i="10"/>
  <c r="X96" i="10" s="1"/>
  <c r="Z96" i="10" s="1"/>
  <c r="S96" i="10"/>
  <c r="Q96" i="10"/>
  <c r="W95" i="10"/>
  <c r="V95" i="10"/>
  <c r="T95" i="10"/>
  <c r="X95" i="10" s="1"/>
  <c r="Z95" i="10" s="1"/>
  <c r="S95" i="10"/>
  <c r="Q95" i="10"/>
  <c r="W94" i="10"/>
  <c r="V94" i="10"/>
  <c r="T94" i="10"/>
  <c r="X94" i="10" s="1"/>
  <c r="Z94" i="10" s="1"/>
  <c r="S94" i="10"/>
  <c r="Q94" i="10"/>
  <c r="W93" i="10"/>
  <c r="V93" i="10"/>
  <c r="T93" i="10"/>
  <c r="X93" i="10" s="1"/>
  <c r="Z93" i="10" s="1"/>
  <c r="S93" i="10"/>
  <c r="Q93" i="10"/>
  <c r="W92" i="10"/>
  <c r="V92" i="10"/>
  <c r="T92" i="10"/>
  <c r="X92" i="10" s="1"/>
  <c r="Z92" i="10" s="1"/>
  <c r="S92" i="10"/>
  <c r="Q92" i="10"/>
  <c r="W91" i="10"/>
  <c r="V91" i="10"/>
  <c r="T91" i="10"/>
  <c r="X91" i="10" s="1"/>
  <c r="Z91" i="10" s="1"/>
  <c r="S91" i="10"/>
  <c r="Q91" i="10"/>
  <c r="W90" i="10"/>
  <c r="V90" i="10"/>
  <c r="T90" i="10"/>
  <c r="X90" i="10" s="1"/>
  <c r="Z90" i="10" s="1"/>
  <c r="S90" i="10"/>
  <c r="Q90" i="10"/>
  <c r="W89" i="10"/>
  <c r="V89" i="10"/>
  <c r="T89" i="10"/>
  <c r="X89" i="10" s="1"/>
  <c r="Z89" i="10" s="1"/>
  <c r="S89" i="10"/>
  <c r="Q89" i="10"/>
  <c r="W88" i="10"/>
  <c r="V88" i="10"/>
  <c r="T88" i="10"/>
  <c r="X88" i="10" s="1"/>
  <c r="Z88" i="10" s="1"/>
  <c r="S88" i="10"/>
  <c r="Q88" i="10"/>
  <c r="AG87" i="10"/>
  <c r="V87" i="10"/>
  <c r="W87" i="10" s="1"/>
  <c r="T87" i="10"/>
  <c r="X87" i="10" s="1"/>
  <c r="Z87" i="10" s="1"/>
  <c r="S87" i="10"/>
  <c r="Q87" i="10"/>
  <c r="K87" i="10"/>
  <c r="AG86" i="10"/>
  <c r="V86" i="10"/>
  <c r="W86" i="10" s="1"/>
  <c r="T86" i="10"/>
  <c r="X86" i="10" s="1"/>
  <c r="Z86" i="10" s="1"/>
  <c r="S86" i="10"/>
  <c r="Q86" i="10"/>
  <c r="K86" i="10"/>
  <c r="V85" i="10"/>
  <c r="W85" i="10" s="1"/>
  <c r="T85" i="10"/>
  <c r="X85" i="10" s="1"/>
  <c r="Z85" i="10" s="1"/>
  <c r="S85" i="10"/>
  <c r="Q85" i="10"/>
  <c r="K85" i="10"/>
  <c r="W84" i="10"/>
  <c r="V84" i="10"/>
  <c r="AG84" i="10" s="1"/>
  <c r="T84" i="10"/>
  <c r="X84" i="10" s="1"/>
  <c r="Z84" i="10" s="1"/>
  <c r="S84" i="10"/>
  <c r="Q84" i="10"/>
  <c r="K84" i="10"/>
  <c r="AG83" i="10"/>
  <c r="V83" i="10"/>
  <c r="W83" i="10" s="1"/>
  <c r="T83" i="10"/>
  <c r="X83" i="10" s="1"/>
  <c r="Z83" i="10" s="1"/>
  <c r="S83" i="10"/>
  <c r="Q83" i="10"/>
  <c r="K83" i="10"/>
  <c r="AG82" i="10"/>
  <c r="V82" i="10"/>
  <c r="W82" i="10" s="1"/>
  <c r="T82" i="10"/>
  <c r="X82" i="10" s="1"/>
  <c r="Z82" i="10" s="1"/>
  <c r="S82" i="10"/>
  <c r="Q82" i="10"/>
  <c r="K82" i="10"/>
  <c r="V81" i="10"/>
  <c r="W81" i="10" s="1"/>
  <c r="T81" i="10"/>
  <c r="X81" i="10" s="1"/>
  <c r="Z81" i="10" s="1"/>
  <c r="S81" i="10"/>
  <c r="Q81" i="10"/>
  <c r="K81" i="10"/>
  <c r="W80" i="10"/>
  <c r="V80" i="10"/>
  <c r="AG80" i="10" s="1"/>
  <c r="T80" i="10"/>
  <c r="X80" i="10" s="1"/>
  <c r="Z80" i="10" s="1"/>
  <c r="S80" i="10"/>
  <c r="Q80" i="10"/>
  <c r="K80" i="10"/>
  <c r="AG79" i="10"/>
  <c r="V79" i="10"/>
  <c r="W79" i="10" s="1"/>
  <c r="T79" i="10"/>
  <c r="X79" i="10" s="1"/>
  <c r="Z79" i="10" s="1"/>
  <c r="S79" i="10"/>
  <c r="Q79" i="10"/>
  <c r="K79" i="10"/>
  <c r="AG78" i="10"/>
  <c r="V78" i="10"/>
  <c r="W78" i="10" s="1"/>
  <c r="T78" i="10"/>
  <c r="X78" i="10" s="1"/>
  <c r="Z78" i="10" s="1"/>
  <c r="S78" i="10"/>
  <c r="Q78" i="10"/>
  <c r="K78" i="10"/>
  <c r="V77" i="10"/>
  <c r="W77" i="10" s="1"/>
  <c r="T77" i="10"/>
  <c r="X77" i="10" s="1"/>
  <c r="Z77" i="10" s="1"/>
  <c r="S77" i="10"/>
  <c r="Q77" i="10"/>
  <c r="K77" i="10"/>
  <c r="W76" i="10"/>
  <c r="V76" i="10"/>
  <c r="AG76" i="10" s="1"/>
  <c r="T76" i="10"/>
  <c r="X76" i="10" s="1"/>
  <c r="Z76" i="10" s="1"/>
  <c r="S76" i="10"/>
  <c r="Q76" i="10"/>
  <c r="K76" i="10"/>
  <c r="AG75" i="10"/>
  <c r="V75" i="10"/>
  <c r="W75" i="10" s="1"/>
  <c r="T75" i="10"/>
  <c r="X75" i="10" s="1"/>
  <c r="Z75" i="10" s="1"/>
  <c r="S75" i="10"/>
  <c r="Q75" i="10"/>
  <c r="K75" i="10"/>
  <c r="AG74" i="10"/>
  <c r="V74" i="10"/>
  <c r="W74" i="10" s="1"/>
  <c r="T74" i="10"/>
  <c r="X74" i="10" s="1"/>
  <c r="Z74" i="10" s="1"/>
  <c r="S74" i="10"/>
  <c r="Q74" i="10"/>
  <c r="K74" i="10"/>
  <c r="V73" i="10"/>
  <c r="W73" i="10" s="1"/>
  <c r="T73" i="10"/>
  <c r="X73" i="10" s="1"/>
  <c r="Z73" i="10" s="1"/>
  <c r="S73" i="10"/>
  <c r="Q73" i="10"/>
  <c r="K73" i="10"/>
  <c r="W72" i="10"/>
  <c r="V72" i="10"/>
  <c r="AG72" i="10" s="1"/>
  <c r="T72" i="10"/>
  <c r="X72" i="10" s="1"/>
  <c r="Z72" i="10" s="1"/>
  <c r="S72" i="10"/>
  <c r="Q72" i="10"/>
  <c r="K72" i="10"/>
  <c r="V71" i="10"/>
  <c r="W71" i="10" s="1"/>
  <c r="T71" i="10"/>
  <c r="X71" i="10" s="1"/>
  <c r="Z71" i="10" s="1"/>
  <c r="S71" i="10"/>
  <c r="Q71" i="10"/>
  <c r="K71" i="10"/>
  <c r="W70" i="10"/>
  <c r="V70" i="10"/>
  <c r="AG70" i="10" s="1"/>
  <c r="T70" i="10"/>
  <c r="X70" i="10" s="1"/>
  <c r="Z70" i="10" s="1"/>
  <c r="S70" i="10"/>
  <c r="Q70" i="10"/>
  <c r="K70" i="10"/>
  <c r="V69" i="10"/>
  <c r="W69" i="10" s="1"/>
  <c r="T69" i="10"/>
  <c r="X69" i="10" s="1"/>
  <c r="Z69" i="10" s="1"/>
  <c r="S69" i="10"/>
  <c r="Q69" i="10"/>
  <c r="K69" i="10"/>
  <c r="W68" i="10"/>
  <c r="V68" i="10"/>
  <c r="AG68" i="10" s="1"/>
  <c r="T68" i="10"/>
  <c r="X68" i="10" s="1"/>
  <c r="Z68" i="10" s="1"/>
  <c r="S68" i="10"/>
  <c r="Q68" i="10"/>
  <c r="K68" i="10"/>
  <c r="V67" i="10"/>
  <c r="W67" i="10" s="1"/>
  <c r="T67" i="10"/>
  <c r="X67" i="10" s="1"/>
  <c r="Z67" i="10" s="1"/>
  <c r="S67" i="10"/>
  <c r="Q67" i="10"/>
  <c r="K67" i="10"/>
  <c r="W66" i="10"/>
  <c r="V66" i="10"/>
  <c r="AG66" i="10" s="1"/>
  <c r="T66" i="10"/>
  <c r="X66" i="10" s="1"/>
  <c r="Z66" i="10" s="1"/>
  <c r="S66" i="10"/>
  <c r="Q66" i="10"/>
  <c r="K66" i="10"/>
  <c r="V65" i="10"/>
  <c r="W65" i="10" s="1"/>
  <c r="T65" i="10"/>
  <c r="X65" i="10" s="1"/>
  <c r="Z65" i="10" s="1"/>
  <c r="S65" i="10"/>
  <c r="Q65" i="10"/>
  <c r="K65" i="10"/>
  <c r="W64" i="10"/>
  <c r="V64" i="10"/>
  <c r="AG64" i="10" s="1"/>
  <c r="T64" i="10"/>
  <c r="X64" i="10" s="1"/>
  <c r="Z64" i="10" s="1"/>
  <c r="S64" i="10"/>
  <c r="Q64" i="10"/>
  <c r="K64" i="10"/>
  <c r="V63" i="10"/>
  <c r="W63" i="10" s="1"/>
  <c r="T63" i="10"/>
  <c r="X63" i="10" s="1"/>
  <c r="Z63" i="10" s="1"/>
  <c r="S63" i="10"/>
  <c r="Q63" i="10"/>
  <c r="K63" i="10"/>
  <c r="W62" i="10"/>
  <c r="V62" i="10"/>
  <c r="AG62" i="10" s="1"/>
  <c r="T62" i="10"/>
  <c r="X62" i="10" s="1"/>
  <c r="Z62" i="10" s="1"/>
  <c r="S62" i="10"/>
  <c r="Q62" i="10"/>
  <c r="K62" i="10"/>
  <c r="V61" i="10"/>
  <c r="W61" i="10" s="1"/>
  <c r="T61" i="10"/>
  <c r="X61" i="10" s="1"/>
  <c r="Z61" i="10" s="1"/>
  <c r="S61" i="10"/>
  <c r="Q61" i="10"/>
  <c r="K61" i="10"/>
  <c r="W60" i="10"/>
  <c r="V60" i="10"/>
  <c r="AG60" i="10" s="1"/>
  <c r="T60" i="10"/>
  <c r="X60" i="10" s="1"/>
  <c r="Z60" i="10" s="1"/>
  <c r="S60" i="10"/>
  <c r="Q60" i="10"/>
  <c r="K60" i="10"/>
  <c r="V59" i="10"/>
  <c r="W59" i="10" s="1"/>
  <c r="T59" i="10"/>
  <c r="X59" i="10" s="1"/>
  <c r="Z59" i="10" s="1"/>
  <c r="S59" i="10"/>
  <c r="Q59" i="10"/>
  <c r="K59" i="10"/>
  <c r="W58" i="10"/>
  <c r="V58" i="10"/>
  <c r="AG58" i="10" s="1"/>
  <c r="T58" i="10"/>
  <c r="X58" i="10" s="1"/>
  <c r="Z58" i="10" s="1"/>
  <c r="S58" i="10"/>
  <c r="Q58" i="10"/>
  <c r="K58" i="10"/>
  <c r="V57" i="10"/>
  <c r="W57" i="10" s="1"/>
  <c r="T57" i="10"/>
  <c r="X57" i="10" s="1"/>
  <c r="Z57" i="10" s="1"/>
  <c r="S57" i="10"/>
  <c r="Q57" i="10"/>
  <c r="K57" i="10"/>
  <c r="W56" i="10"/>
  <c r="V56" i="10"/>
  <c r="AG56" i="10" s="1"/>
  <c r="T56" i="10"/>
  <c r="X56" i="10" s="1"/>
  <c r="Z56" i="10" s="1"/>
  <c r="S56" i="10"/>
  <c r="Q56" i="10"/>
  <c r="K56" i="10"/>
  <c r="V55" i="10"/>
  <c r="W55" i="10" s="1"/>
  <c r="T55" i="10"/>
  <c r="X55" i="10" s="1"/>
  <c r="Z55" i="10" s="1"/>
  <c r="S55" i="10"/>
  <c r="Q55" i="10"/>
  <c r="K55" i="10"/>
  <c r="W54" i="10"/>
  <c r="V54" i="10"/>
  <c r="AG54" i="10" s="1"/>
  <c r="T54" i="10"/>
  <c r="X54" i="10" s="1"/>
  <c r="Z54" i="10" s="1"/>
  <c r="S54" i="10"/>
  <c r="Q54" i="10"/>
  <c r="K54" i="10"/>
  <c r="V53" i="10"/>
  <c r="W53" i="10" s="1"/>
  <c r="T53" i="10"/>
  <c r="X53" i="10" s="1"/>
  <c r="Z53" i="10" s="1"/>
  <c r="S53" i="10"/>
  <c r="Q53" i="10"/>
  <c r="K53" i="10"/>
  <c r="W52" i="10"/>
  <c r="V52" i="10"/>
  <c r="AG52" i="10" s="1"/>
  <c r="T52" i="10"/>
  <c r="X52" i="10" s="1"/>
  <c r="Z52" i="10" s="1"/>
  <c r="S52" i="10"/>
  <c r="Q52" i="10"/>
  <c r="K52" i="10"/>
  <c r="V51" i="10"/>
  <c r="W51" i="10" s="1"/>
  <c r="T51" i="10"/>
  <c r="X51" i="10" s="1"/>
  <c r="Z51" i="10" s="1"/>
  <c r="S51" i="10"/>
  <c r="Q51" i="10"/>
  <c r="K51" i="10"/>
  <c r="W50" i="10"/>
  <c r="V50" i="10"/>
  <c r="AG50" i="10" s="1"/>
  <c r="T50" i="10"/>
  <c r="X50" i="10" s="1"/>
  <c r="Z50" i="10" s="1"/>
  <c r="S50" i="10"/>
  <c r="Q50" i="10"/>
  <c r="K50" i="10"/>
  <c r="V49" i="10"/>
  <c r="W49" i="10" s="1"/>
  <c r="T49" i="10"/>
  <c r="X49" i="10" s="1"/>
  <c r="Z49" i="10" s="1"/>
  <c r="S49" i="10"/>
  <c r="Q49" i="10"/>
  <c r="K49" i="10"/>
  <c r="V48" i="10"/>
  <c r="AG48" i="10" s="1"/>
  <c r="T48" i="10"/>
  <c r="X48" i="10" s="1"/>
  <c r="Z48" i="10" s="1"/>
  <c r="S48" i="10"/>
  <c r="Q48" i="10"/>
  <c r="K48" i="10"/>
  <c r="V47" i="10"/>
  <c r="W47" i="10" s="1"/>
  <c r="T47" i="10"/>
  <c r="X47" i="10" s="1"/>
  <c r="Z47" i="10" s="1"/>
  <c r="S47" i="10"/>
  <c r="Q47" i="10"/>
  <c r="K47" i="10"/>
  <c r="V46" i="10"/>
  <c r="T46" i="10"/>
  <c r="X46" i="10" s="1"/>
  <c r="Z46" i="10" s="1"/>
  <c r="S46" i="10"/>
  <c r="Q46" i="10"/>
  <c r="K46" i="10"/>
  <c r="V45" i="10"/>
  <c r="W45" i="10" s="1"/>
  <c r="T45" i="10"/>
  <c r="X45" i="10" s="1"/>
  <c r="Z45" i="10" s="1"/>
  <c r="S45" i="10"/>
  <c r="Q45" i="10"/>
  <c r="K45" i="10"/>
  <c r="V44" i="10"/>
  <c r="AG44" i="10" s="1"/>
  <c r="T44" i="10"/>
  <c r="X44" i="10" s="1"/>
  <c r="Z44" i="10" s="1"/>
  <c r="S44" i="10"/>
  <c r="Q44" i="10"/>
  <c r="K44" i="10"/>
  <c r="V43" i="10"/>
  <c r="W43" i="10" s="1"/>
  <c r="T43" i="10"/>
  <c r="X43" i="10" s="1"/>
  <c r="Z43" i="10" s="1"/>
  <c r="S43" i="10"/>
  <c r="Q43" i="10"/>
  <c r="K43" i="10"/>
  <c r="W42" i="10"/>
  <c r="V42" i="10"/>
  <c r="AG42" i="10" s="1"/>
  <c r="T42" i="10"/>
  <c r="X42" i="10" s="1"/>
  <c r="Z42" i="10" s="1"/>
  <c r="S42" i="10"/>
  <c r="Q42" i="10"/>
  <c r="K42" i="10"/>
  <c r="V41" i="10"/>
  <c r="W41" i="10" s="1"/>
  <c r="T41" i="10"/>
  <c r="X41" i="10" s="1"/>
  <c r="Z41" i="10" s="1"/>
  <c r="S41" i="10"/>
  <c r="Q41" i="10"/>
  <c r="K41" i="10"/>
  <c r="W40" i="10"/>
  <c r="V40" i="10"/>
  <c r="AG40" i="10" s="1"/>
  <c r="T40" i="10"/>
  <c r="X40" i="10" s="1"/>
  <c r="Z40" i="10" s="1"/>
  <c r="S40" i="10"/>
  <c r="Q40" i="10"/>
  <c r="K40" i="10"/>
  <c r="V39" i="10"/>
  <c r="W39" i="10" s="1"/>
  <c r="T39" i="10"/>
  <c r="X39" i="10" s="1"/>
  <c r="Z39" i="10" s="1"/>
  <c r="S39" i="10"/>
  <c r="Q39" i="10"/>
  <c r="K39" i="10"/>
  <c r="V38" i="10"/>
  <c r="AG38" i="10" s="1"/>
  <c r="T38" i="10"/>
  <c r="X38" i="10" s="1"/>
  <c r="Z38" i="10" s="1"/>
  <c r="S38" i="10"/>
  <c r="Q38" i="10"/>
  <c r="K38" i="10"/>
  <c r="V37" i="10"/>
  <c r="W37" i="10" s="1"/>
  <c r="T37" i="10"/>
  <c r="X37" i="10" s="1"/>
  <c r="Z37" i="10" s="1"/>
  <c r="S37" i="10"/>
  <c r="Q37" i="10"/>
  <c r="K37" i="10"/>
  <c r="W36" i="10"/>
  <c r="V36" i="10"/>
  <c r="AG36" i="10" s="1"/>
  <c r="T36" i="10"/>
  <c r="X36" i="10" s="1"/>
  <c r="Z36" i="10" s="1"/>
  <c r="S36" i="10"/>
  <c r="Q36" i="10"/>
  <c r="K36" i="10"/>
  <c r="V35" i="10"/>
  <c r="W35" i="10" s="1"/>
  <c r="T35" i="10"/>
  <c r="X35" i="10" s="1"/>
  <c r="Z35" i="10" s="1"/>
  <c r="S35" i="10"/>
  <c r="Q35" i="10"/>
  <c r="K35" i="10"/>
  <c r="V34" i="10"/>
  <c r="AG34" i="10" s="1"/>
  <c r="T34" i="10"/>
  <c r="X34" i="10" s="1"/>
  <c r="Z34" i="10" s="1"/>
  <c r="S34" i="10"/>
  <c r="Q34" i="10"/>
  <c r="K34" i="10"/>
  <c r="V33" i="10"/>
  <c r="W33" i="10" s="1"/>
  <c r="T33" i="10"/>
  <c r="X33" i="10" s="1"/>
  <c r="Z33" i="10" s="1"/>
  <c r="S33" i="10"/>
  <c r="Q33" i="10"/>
  <c r="K33" i="10"/>
  <c r="W32" i="10"/>
  <c r="V32" i="10"/>
  <c r="AG32" i="10" s="1"/>
  <c r="T32" i="10"/>
  <c r="X32" i="10" s="1"/>
  <c r="Z32" i="10" s="1"/>
  <c r="S32" i="10"/>
  <c r="Q32" i="10"/>
  <c r="K32" i="10"/>
  <c r="V31" i="10"/>
  <c r="W31" i="10" s="1"/>
  <c r="T31" i="10"/>
  <c r="X31" i="10" s="1"/>
  <c r="Z31" i="10" s="1"/>
  <c r="S31" i="10"/>
  <c r="Q31" i="10"/>
  <c r="K31" i="10"/>
  <c r="AH30" i="10"/>
  <c r="W30" i="10"/>
  <c r="V30" i="10"/>
  <c r="AG30" i="10" s="1"/>
  <c r="T30" i="10"/>
  <c r="X30" i="10" s="1"/>
  <c r="Z30" i="10" s="1"/>
  <c r="S30" i="10"/>
  <c r="Q30" i="10"/>
  <c r="K30" i="10"/>
  <c r="AH29" i="10"/>
  <c r="V29" i="10"/>
  <c r="W29" i="10" s="1"/>
  <c r="T29" i="10"/>
  <c r="X29" i="10" s="1"/>
  <c r="Z29" i="10" s="1"/>
  <c r="S29" i="10"/>
  <c r="Q29" i="10"/>
  <c r="K29" i="10"/>
  <c r="AH28" i="10"/>
  <c r="V28" i="10"/>
  <c r="AG28" i="10" s="1"/>
  <c r="T28" i="10"/>
  <c r="X28" i="10" s="1"/>
  <c r="Z28" i="10" s="1"/>
  <c r="S28" i="10"/>
  <c r="Q28" i="10"/>
  <c r="K28" i="10"/>
  <c r="AH27" i="10"/>
  <c r="V27" i="10"/>
  <c r="W27" i="10" s="1"/>
  <c r="T27" i="10"/>
  <c r="X27" i="10" s="1"/>
  <c r="Z27" i="10" s="1"/>
  <c r="S27" i="10"/>
  <c r="Q27" i="10"/>
  <c r="K27" i="10"/>
  <c r="AH26" i="10"/>
  <c r="V26" i="10"/>
  <c r="AG26" i="10" s="1"/>
  <c r="T26" i="10"/>
  <c r="X26" i="10" s="1"/>
  <c r="Z26" i="10" s="1"/>
  <c r="S26" i="10"/>
  <c r="Q26" i="10"/>
  <c r="K26" i="10"/>
  <c r="AH25" i="10"/>
  <c r="V25" i="10"/>
  <c r="W25" i="10" s="1"/>
  <c r="T25" i="10"/>
  <c r="X25" i="10" s="1"/>
  <c r="Z25" i="10" s="1"/>
  <c r="S25" i="10"/>
  <c r="Q25" i="10"/>
  <c r="K25" i="10"/>
  <c r="AH24" i="10"/>
  <c r="W24" i="10"/>
  <c r="V24" i="10"/>
  <c r="AG24" i="10" s="1"/>
  <c r="T24" i="10"/>
  <c r="X24" i="10" s="1"/>
  <c r="Z24" i="10" s="1"/>
  <c r="S24" i="10"/>
  <c r="Q24" i="10"/>
  <c r="K24" i="10"/>
  <c r="AH23" i="10"/>
  <c r="V23" i="10"/>
  <c r="W23" i="10" s="1"/>
  <c r="T23" i="10"/>
  <c r="X23" i="10" s="1"/>
  <c r="Z23" i="10" s="1"/>
  <c r="S23" i="10"/>
  <c r="Q23" i="10"/>
  <c r="K23" i="10"/>
  <c r="AH22" i="10"/>
  <c r="V22" i="10"/>
  <c r="AG22" i="10" s="1"/>
  <c r="T22" i="10"/>
  <c r="X22" i="10" s="1"/>
  <c r="Z22" i="10" s="1"/>
  <c r="S22" i="10"/>
  <c r="Q22" i="10"/>
  <c r="K22" i="10"/>
  <c r="AH21" i="10"/>
  <c r="V21" i="10"/>
  <c r="W21" i="10" s="1"/>
  <c r="T21" i="10"/>
  <c r="X21" i="10" s="1"/>
  <c r="Z21" i="10" s="1"/>
  <c r="S21" i="10"/>
  <c r="Q21" i="10"/>
  <c r="K21" i="10"/>
  <c r="AH20" i="10"/>
  <c r="V20" i="10"/>
  <c r="AG20" i="10" s="1"/>
  <c r="T20" i="10"/>
  <c r="X20" i="10" s="1"/>
  <c r="Z20" i="10" s="1"/>
  <c r="S20" i="10"/>
  <c r="Q20" i="10"/>
  <c r="K20" i="10"/>
  <c r="AH19" i="10"/>
  <c r="V19" i="10"/>
  <c r="W19" i="10" s="1"/>
  <c r="T19" i="10"/>
  <c r="X19" i="10" s="1"/>
  <c r="Z19" i="10" s="1"/>
  <c r="S19" i="10"/>
  <c r="Q19" i="10"/>
  <c r="K19" i="10"/>
  <c r="AH18" i="10"/>
  <c r="W18" i="10"/>
  <c r="V18" i="10"/>
  <c r="AG18" i="10" s="1"/>
  <c r="T18" i="10"/>
  <c r="X18" i="10" s="1"/>
  <c r="Z18" i="10" s="1"/>
  <c r="S18" i="10"/>
  <c r="Q18" i="10"/>
  <c r="K18" i="10"/>
  <c r="AH17" i="10"/>
  <c r="V17" i="10"/>
  <c r="W17" i="10" s="1"/>
  <c r="T17" i="10"/>
  <c r="X17" i="10" s="1"/>
  <c r="Z17" i="10" s="1"/>
  <c r="S17" i="10"/>
  <c r="Q17" i="10"/>
  <c r="K17" i="10"/>
  <c r="AH16" i="10"/>
  <c r="V16" i="10"/>
  <c r="AG16" i="10" s="1"/>
  <c r="T16" i="10"/>
  <c r="X16" i="10" s="1"/>
  <c r="Z16" i="10" s="1"/>
  <c r="S16" i="10"/>
  <c r="Q16" i="10"/>
  <c r="K16" i="10"/>
  <c r="AH15" i="10"/>
  <c r="V15" i="10"/>
  <c r="W15" i="10" s="1"/>
  <c r="T15" i="10"/>
  <c r="X15" i="10" s="1"/>
  <c r="Z15" i="10" s="1"/>
  <c r="S15" i="10"/>
  <c r="Q15" i="10"/>
  <c r="K15" i="10"/>
  <c r="AH14" i="10"/>
  <c r="W14" i="10"/>
  <c r="V14" i="10"/>
  <c r="AG14" i="10" s="1"/>
  <c r="T14" i="10"/>
  <c r="X14" i="10" s="1"/>
  <c r="Z14" i="10" s="1"/>
  <c r="S14" i="10"/>
  <c r="Q14" i="10"/>
  <c r="K14" i="10"/>
  <c r="AH13" i="10"/>
  <c r="V13" i="10"/>
  <c r="W13" i="10" s="1"/>
  <c r="T13" i="10"/>
  <c r="X13" i="10" s="1"/>
  <c r="Z13" i="10" s="1"/>
  <c r="S13" i="10"/>
  <c r="Q13" i="10"/>
  <c r="K13" i="10"/>
  <c r="AH12" i="10"/>
  <c r="V12" i="10"/>
  <c r="AG12" i="10" s="1"/>
  <c r="T12" i="10"/>
  <c r="X12" i="10" s="1"/>
  <c r="Z12" i="10" s="1"/>
  <c r="S12" i="10"/>
  <c r="Q12" i="10"/>
  <c r="K12" i="10"/>
  <c r="AH11" i="10"/>
  <c r="V11" i="10"/>
  <c r="W11" i="10" s="1"/>
  <c r="T11" i="10"/>
  <c r="X11" i="10" s="1"/>
  <c r="Z11" i="10" s="1"/>
  <c r="S11" i="10"/>
  <c r="Q11" i="10"/>
  <c r="K11" i="10"/>
  <c r="AH10" i="10"/>
  <c r="V10" i="10"/>
  <c r="AG10" i="10" s="1"/>
  <c r="T10" i="10"/>
  <c r="X10" i="10" s="1"/>
  <c r="Z10" i="10" s="1"/>
  <c r="S10" i="10"/>
  <c r="Q10" i="10"/>
  <c r="K10" i="10"/>
  <c r="AH9" i="10"/>
  <c r="V9" i="10"/>
  <c r="W9" i="10" s="1"/>
  <c r="T9" i="10"/>
  <c r="X9" i="10" s="1"/>
  <c r="Z9" i="10" s="1"/>
  <c r="S9" i="10"/>
  <c r="Q9" i="10"/>
  <c r="K9" i="10"/>
  <c r="AH8" i="10"/>
  <c r="W8" i="10"/>
  <c r="V8" i="10"/>
  <c r="AG8" i="10" s="1"/>
  <c r="T8" i="10"/>
  <c r="X8" i="10" s="1"/>
  <c r="Z8" i="10" s="1"/>
  <c r="S8" i="10"/>
  <c r="Q8" i="10"/>
  <c r="K8" i="10"/>
  <c r="AH7" i="10"/>
  <c r="V7" i="10"/>
  <c r="W7" i="10" s="1"/>
  <c r="T7" i="10"/>
  <c r="X7" i="10" s="1"/>
  <c r="Z7" i="10" s="1"/>
  <c r="S7" i="10"/>
  <c r="Q7" i="10"/>
  <c r="K7" i="10"/>
  <c r="AH6" i="10"/>
  <c r="V6" i="10"/>
  <c r="AG6" i="10" s="1"/>
  <c r="T6" i="10"/>
  <c r="X6" i="10" s="1"/>
  <c r="Z6" i="10" s="1"/>
  <c r="S6" i="10"/>
  <c r="Q6" i="10"/>
  <c r="K6" i="10"/>
  <c r="AH5" i="10"/>
  <c r="V5" i="10"/>
  <c r="W5" i="10" s="1"/>
  <c r="T5" i="10"/>
  <c r="X5" i="10" s="1"/>
  <c r="Z5" i="10" s="1"/>
  <c r="S5" i="10"/>
  <c r="Q5" i="10"/>
  <c r="K5" i="10"/>
  <c r="AH4" i="10"/>
  <c r="W4" i="10"/>
  <c r="V4" i="10"/>
  <c r="AG4" i="10" s="1"/>
  <c r="T4" i="10"/>
  <c r="X4" i="10" s="1"/>
  <c r="Z4" i="10" s="1"/>
  <c r="S4" i="10"/>
  <c r="Q4" i="10"/>
  <c r="K4" i="10"/>
  <c r="AH3" i="10"/>
  <c r="V3" i="10"/>
  <c r="W3" i="10" s="1"/>
  <c r="T3" i="10"/>
  <c r="X3" i="10" s="1"/>
  <c r="Z3" i="10" s="1"/>
  <c r="S3" i="10"/>
  <c r="Q3" i="10"/>
  <c r="K3" i="10"/>
  <c r="AH2" i="10"/>
  <c r="V2" i="10"/>
  <c r="AG2" i="10" s="1"/>
  <c r="T2" i="10"/>
  <c r="X2" i="10" s="1"/>
  <c r="Z2" i="10" s="1"/>
  <c r="S2" i="10"/>
  <c r="Q2" i="10"/>
  <c r="K2" i="10"/>
  <c r="AL267" i="9"/>
  <c r="AN267" i="9" s="1"/>
  <c r="AI267" i="9"/>
  <c r="AH267" i="9"/>
  <c r="AK267" i="9" s="1"/>
  <c r="AL266" i="9"/>
  <c r="AI266" i="9"/>
  <c r="AH266" i="9"/>
  <c r="AK266" i="9" s="1"/>
  <c r="AL265" i="9"/>
  <c r="AM265" i="9" s="1"/>
  <c r="AP265" i="9" s="1"/>
  <c r="AI265" i="9"/>
  <c r="AH265" i="9"/>
  <c r="AK265" i="9" s="1"/>
  <c r="AL264" i="9"/>
  <c r="AN264" i="9" s="1"/>
  <c r="AI264" i="9"/>
  <c r="AH264" i="9"/>
  <c r="AK264" i="9" s="1"/>
  <c r="AL263" i="9"/>
  <c r="AN263" i="9" s="1"/>
  <c r="AI263" i="9"/>
  <c r="AH263" i="9"/>
  <c r="AK263" i="9" s="1"/>
  <c r="AL262" i="9"/>
  <c r="AN262" i="9" s="1"/>
  <c r="AI262" i="9"/>
  <c r="AH262" i="9"/>
  <c r="AK262" i="9" s="1"/>
  <c r="AL261" i="9"/>
  <c r="AN261" i="9" s="1"/>
  <c r="AI261" i="9"/>
  <c r="AH261" i="9"/>
  <c r="AK261" i="9" s="1"/>
  <c r="AL260" i="9"/>
  <c r="AN260" i="9" s="1"/>
  <c r="AI260" i="9"/>
  <c r="AH260" i="9"/>
  <c r="AK260" i="9" s="1"/>
  <c r="AL259" i="9"/>
  <c r="AN259" i="9" s="1"/>
  <c r="AI259" i="9"/>
  <c r="AH259" i="9"/>
  <c r="AK259" i="9" s="1"/>
  <c r="AL258" i="9"/>
  <c r="AI258" i="9"/>
  <c r="AH258" i="9"/>
  <c r="AK258" i="9" s="1"/>
  <c r="AL257" i="9"/>
  <c r="AN257" i="9" s="1"/>
  <c r="AI257" i="9"/>
  <c r="AH257" i="9"/>
  <c r="AK257" i="9" s="1"/>
  <c r="AL256" i="9"/>
  <c r="AN256" i="9" s="1"/>
  <c r="AI256" i="9"/>
  <c r="AH256" i="9"/>
  <c r="AK256" i="9" s="1"/>
  <c r="AL255" i="9"/>
  <c r="AN255" i="9" s="1"/>
  <c r="AI255" i="9"/>
  <c r="AH255" i="9"/>
  <c r="AK255" i="9" s="1"/>
  <c r="AL254" i="9"/>
  <c r="AI254" i="9"/>
  <c r="AH254" i="9"/>
  <c r="AK254" i="9" s="1"/>
  <c r="AL253" i="9"/>
  <c r="AN253" i="9" s="1"/>
  <c r="AI253" i="9"/>
  <c r="AH253" i="9"/>
  <c r="AK253" i="9" s="1"/>
  <c r="AL252" i="9"/>
  <c r="AN252" i="9" s="1"/>
  <c r="AH252" i="9"/>
  <c r="AK252" i="9" s="1"/>
  <c r="AL251" i="9"/>
  <c r="AN251" i="9" s="1"/>
  <c r="AH251" i="9"/>
  <c r="AK251" i="9" s="1"/>
  <c r="AL250" i="9"/>
  <c r="AI250" i="9"/>
  <c r="AH250" i="9"/>
  <c r="AK250" i="9" s="1"/>
  <c r="AL249" i="9"/>
  <c r="AN249" i="9" s="1"/>
  <c r="AI249" i="9"/>
  <c r="AH249" i="9"/>
  <c r="AK249" i="9" s="1"/>
  <c r="AL248" i="9"/>
  <c r="AN248" i="9" s="1"/>
  <c r="AI248" i="9"/>
  <c r="AH248" i="9"/>
  <c r="AK248" i="9" s="1"/>
  <c r="AL247" i="9"/>
  <c r="AN247" i="9" s="1"/>
  <c r="AI247" i="9"/>
  <c r="AH247" i="9"/>
  <c r="AK247" i="9" s="1"/>
  <c r="AL246" i="9"/>
  <c r="AI246" i="9"/>
  <c r="AH246" i="9"/>
  <c r="AK246" i="9" s="1"/>
  <c r="AL245" i="9"/>
  <c r="AN245" i="9" s="1"/>
  <c r="AI245" i="9"/>
  <c r="AH245" i="9"/>
  <c r="AK245" i="9" s="1"/>
  <c r="AL244" i="9"/>
  <c r="AN244" i="9" s="1"/>
  <c r="AI244" i="9"/>
  <c r="AH244" i="9"/>
  <c r="AK244" i="9" s="1"/>
  <c r="AL243" i="9"/>
  <c r="AN243" i="9" s="1"/>
  <c r="AI243" i="9"/>
  <c r="AH243" i="9"/>
  <c r="AK243" i="9" s="1"/>
  <c r="AL242" i="9"/>
  <c r="AI242" i="9"/>
  <c r="AH242" i="9"/>
  <c r="AK242" i="9" s="1"/>
  <c r="AL241" i="9"/>
  <c r="AN241" i="9" s="1"/>
  <c r="AH241" i="9"/>
  <c r="AK241" i="9" s="1"/>
  <c r="AL240" i="9"/>
  <c r="AN240" i="9" s="1"/>
  <c r="AH240" i="9"/>
  <c r="AK240" i="9" s="1"/>
  <c r="AL239" i="9"/>
  <c r="AN239" i="9" s="1"/>
  <c r="AI239" i="9"/>
  <c r="AH239" i="9"/>
  <c r="AK239" i="9" s="1"/>
  <c r="AL238" i="9"/>
  <c r="AI238" i="9"/>
  <c r="AH238" i="9"/>
  <c r="AK238" i="9" s="1"/>
  <c r="AL237" i="9"/>
  <c r="AN237" i="9" s="1"/>
  <c r="AI237" i="9"/>
  <c r="AH237" i="9"/>
  <c r="AK237" i="9" s="1"/>
  <c r="AL236" i="9"/>
  <c r="AN236" i="9" s="1"/>
  <c r="AI236" i="9"/>
  <c r="AH236" i="9"/>
  <c r="AK236" i="9" s="1"/>
  <c r="AL235" i="9"/>
  <c r="AN235" i="9" s="1"/>
  <c r="AI235" i="9"/>
  <c r="AH235" i="9"/>
  <c r="AK235" i="9" s="1"/>
  <c r="AL234" i="9"/>
  <c r="AI234" i="9"/>
  <c r="AH234" i="9"/>
  <c r="AK234" i="9" s="1"/>
  <c r="AL233" i="9"/>
  <c r="AN233" i="9" s="1"/>
  <c r="AI233" i="9"/>
  <c r="AH233" i="9"/>
  <c r="AK233" i="9" s="1"/>
  <c r="AL232" i="9"/>
  <c r="AN232" i="9" s="1"/>
  <c r="AI232" i="9"/>
  <c r="AH232" i="9"/>
  <c r="AK232" i="9" s="1"/>
  <c r="AL231" i="9"/>
  <c r="AN231" i="9" s="1"/>
  <c r="AI231" i="9"/>
  <c r="AH231" i="9"/>
  <c r="AK231" i="9" s="1"/>
  <c r="AL230" i="9"/>
  <c r="AI230" i="9"/>
  <c r="AH230" i="9"/>
  <c r="AK230" i="9" s="1"/>
  <c r="AL229" i="9"/>
  <c r="AN229" i="9" s="1"/>
  <c r="AI229" i="9"/>
  <c r="AH229" i="9"/>
  <c r="AK229" i="9" s="1"/>
  <c r="AL228" i="9"/>
  <c r="AN228" i="9" s="1"/>
  <c r="AI228" i="9"/>
  <c r="AH228" i="9"/>
  <c r="AK228" i="9" s="1"/>
  <c r="AL227" i="9"/>
  <c r="AN227" i="9" s="1"/>
  <c r="AI227" i="9"/>
  <c r="AH227" i="9"/>
  <c r="AK227" i="9" s="1"/>
  <c r="AL226" i="9"/>
  <c r="AI226" i="9"/>
  <c r="AH226" i="9"/>
  <c r="AK226" i="9" s="1"/>
  <c r="AL225" i="9"/>
  <c r="AN225" i="9" s="1"/>
  <c r="AI225" i="9"/>
  <c r="AH225" i="9"/>
  <c r="AK225" i="9" s="1"/>
  <c r="AL224" i="9"/>
  <c r="AN224" i="9" s="1"/>
  <c r="AI224" i="9"/>
  <c r="AH224" i="9"/>
  <c r="AK224" i="9" s="1"/>
  <c r="AL223" i="9"/>
  <c r="AN223" i="9" s="1"/>
  <c r="AI223" i="9"/>
  <c r="AH223" i="9"/>
  <c r="AK223" i="9" s="1"/>
  <c r="AL222" i="9"/>
  <c r="AN222" i="9" s="1"/>
  <c r="AI222" i="9"/>
  <c r="AH222" i="9"/>
  <c r="AK222" i="9" s="1"/>
  <c r="AL221" i="9"/>
  <c r="AN221" i="9" s="1"/>
  <c r="AI221" i="9"/>
  <c r="AH221" i="9"/>
  <c r="AK221" i="9" s="1"/>
  <c r="AL220" i="9"/>
  <c r="AN220" i="9" s="1"/>
  <c r="AI220" i="9"/>
  <c r="AH220" i="9"/>
  <c r="AK220" i="9" s="1"/>
  <c r="AL219" i="9"/>
  <c r="AN219" i="9" s="1"/>
  <c r="AI219" i="9"/>
  <c r="AH219" i="9"/>
  <c r="AK219" i="9" s="1"/>
  <c r="AL218" i="9"/>
  <c r="AN218" i="9" s="1"/>
  <c r="AI218" i="9"/>
  <c r="AH218" i="9"/>
  <c r="AK218" i="9" s="1"/>
  <c r="AL217" i="9"/>
  <c r="AN217" i="9" s="1"/>
  <c r="AI217" i="9"/>
  <c r="AH217" i="9"/>
  <c r="AK217" i="9" s="1"/>
  <c r="AL216" i="9"/>
  <c r="AN216" i="9" s="1"/>
  <c r="AI216" i="9"/>
  <c r="AH216" i="9"/>
  <c r="AK216" i="9" s="1"/>
  <c r="AL215" i="9"/>
  <c r="AN215" i="9" s="1"/>
  <c r="AI215" i="9"/>
  <c r="AH215" i="9"/>
  <c r="AK215" i="9" s="1"/>
  <c r="AL214" i="9"/>
  <c r="AN214" i="9" s="1"/>
  <c r="AI214" i="9"/>
  <c r="AH214" i="9"/>
  <c r="AK214" i="9" s="1"/>
  <c r="AL213" i="9"/>
  <c r="AN213" i="9" s="1"/>
  <c r="AI213" i="9"/>
  <c r="AH213" i="9"/>
  <c r="AK213" i="9" s="1"/>
  <c r="AL212" i="9"/>
  <c r="AN212" i="9" s="1"/>
  <c r="AI212" i="9"/>
  <c r="AH212" i="9"/>
  <c r="AK212" i="9" s="1"/>
  <c r="AL211" i="9"/>
  <c r="AN211" i="9" s="1"/>
  <c r="AI211" i="9"/>
  <c r="AH211" i="9"/>
  <c r="AK211" i="9" s="1"/>
  <c r="AL210" i="9"/>
  <c r="AN210" i="9" s="1"/>
  <c r="AI210" i="9"/>
  <c r="AH210" i="9"/>
  <c r="AK210" i="9" s="1"/>
  <c r="AL209" i="9"/>
  <c r="AN209" i="9" s="1"/>
  <c r="AI209" i="9"/>
  <c r="AH209" i="9"/>
  <c r="AK209" i="9" s="1"/>
  <c r="AL208" i="9"/>
  <c r="AN208" i="9" s="1"/>
  <c r="AI208" i="9"/>
  <c r="AH208" i="9"/>
  <c r="AK208" i="9" s="1"/>
  <c r="AL207" i="9"/>
  <c r="AN207" i="9" s="1"/>
  <c r="AI207" i="9"/>
  <c r="AH207" i="9"/>
  <c r="AK207" i="9" s="1"/>
  <c r="AB207" i="9"/>
  <c r="AL206" i="9"/>
  <c r="AN206" i="9" s="1"/>
  <c r="AI206" i="9"/>
  <c r="AH206" i="9"/>
  <c r="AK206" i="9" s="1"/>
  <c r="AP205" i="9"/>
  <c r="AN205" i="9"/>
  <c r="AI205" i="9"/>
  <c r="AH205" i="9"/>
  <c r="AK205" i="9" s="1"/>
  <c r="AL204" i="9"/>
  <c r="AN204" i="9" s="1"/>
  <c r="AI204" i="9"/>
  <c r="AH204" i="9"/>
  <c r="AK204" i="9" s="1"/>
  <c r="AL203" i="9"/>
  <c r="AN203" i="9" s="1"/>
  <c r="AI203" i="9"/>
  <c r="AH203" i="9"/>
  <c r="AK203" i="9" s="1"/>
  <c r="AH200" i="9"/>
  <c r="W200" i="9"/>
  <c r="V200" i="9"/>
  <c r="AG200" i="9" s="1"/>
  <c r="T200" i="9"/>
  <c r="X200" i="9" s="1"/>
  <c r="Z200" i="9" s="1"/>
  <c r="S200" i="9"/>
  <c r="Q200" i="9"/>
  <c r="K200" i="9"/>
  <c r="AH199" i="9"/>
  <c r="V199" i="9"/>
  <c r="W199" i="9" s="1"/>
  <c r="T199" i="9"/>
  <c r="X199" i="9" s="1"/>
  <c r="Z199" i="9" s="1"/>
  <c r="S199" i="9"/>
  <c r="Q199" i="9"/>
  <c r="AH198" i="9"/>
  <c r="W198" i="9"/>
  <c r="V198" i="9"/>
  <c r="T198" i="9"/>
  <c r="X198" i="9" s="1"/>
  <c r="Z198" i="9" s="1"/>
  <c r="S198" i="9"/>
  <c r="Q198" i="9"/>
  <c r="AH197" i="9"/>
  <c r="W197" i="9"/>
  <c r="V197" i="9"/>
  <c r="T197" i="9"/>
  <c r="X197" i="9" s="1"/>
  <c r="Z197" i="9" s="1"/>
  <c r="S197" i="9"/>
  <c r="Q197" i="9"/>
  <c r="AH196" i="9"/>
  <c r="W196" i="9"/>
  <c r="V196" i="9"/>
  <c r="T196" i="9"/>
  <c r="X196" i="9" s="1"/>
  <c r="Z196" i="9" s="1"/>
  <c r="S196" i="9"/>
  <c r="Q196" i="9"/>
  <c r="AH195" i="9"/>
  <c r="W195" i="9"/>
  <c r="V195" i="9"/>
  <c r="T195" i="9"/>
  <c r="X195" i="9" s="1"/>
  <c r="Z195" i="9" s="1"/>
  <c r="S195" i="9"/>
  <c r="Q195" i="9"/>
  <c r="AH194" i="9"/>
  <c r="W194" i="9"/>
  <c r="V194" i="9"/>
  <c r="T194" i="9"/>
  <c r="X194" i="9" s="1"/>
  <c r="Z194" i="9" s="1"/>
  <c r="S194" i="9"/>
  <c r="Q194" i="9"/>
  <c r="AH193" i="9"/>
  <c r="W193" i="9"/>
  <c r="V193" i="9"/>
  <c r="T193" i="9"/>
  <c r="X193" i="9" s="1"/>
  <c r="Z193" i="9" s="1"/>
  <c r="S193" i="9"/>
  <c r="Q193" i="9"/>
  <c r="AH192" i="9"/>
  <c r="W192" i="9"/>
  <c r="V192" i="9"/>
  <c r="T192" i="9"/>
  <c r="X192" i="9" s="1"/>
  <c r="Z192" i="9" s="1"/>
  <c r="S192" i="9"/>
  <c r="Q192" i="9"/>
  <c r="AH191" i="9"/>
  <c r="W191" i="9"/>
  <c r="V191" i="9"/>
  <c r="T191" i="9"/>
  <c r="X191" i="9" s="1"/>
  <c r="Z191" i="9" s="1"/>
  <c r="S191" i="9"/>
  <c r="Q191" i="9"/>
  <c r="AH190" i="9"/>
  <c r="W190" i="9"/>
  <c r="V190" i="9"/>
  <c r="T190" i="9"/>
  <c r="X190" i="9" s="1"/>
  <c r="Z190" i="9" s="1"/>
  <c r="S190" i="9"/>
  <c r="Q190" i="9"/>
  <c r="AH189" i="9"/>
  <c r="W189" i="9"/>
  <c r="V189" i="9"/>
  <c r="T189" i="9"/>
  <c r="X189" i="9" s="1"/>
  <c r="Z189" i="9" s="1"/>
  <c r="S189" i="9"/>
  <c r="Q189" i="9"/>
  <c r="AH188" i="9"/>
  <c r="W188" i="9"/>
  <c r="V188" i="9"/>
  <c r="T188" i="9"/>
  <c r="X188" i="9" s="1"/>
  <c r="Z188" i="9" s="1"/>
  <c r="S188" i="9"/>
  <c r="Q188" i="9"/>
  <c r="AH187" i="9"/>
  <c r="W187" i="9"/>
  <c r="V187" i="9"/>
  <c r="T187" i="9"/>
  <c r="X187" i="9" s="1"/>
  <c r="Z187" i="9" s="1"/>
  <c r="S187" i="9"/>
  <c r="Q187" i="9"/>
  <c r="AH186" i="9"/>
  <c r="W186" i="9"/>
  <c r="V186" i="9"/>
  <c r="T186" i="9"/>
  <c r="X186" i="9" s="1"/>
  <c r="Z186" i="9" s="1"/>
  <c r="S186" i="9"/>
  <c r="Q186" i="9"/>
  <c r="AH185" i="9"/>
  <c r="W185" i="9"/>
  <c r="V185" i="9"/>
  <c r="T185" i="9"/>
  <c r="X185" i="9" s="1"/>
  <c r="Z185" i="9" s="1"/>
  <c r="S185" i="9"/>
  <c r="Q185" i="9"/>
  <c r="AH184" i="9"/>
  <c r="W184" i="9"/>
  <c r="V184" i="9"/>
  <c r="T184" i="9"/>
  <c r="X184" i="9" s="1"/>
  <c r="Z184" i="9" s="1"/>
  <c r="S184" i="9"/>
  <c r="Q184" i="9"/>
  <c r="AH183" i="9"/>
  <c r="W183" i="9"/>
  <c r="V183" i="9"/>
  <c r="T183" i="9"/>
  <c r="X183" i="9" s="1"/>
  <c r="Z183" i="9" s="1"/>
  <c r="S183" i="9"/>
  <c r="Q183" i="9"/>
  <c r="AH182" i="9"/>
  <c r="W182" i="9"/>
  <c r="V182" i="9"/>
  <c r="T182" i="9"/>
  <c r="X182" i="9" s="1"/>
  <c r="Z182" i="9" s="1"/>
  <c r="S182" i="9"/>
  <c r="Q182" i="9"/>
  <c r="AH181" i="9"/>
  <c r="W181" i="9"/>
  <c r="V181" i="9"/>
  <c r="T181" i="9"/>
  <c r="X181" i="9" s="1"/>
  <c r="Z181" i="9" s="1"/>
  <c r="S181" i="9"/>
  <c r="Q181" i="9"/>
  <c r="AH180" i="9"/>
  <c r="W180" i="9"/>
  <c r="V180" i="9"/>
  <c r="T180" i="9"/>
  <c r="X180" i="9" s="1"/>
  <c r="Z180" i="9" s="1"/>
  <c r="S180" i="9"/>
  <c r="Q180" i="9"/>
  <c r="AH179" i="9"/>
  <c r="W179" i="9"/>
  <c r="V179" i="9"/>
  <c r="T179" i="9"/>
  <c r="X179" i="9" s="1"/>
  <c r="Z179" i="9" s="1"/>
  <c r="S179" i="9"/>
  <c r="Q179" i="9"/>
  <c r="AH178" i="9"/>
  <c r="W178" i="9"/>
  <c r="V178" i="9"/>
  <c r="T178" i="9"/>
  <c r="X178" i="9" s="1"/>
  <c r="Z178" i="9" s="1"/>
  <c r="S178" i="9"/>
  <c r="Q178" i="9"/>
  <c r="AH177" i="9"/>
  <c r="W177" i="9"/>
  <c r="V177" i="9"/>
  <c r="T177" i="9"/>
  <c r="X177" i="9" s="1"/>
  <c r="Z177" i="9" s="1"/>
  <c r="S177" i="9"/>
  <c r="Q177" i="9"/>
  <c r="AH176" i="9"/>
  <c r="W176" i="9"/>
  <c r="V176" i="9"/>
  <c r="T176" i="9"/>
  <c r="X176" i="9" s="1"/>
  <c r="Z176" i="9" s="1"/>
  <c r="S176" i="9"/>
  <c r="Q176" i="9"/>
  <c r="AH175" i="9"/>
  <c r="W175" i="9"/>
  <c r="V175" i="9"/>
  <c r="T175" i="9"/>
  <c r="X175" i="9" s="1"/>
  <c r="Z175" i="9" s="1"/>
  <c r="S175" i="9"/>
  <c r="Q175" i="9"/>
  <c r="AH174" i="9"/>
  <c r="W174" i="9"/>
  <c r="V174" i="9"/>
  <c r="T174" i="9"/>
  <c r="X174" i="9" s="1"/>
  <c r="Z174" i="9" s="1"/>
  <c r="S174" i="9"/>
  <c r="Q174" i="9"/>
  <c r="AH173" i="9"/>
  <c r="W173" i="9"/>
  <c r="V173" i="9"/>
  <c r="T173" i="9"/>
  <c r="X173" i="9" s="1"/>
  <c r="Z173" i="9" s="1"/>
  <c r="S173" i="9"/>
  <c r="Q173" i="9"/>
  <c r="AH172" i="9"/>
  <c r="W172" i="9"/>
  <c r="V172" i="9"/>
  <c r="T172" i="9"/>
  <c r="X172" i="9" s="1"/>
  <c r="Z172" i="9" s="1"/>
  <c r="S172" i="9"/>
  <c r="Q172" i="9"/>
  <c r="AH171" i="9"/>
  <c r="W171" i="9"/>
  <c r="V171" i="9"/>
  <c r="T171" i="9"/>
  <c r="X171" i="9" s="1"/>
  <c r="Z171" i="9" s="1"/>
  <c r="S171" i="9"/>
  <c r="Q171" i="9"/>
  <c r="AH170" i="9"/>
  <c r="W170" i="9"/>
  <c r="V170" i="9"/>
  <c r="T170" i="9"/>
  <c r="X170" i="9" s="1"/>
  <c r="Z170" i="9" s="1"/>
  <c r="S170" i="9"/>
  <c r="Q170" i="9"/>
  <c r="AH169" i="9"/>
  <c r="W169" i="9"/>
  <c r="V169" i="9"/>
  <c r="T169" i="9"/>
  <c r="X169" i="9" s="1"/>
  <c r="Z169" i="9" s="1"/>
  <c r="S169" i="9"/>
  <c r="Q169" i="9"/>
  <c r="AH168" i="9"/>
  <c r="W168" i="9"/>
  <c r="V168" i="9"/>
  <c r="T168" i="9"/>
  <c r="X168" i="9" s="1"/>
  <c r="Z168" i="9" s="1"/>
  <c r="S168" i="9"/>
  <c r="Q168" i="9"/>
  <c r="AH167" i="9"/>
  <c r="W167" i="9"/>
  <c r="V167" i="9"/>
  <c r="T167" i="9"/>
  <c r="X167" i="9" s="1"/>
  <c r="Z167" i="9" s="1"/>
  <c r="S167" i="9"/>
  <c r="Q167" i="9"/>
  <c r="AH166" i="9"/>
  <c r="W166" i="9"/>
  <c r="V166" i="9"/>
  <c r="T166" i="9"/>
  <c r="X166" i="9" s="1"/>
  <c r="Z166" i="9" s="1"/>
  <c r="S166" i="9"/>
  <c r="Q166" i="9"/>
  <c r="AH165" i="9"/>
  <c r="W165" i="9"/>
  <c r="V165" i="9"/>
  <c r="T165" i="9"/>
  <c r="X165" i="9" s="1"/>
  <c r="Z165" i="9" s="1"/>
  <c r="S165" i="9"/>
  <c r="Q165" i="9"/>
  <c r="AH164" i="9"/>
  <c r="W164" i="9"/>
  <c r="V164" i="9"/>
  <c r="T164" i="9"/>
  <c r="X164" i="9" s="1"/>
  <c r="Z164" i="9" s="1"/>
  <c r="S164" i="9"/>
  <c r="Q164" i="9"/>
  <c r="AH163" i="9"/>
  <c r="W163" i="9"/>
  <c r="V163" i="9"/>
  <c r="T163" i="9"/>
  <c r="X163" i="9" s="1"/>
  <c r="Z163" i="9" s="1"/>
  <c r="S163" i="9"/>
  <c r="Q163" i="9"/>
  <c r="AH162" i="9"/>
  <c r="W162" i="9"/>
  <c r="V162" i="9"/>
  <c r="T162" i="9"/>
  <c r="X162" i="9" s="1"/>
  <c r="Z162" i="9" s="1"/>
  <c r="S162" i="9"/>
  <c r="Q162" i="9"/>
  <c r="AH161" i="9"/>
  <c r="W161" i="9"/>
  <c r="V161" i="9"/>
  <c r="T161" i="9"/>
  <c r="X161" i="9" s="1"/>
  <c r="Z161" i="9" s="1"/>
  <c r="S161" i="9"/>
  <c r="Q161" i="9"/>
  <c r="AH160" i="9"/>
  <c r="W160" i="9"/>
  <c r="V160" i="9"/>
  <c r="T160" i="9"/>
  <c r="X160" i="9" s="1"/>
  <c r="Z160" i="9" s="1"/>
  <c r="S160" i="9"/>
  <c r="Q160" i="9"/>
  <c r="AH159" i="9"/>
  <c r="W159" i="9"/>
  <c r="V159" i="9"/>
  <c r="T159" i="9"/>
  <c r="X159" i="9" s="1"/>
  <c r="Z159" i="9" s="1"/>
  <c r="S159" i="9"/>
  <c r="Q159" i="9"/>
  <c r="AH158" i="9"/>
  <c r="W158" i="9"/>
  <c r="V158" i="9"/>
  <c r="T158" i="9"/>
  <c r="X158" i="9" s="1"/>
  <c r="Z158" i="9" s="1"/>
  <c r="S158" i="9"/>
  <c r="Q158" i="9"/>
  <c r="AH157" i="9"/>
  <c r="W157" i="9"/>
  <c r="V157" i="9"/>
  <c r="T157" i="9"/>
  <c r="X157" i="9" s="1"/>
  <c r="Z157" i="9" s="1"/>
  <c r="S157" i="9"/>
  <c r="Q157" i="9"/>
  <c r="AH156" i="9"/>
  <c r="W156" i="9"/>
  <c r="V156" i="9"/>
  <c r="T156" i="9"/>
  <c r="X156" i="9" s="1"/>
  <c r="Z156" i="9" s="1"/>
  <c r="S156" i="9"/>
  <c r="Q156" i="9"/>
  <c r="AH155" i="9"/>
  <c r="W155" i="9"/>
  <c r="V155" i="9"/>
  <c r="T155" i="9"/>
  <c r="X155" i="9" s="1"/>
  <c r="Z155" i="9" s="1"/>
  <c r="S155" i="9"/>
  <c r="Q155" i="9"/>
  <c r="AH154" i="9"/>
  <c r="W154" i="9"/>
  <c r="V154" i="9"/>
  <c r="T154" i="9"/>
  <c r="X154" i="9" s="1"/>
  <c r="Z154" i="9" s="1"/>
  <c r="S154" i="9"/>
  <c r="Q154" i="9"/>
  <c r="AH153" i="9"/>
  <c r="W153" i="9"/>
  <c r="V153" i="9"/>
  <c r="T153" i="9"/>
  <c r="X153" i="9" s="1"/>
  <c r="Z153" i="9" s="1"/>
  <c r="S153" i="9"/>
  <c r="Q153" i="9"/>
  <c r="AH152" i="9"/>
  <c r="W152" i="9"/>
  <c r="V152" i="9"/>
  <c r="T152" i="9"/>
  <c r="X152" i="9" s="1"/>
  <c r="Z152" i="9" s="1"/>
  <c r="S152" i="9"/>
  <c r="Q152" i="9"/>
  <c r="AH151" i="9"/>
  <c r="W151" i="9"/>
  <c r="V151" i="9"/>
  <c r="T151" i="9"/>
  <c r="X151" i="9" s="1"/>
  <c r="Z151" i="9" s="1"/>
  <c r="S151" i="9"/>
  <c r="Q151" i="9"/>
  <c r="AH150" i="9"/>
  <c r="W150" i="9"/>
  <c r="V150" i="9"/>
  <c r="T150" i="9"/>
  <c r="X150" i="9" s="1"/>
  <c r="Z150" i="9" s="1"/>
  <c r="S150" i="9"/>
  <c r="Q150" i="9"/>
  <c r="AH149" i="9"/>
  <c r="W149" i="9"/>
  <c r="V149" i="9"/>
  <c r="T149" i="9"/>
  <c r="X149" i="9" s="1"/>
  <c r="Z149" i="9" s="1"/>
  <c r="S149" i="9"/>
  <c r="Q149" i="9"/>
  <c r="AH148" i="9"/>
  <c r="W148" i="9"/>
  <c r="V148" i="9"/>
  <c r="T148" i="9"/>
  <c r="X148" i="9" s="1"/>
  <c r="Z148" i="9" s="1"/>
  <c r="S148" i="9"/>
  <c r="Q148" i="9"/>
  <c r="AH147" i="9"/>
  <c r="W147" i="9"/>
  <c r="V147" i="9"/>
  <c r="T147" i="9"/>
  <c r="X147" i="9" s="1"/>
  <c r="Z147" i="9" s="1"/>
  <c r="S147" i="9"/>
  <c r="Q147" i="9"/>
  <c r="AH146" i="9"/>
  <c r="W146" i="9"/>
  <c r="V146" i="9"/>
  <c r="T146" i="9"/>
  <c r="X146" i="9" s="1"/>
  <c r="Z146" i="9" s="1"/>
  <c r="S146" i="9"/>
  <c r="Q146" i="9"/>
  <c r="AH145" i="9"/>
  <c r="W145" i="9"/>
  <c r="V145" i="9"/>
  <c r="T145" i="9"/>
  <c r="X145" i="9" s="1"/>
  <c r="Z145" i="9" s="1"/>
  <c r="S145" i="9"/>
  <c r="Q145" i="9"/>
  <c r="AH144" i="9"/>
  <c r="W144" i="9"/>
  <c r="V144" i="9"/>
  <c r="T144" i="9"/>
  <c r="X144" i="9" s="1"/>
  <c r="Z144" i="9" s="1"/>
  <c r="S144" i="9"/>
  <c r="Q144" i="9"/>
  <c r="AH143" i="9"/>
  <c r="W143" i="9"/>
  <c r="V143" i="9"/>
  <c r="T143" i="9"/>
  <c r="X143" i="9" s="1"/>
  <c r="Z143" i="9" s="1"/>
  <c r="S143" i="9"/>
  <c r="Q143" i="9"/>
  <c r="AH142" i="9"/>
  <c r="W142" i="9"/>
  <c r="V142" i="9"/>
  <c r="T142" i="9"/>
  <c r="X142" i="9" s="1"/>
  <c r="Z142" i="9" s="1"/>
  <c r="S142" i="9"/>
  <c r="Q142" i="9"/>
  <c r="AH141" i="9"/>
  <c r="W141" i="9"/>
  <c r="V141" i="9"/>
  <c r="T141" i="9"/>
  <c r="X141" i="9" s="1"/>
  <c r="Z141" i="9" s="1"/>
  <c r="S141" i="9"/>
  <c r="Q141" i="9"/>
  <c r="AH140" i="9"/>
  <c r="W140" i="9"/>
  <c r="V140" i="9"/>
  <c r="T140" i="9"/>
  <c r="X140" i="9" s="1"/>
  <c r="Z140" i="9" s="1"/>
  <c r="S140" i="9"/>
  <c r="Q140" i="9"/>
  <c r="AH139" i="9"/>
  <c r="W139" i="9"/>
  <c r="V139" i="9"/>
  <c r="T139" i="9"/>
  <c r="X139" i="9" s="1"/>
  <c r="Z139" i="9" s="1"/>
  <c r="S139" i="9"/>
  <c r="Q139" i="9"/>
  <c r="AH138" i="9"/>
  <c r="W138" i="9"/>
  <c r="V138" i="9"/>
  <c r="T138" i="9"/>
  <c r="X138" i="9" s="1"/>
  <c r="Z138" i="9" s="1"/>
  <c r="S138" i="9"/>
  <c r="Q138" i="9"/>
  <c r="AH137" i="9"/>
  <c r="W137" i="9"/>
  <c r="V137" i="9"/>
  <c r="T137" i="9"/>
  <c r="X137" i="9" s="1"/>
  <c r="Z137" i="9" s="1"/>
  <c r="S137" i="9"/>
  <c r="Q137" i="9"/>
  <c r="AH136" i="9"/>
  <c r="W136" i="9"/>
  <c r="V136" i="9"/>
  <c r="T136" i="9"/>
  <c r="X136" i="9" s="1"/>
  <c r="Z136" i="9" s="1"/>
  <c r="S136" i="9"/>
  <c r="Q136" i="9"/>
  <c r="AH135" i="9"/>
  <c r="W135" i="9"/>
  <c r="V135" i="9"/>
  <c r="T135" i="9"/>
  <c r="X135" i="9" s="1"/>
  <c r="Z135" i="9" s="1"/>
  <c r="S135" i="9"/>
  <c r="Q135" i="9"/>
  <c r="AH134" i="9"/>
  <c r="W134" i="9"/>
  <c r="V134" i="9"/>
  <c r="T134" i="9"/>
  <c r="X134" i="9" s="1"/>
  <c r="Z134" i="9" s="1"/>
  <c r="S134" i="9"/>
  <c r="Q134" i="9"/>
  <c r="AH133" i="9"/>
  <c r="W133" i="9"/>
  <c r="V133" i="9"/>
  <c r="T133" i="9"/>
  <c r="X133" i="9" s="1"/>
  <c r="Z133" i="9" s="1"/>
  <c r="S133" i="9"/>
  <c r="Q133" i="9"/>
  <c r="AH132" i="9"/>
  <c r="W132" i="9"/>
  <c r="V132" i="9"/>
  <c r="T132" i="9"/>
  <c r="X132" i="9" s="1"/>
  <c r="Z132" i="9" s="1"/>
  <c r="S132" i="9"/>
  <c r="Q132" i="9"/>
  <c r="AH131" i="9"/>
  <c r="W131" i="9"/>
  <c r="V131" i="9"/>
  <c r="T131" i="9"/>
  <c r="X131" i="9" s="1"/>
  <c r="Z131" i="9" s="1"/>
  <c r="S131" i="9"/>
  <c r="Q131" i="9"/>
  <c r="AH130" i="9"/>
  <c r="W130" i="9"/>
  <c r="V130" i="9"/>
  <c r="T130" i="9"/>
  <c r="X130" i="9" s="1"/>
  <c r="Z130" i="9" s="1"/>
  <c r="S130" i="9"/>
  <c r="Q130" i="9"/>
  <c r="AH129" i="9"/>
  <c r="W129" i="9"/>
  <c r="V129" i="9"/>
  <c r="T129" i="9"/>
  <c r="X129" i="9" s="1"/>
  <c r="Z129" i="9" s="1"/>
  <c r="S129" i="9"/>
  <c r="Q129" i="9"/>
  <c r="AH128" i="9"/>
  <c r="W128" i="9"/>
  <c r="V128" i="9"/>
  <c r="T128" i="9"/>
  <c r="X128" i="9" s="1"/>
  <c r="Z128" i="9" s="1"/>
  <c r="S128" i="9"/>
  <c r="Q128" i="9"/>
  <c r="AH127" i="9"/>
  <c r="W127" i="9"/>
  <c r="V127" i="9"/>
  <c r="T127" i="9"/>
  <c r="X127" i="9" s="1"/>
  <c r="Z127" i="9" s="1"/>
  <c r="S127" i="9"/>
  <c r="Q127" i="9"/>
  <c r="AH126" i="9"/>
  <c r="W126" i="9"/>
  <c r="V126" i="9"/>
  <c r="T126" i="9"/>
  <c r="X126" i="9" s="1"/>
  <c r="Z126" i="9" s="1"/>
  <c r="S126" i="9"/>
  <c r="Q126" i="9"/>
  <c r="AH125" i="9"/>
  <c r="W125" i="9"/>
  <c r="V125" i="9"/>
  <c r="T125" i="9"/>
  <c r="X125" i="9" s="1"/>
  <c r="Z125" i="9" s="1"/>
  <c r="S125" i="9"/>
  <c r="Q125" i="9"/>
  <c r="AH124" i="9"/>
  <c r="W124" i="9"/>
  <c r="V124" i="9"/>
  <c r="T124" i="9"/>
  <c r="X124" i="9" s="1"/>
  <c r="Z124" i="9" s="1"/>
  <c r="S124" i="9"/>
  <c r="Q124" i="9"/>
  <c r="AH123" i="9"/>
  <c r="W123" i="9"/>
  <c r="V123" i="9"/>
  <c r="T123" i="9"/>
  <c r="X123" i="9" s="1"/>
  <c r="Z123" i="9" s="1"/>
  <c r="S123" i="9"/>
  <c r="Q123" i="9"/>
  <c r="AH122" i="9"/>
  <c r="W122" i="9"/>
  <c r="V122" i="9"/>
  <c r="T122" i="9"/>
  <c r="X122" i="9" s="1"/>
  <c r="Z122" i="9" s="1"/>
  <c r="S122" i="9"/>
  <c r="Q122" i="9"/>
  <c r="AH121" i="9"/>
  <c r="W121" i="9"/>
  <c r="V121" i="9"/>
  <c r="T121" i="9"/>
  <c r="X121" i="9" s="1"/>
  <c r="Z121" i="9" s="1"/>
  <c r="S121" i="9"/>
  <c r="Q121" i="9"/>
  <c r="AH120" i="9"/>
  <c r="W120" i="9"/>
  <c r="V120" i="9"/>
  <c r="T120" i="9"/>
  <c r="X120" i="9" s="1"/>
  <c r="Z120" i="9" s="1"/>
  <c r="S120" i="9"/>
  <c r="Q120" i="9"/>
  <c r="AH119" i="9"/>
  <c r="W119" i="9"/>
  <c r="V119" i="9"/>
  <c r="T119" i="9"/>
  <c r="X119" i="9" s="1"/>
  <c r="Z119" i="9" s="1"/>
  <c r="S119" i="9"/>
  <c r="Q119" i="9"/>
  <c r="AH118" i="9"/>
  <c r="W118" i="9"/>
  <c r="V118" i="9"/>
  <c r="T118" i="9"/>
  <c r="X118" i="9" s="1"/>
  <c r="Z118" i="9" s="1"/>
  <c r="S118" i="9"/>
  <c r="Q118" i="9"/>
  <c r="AH117" i="9"/>
  <c r="W117" i="9"/>
  <c r="V117" i="9"/>
  <c r="T117" i="9"/>
  <c r="X117" i="9" s="1"/>
  <c r="Z117" i="9" s="1"/>
  <c r="S117" i="9"/>
  <c r="Q117" i="9"/>
  <c r="AH116" i="9"/>
  <c r="W116" i="9"/>
  <c r="V116" i="9"/>
  <c r="T116" i="9"/>
  <c r="X116" i="9" s="1"/>
  <c r="Z116" i="9" s="1"/>
  <c r="S116" i="9"/>
  <c r="Q116" i="9"/>
  <c r="AH115" i="9"/>
  <c r="W115" i="9"/>
  <c r="V115" i="9"/>
  <c r="T115" i="9"/>
  <c r="X115" i="9" s="1"/>
  <c r="Z115" i="9" s="1"/>
  <c r="S115" i="9"/>
  <c r="Q115" i="9"/>
  <c r="AH114" i="9"/>
  <c r="W114" i="9"/>
  <c r="V114" i="9"/>
  <c r="T114" i="9"/>
  <c r="X114" i="9" s="1"/>
  <c r="Z114" i="9" s="1"/>
  <c r="S114" i="9"/>
  <c r="Q114" i="9"/>
  <c r="AH113" i="9"/>
  <c r="W113" i="9"/>
  <c r="V113" i="9"/>
  <c r="T113" i="9"/>
  <c r="X113" i="9" s="1"/>
  <c r="Z113" i="9" s="1"/>
  <c r="S113" i="9"/>
  <c r="Q113" i="9"/>
  <c r="AH112" i="9"/>
  <c r="W112" i="9"/>
  <c r="V112" i="9"/>
  <c r="T112" i="9"/>
  <c r="X112" i="9" s="1"/>
  <c r="Z112" i="9" s="1"/>
  <c r="S112" i="9"/>
  <c r="Q112" i="9"/>
  <c r="AH111" i="9"/>
  <c r="W111" i="9"/>
  <c r="V111" i="9"/>
  <c r="T111" i="9"/>
  <c r="X111" i="9" s="1"/>
  <c r="Z111" i="9" s="1"/>
  <c r="S111" i="9"/>
  <c r="Q111" i="9"/>
  <c r="AH110" i="9"/>
  <c r="W110" i="9"/>
  <c r="V110" i="9"/>
  <c r="T110" i="9"/>
  <c r="X110" i="9" s="1"/>
  <c r="Z110" i="9" s="1"/>
  <c r="S110" i="9"/>
  <c r="Q110" i="9"/>
  <c r="AH109" i="9"/>
  <c r="W109" i="9"/>
  <c r="V109" i="9"/>
  <c r="T109" i="9"/>
  <c r="X109" i="9" s="1"/>
  <c r="Z109" i="9" s="1"/>
  <c r="S109" i="9"/>
  <c r="Q109" i="9"/>
  <c r="AH108" i="9"/>
  <c r="W108" i="9"/>
  <c r="V108" i="9"/>
  <c r="T108" i="9"/>
  <c r="X108" i="9" s="1"/>
  <c r="Z108" i="9" s="1"/>
  <c r="S108" i="9"/>
  <c r="Q108" i="9"/>
  <c r="AH107" i="9"/>
  <c r="W107" i="9"/>
  <c r="V107" i="9"/>
  <c r="T107" i="9"/>
  <c r="X107" i="9" s="1"/>
  <c r="Z107" i="9" s="1"/>
  <c r="S107" i="9"/>
  <c r="Q107" i="9"/>
  <c r="AH106" i="9"/>
  <c r="W106" i="9"/>
  <c r="V106" i="9"/>
  <c r="T106" i="9"/>
  <c r="X106" i="9" s="1"/>
  <c r="Z106" i="9" s="1"/>
  <c r="S106" i="9"/>
  <c r="Q106" i="9"/>
  <c r="AH105" i="9"/>
  <c r="W105" i="9"/>
  <c r="V105" i="9"/>
  <c r="T105" i="9"/>
  <c r="X105" i="9" s="1"/>
  <c r="Z105" i="9" s="1"/>
  <c r="S105" i="9"/>
  <c r="Q105" i="9"/>
  <c r="AH104" i="9"/>
  <c r="W104" i="9"/>
  <c r="V104" i="9"/>
  <c r="T104" i="9"/>
  <c r="X104" i="9" s="1"/>
  <c r="Z104" i="9" s="1"/>
  <c r="S104" i="9"/>
  <c r="Q104" i="9"/>
  <c r="AH103" i="9"/>
  <c r="W103" i="9"/>
  <c r="V103" i="9"/>
  <c r="T103" i="9"/>
  <c r="X103" i="9" s="1"/>
  <c r="Z103" i="9" s="1"/>
  <c r="S103" i="9"/>
  <c r="Q103" i="9"/>
  <c r="AH102" i="9"/>
  <c r="W102" i="9"/>
  <c r="V102" i="9"/>
  <c r="T102" i="9"/>
  <c r="X102" i="9" s="1"/>
  <c r="Z102" i="9" s="1"/>
  <c r="S102" i="9"/>
  <c r="Q102" i="9"/>
  <c r="AH101" i="9"/>
  <c r="W101" i="9"/>
  <c r="V101" i="9"/>
  <c r="T101" i="9"/>
  <c r="X101" i="9" s="1"/>
  <c r="Z101" i="9" s="1"/>
  <c r="S101" i="9"/>
  <c r="Q101" i="9"/>
  <c r="AH100" i="9"/>
  <c r="W100" i="9"/>
  <c r="V100" i="9"/>
  <c r="T100" i="9"/>
  <c r="X100" i="9" s="1"/>
  <c r="Z100" i="9" s="1"/>
  <c r="S100" i="9"/>
  <c r="Q100" i="9"/>
  <c r="AH99" i="9"/>
  <c r="W99" i="9"/>
  <c r="V99" i="9"/>
  <c r="T99" i="9"/>
  <c r="X99" i="9" s="1"/>
  <c r="Z99" i="9" s="1"/>
  <c r="S99" i="9"/>
  <c r="Q99" i="9"/>
  <c r="AH98" i="9"/>
  <c r="W98" i="9"/>
  <c r="V98" i="9"/>
  <c r="T98" i="9"/>
  <c r="X98" i="9" s="1"/>
  <c r="Z98" i="9" s="1"/>
  <c r="S98" i="9"/>
  <c r="Q98" i="9"/>
  <c r="AH97" i="9"/>
  <c r="W97" i="9"/>
  <c r="V97" i="9"/>
  <c r="T97" i="9"/>
  <c r="X97" i="9" s="1"/>
  <c r="Z97" i="9" s="1"/>
  <c r="S97" i="9"/>
  <c r="Q97" i="9"/>
  <c r="AH96" i="9"/>
  <c r="W96" i="9"/>
  <c r="V96" i="9"/>
  <c r="T96" i="9"/>
  <c r="X96" i="9" s="1"/>
  <c r="Z96" i="9" s="1"/>
  <c r="S96" i="9"/>
  <c r="Q96" i="9"/>
  <c r="AH95" i="9"/>
  <c r="W95" i="9"/>
  <c r="V95" i="9"/>
  <c r="T95" i="9"/>
  <c r="X95" i="9" s="1"/>
  <c r="Z95" i="9" s="1"/>
  <c r="S95" i="9"/>
  <c r="Q95" i="9"/>
  <c r="AH94" i="9"/>
  <c r="W94" i="9"/>
  <c r="V94" i="9"/>
  <c r="T94" i="9"/>
  <c r="X94" i="9" s="1"/>
  <c r="Z94" i="9" s="1"/>
  <c r="S94" i="9"/>
  <c r="Q94" i="9"/>
  <c r="AH93" i="9"/>
  <c r="W93" i="9"/>
  <c r="V93" i="9"/>
  <c r="T93" i="9"/>
  <c r="X93" i="9" s="1"/>
  <c r="Z93" i="9" s="1"/>
  <c r="S93" i="9"/>
  <c r="Q93" i="9"/>
  <c r="AH92" i="9"/>
  <c r="W92" i="9"/>
  <c r="V92" i="9"/>
  <c r="T92" i="9"/>
  <c r="X92" i="9" s="1"/>
  <c r="Z92" i="9" s="1"/>
  <c r="S92" i="9"/>
  <c r="Q92" i="9"/>
  <c r="AH91" i="9"/>
  <c r="W91" i="9"/>
  <c r="V91" i="9"/>
  <c r="T91" i="9"/>
  <c r="X91" i="9" s="1"/>
  <c r="Z91" i="9" s="1"/>
  <c r="S91" i="9"/>
  <c r="Q91" i="9"/>
  <c r="AH90" i="9"/>
  <c r="W90" i="9"/>
  <c r="V90" i="9"/>
  <c r="T90" i="9"/>
  <c r="X90" i="9" s="1"/>
  <c r="Z90" i="9" s="1"/>
  <c r="S90" i="9"/>
  <c r="Q90" i="9"/>
  <c r="AH89" i="9"/>
  <c r="W89" i="9"/>
  <c r="V89" i="9"/>
  <c r="T89" i="9"/>
  <c r="X89" i="9" s="1"/>
  <c r="Z89" i="9" s="1"/>
  <c r="S89" i="9"/>
  <c r="Q89" i="9"/>
  <c r="AH88" i="9"/>
  <c r="W88" i="9"/>
  <c r="V88" i="9"/>
  <c r="T88" i="9"/>
  <c r="X88" i="9" s="1"/>
  <c r="Z88" i="9" s="1"/>
  <c r="S88" i="9"/>
  <c r="Q88" i="9"/>
  <c r="AH87" i="9"/>
  <c r="AG87" i="9"/>
  <c r="V87" i="9"/>
  <c r="W87" i="9" s="1"/>
  <c r="T87" i="9"/>
  <c r="X87" i="9" s="1"/>
  <c r="Z87" i="9" s="1"/>
  <c r="S87" i="9"/>
  <c r="Q87" i="9"/>
  <c r="K87" i="9"/>
  <c r="AH86" i="9"/>
  <c r="V86" i="9"/>
  <c r="W86" i="9" s="1"/>
  <c r="T86" i="9"/>
  <c r="X86" i="9" s="1"/>
  <c r="Z86" i="9" s="1"/>
  <c r="S86" i="9"/>
  <c r="Q86" i="9"/>
  <c r="K86" i="9"/>
  <c r="AH85" i="9"/>
  <c r="AG85" i="9"/>
  <c r="V85" i="9"/>
  <c r="W85" i="9" s="1"/>
  <c r="T85" i="9"/>
  <c r="X85" i="9" s="1"/>
  <c r="Z85" i="9" s="1"/>
  <c r="S85" i="9"/>
  <c r="Q85" i="9"/>
  <c r="K85" i="9"/>
  <c r="AH84" i="9"/>
  <c r="V84" i="9"/>
  <c r="AG84" i="9" s="1"/>
  <c r="T84" i="9"/>
  <c r="X84" i="9" s="1"/>
  <c r="Z84" i="9" s="1"/>
  <c r="S84" i="9"/>
  <c r="Q84" i="9"/>
  <c r="K84" i="9"/>
  <c r="AH83" i="9"/>
  <c r="AG83" i="9"/>
  <c r="V83" i="9"/>
  <c r="W83" i="9" s="1"/>
  <c r="T83" i="9"/>
  <c r="X83" i="9" s="1"/>
  <c r="Z83" i="9" s="1"/>
  <c r="S83" i="9"/>
  <c r="Q83" i="9"/>
  <c r="K83" i="9"/>
  <c r="AH82" i="9"/>
  <c r="V82" i="9"/>
  <c r="W82" i="9" s="1"/>
  <c r="T82" i="9"/>
  <c r="X82" i="9" s="1"/>
  <c r="Z82" i="9" s="1"/>
  <c r="S82" i="9"/>
  <c r="Q82" i="9"/>
  <c r="K82" i="9"/>
  <c r="AH81" i="9"/>
  <c r="AG81" i="9"/>
  <c r="V81" i="9"/>
  <c r="W81" i="9" s="1"/>
  <c r="T81" i="9"/>
  <c r="X81" i="9" s="1"/>
  <c r="Z81" i="9" s="1"/>
  <c r="S81" i="9"/>
  <c r="Q81" i="9"/>
  <c r="K81" i="9"/>
  <c r="AH80" i="9"/>
  <c r="V80" i="9"/>
  <c r="T80" i="9"/>
  <c r="X80" i="9" s="1"/>
  <c r="Z80" i="9" s="1"/>
  <c r="S80" i="9"/>
  <c r="Q80" i="9"/>
  <c r="K80" i="9"/>
  <c r="AH79" i="9"/>
  <c r="AG79" i="9"/>
  <c r="V79" i="9"/>
  <c r="W79" i="9" s="1"/>
  <c r="T79" i="9"/>
  <c r="X79" i="9" s="1"/>
  <c r="Z79" i="9" s="1"/>
  <c r="S79" i="9"/>
  <c r="Q79" i="9"/>
  <c r="K79" i="9"/>
  <c r="AH78" i="9"/>
  <c r="V78" i="9"/>
  <c r="T78" i="9"/>
  <c r="X78" i="9" s="1"/>
  <c r="Z78" i="9" s="1"/>
  <c r="S78" i="9"/>
  <c r="Q78" i="9"/>
  <c r="K78" i="9"/>
  <c r="AH77" i="9"/>
  <c r="AG77" i="9"/>
  <c r="V77" i="9"/>
  <c r="W77" i="9" s="1"/>
  <c r="T77" i="9"/>
  <c r="X77" i="9" s="1"/>
  <c r="Z77" i="9" s="1"/>
  <c r="S77" i="9"/>
  <c r="Q77" i="9"/>
  <c r="K77" i="9"/>
  <c r="AH76" i="9"/>
  <c r="V76" i="9"/>
  <c r="T76" i="9"/>
  <c r="X76" i="9" s="1"/>
  <c r="Z76" i="9" s="1"/>
  <c r="S76" i="9"/>
  <c r="Q76" i="9"/>
  <c r="K76" i="9"/>
  <c r="AH75" i="9"/>
  <c r="AG75" i="9"/>
  <c r="V75" i="9"/>
  <c r="W75" i="9" s="1"/>
  <c r="T75" i="9"/>
  <c r="X75" i="9" s="1"/>
  <c r="Z75" i="9" s="1"/>
  <c r="S75" i="9"/>
  <c r="Q75" i="9"/>
  <c r="K75" i="9"/>
  <c r="AH74" i="9"/>
  <c r="AG74" i="9"/>
  <c r="V74" i="9"/>
  <c r="W74" i="9" s="1"/>
  <c r="T74" i="9"/>
  <c r="X74" i="9" s="1"/>
  <c r="Z74" i="9" s="1"/>
  <c r="S74" i="9"/>
  <c r="Q74" i="9"/>
  <c r="K74" i="9"/>
  <c r="AH73" i="9"/>
  <c r="AG73" i="9"/>
  <c r="V73" i="9"/>
  <c r="W73" i="9" s="1"/>
  <c r="T73" i="9"/>
  <c r="X73" i="9" s="1"/>
  <c r="Z73" i="9" s="1"/>
  <c r="S73" i="9"/>
  <c r="Q73" i="9"/>
  <c r="K73" i="9"/>
  <c r="AH72" i="9"/>
  <c r="W72" i="9"/>
  <c r="V72" i="9"/>
  <c r="AG72" i="9" s="1"/>
  <c r="T72" i="9"/>
  <c r="X72" i="9" s="1"/>
  <c r="Z72" i="9" s="1"/>
  <c r="S72" i="9"/>
  <c r="Q72" i="9"/>
  <c r="K72" i="9"/>
  <c r="AH71" i="9"/>
  <c r="AG71" i="9"/>
  <c r="V71" i="9"/>
  <c r="W71" i="9" s="1"/>
  <c r="T71" i="9"/>
  <c r="X71" i="9" s="1"/>
  <c r="Z71" i="9" s="1"/>
  <c r="S71" i="9"/>
  <c r="Q71" i="9"/>
  <c r="K71" i="9"/>
  <c r="AH70" i="9"/>
  <c r="V70" i="9"/>
  <c r="W70" i="9" s="1"/>
  <c r="T70" i="9"/>
  <c r="X70" i="9" s="1"/>
  <c r="Z70" i="9" s="1"/>
  <c r="S70" i="9"/>
  <c r="Q70" i="9"/>
  <c r="K70" i="9"/>
  <c r="AH69" i="9"/>
  <c r="V69" i="9"/>
  <c r="W69" i="9" s="1"/>
  <c r="T69" i="9"/>
  <c r="X69" i="9" s="1"/>
  <c r="Z69" i="9" s="1"/>
  <c r="S69" i="9"/>
  <c r="Q69" i="9"/>
  <c r="K69" i="9"/>
  <c r="AH68" i="9"/>
  <c r="V68" i="9"/>
  <c r="AG68" i="9" s="1"/>
  <c r="T68" i="9"/>
  <c r="X68" i="9" s="1"/>
  <c r="Z68" i="9" s="1"/>
  <c r="S68" i="9"/>
  <c r="Q68" i="9"/>
  <c r="K68" i="9"/>
  <c r="AH67" i="9"/>
  <c r="AG67" i="9"/>
  <c r="V67" i="9"/>
  <c r="W67" i="9" s="1"/>
  <c r="T67" i="9"/>
  <c r="X67" i="9" s="1"/>
  <c r="Z67" i="9" s="1"/>
  <c r="S67" i="9"/>
  <c r="Q67" i="9"/>
  <c r="K67" i="9"/>
  <c r="AH66" i="9"/>
  <c r="V66" i="9"/>
  <c r="W66" i="9" s="1"/>
  <c r="T66" i="9"/>
  <c r="X66" i="9" s="1"/>
  <c r="Z66" i="9" s="1"/>
  <c r="S66" i="9"/>
  <c r="Q66" i="9"/>
  <c r="K66" i="9"/>
  <c r="AH65" i="9"/>
  <c r="V65" i="9"/>
  <c r="W65" i="9" s="1"/>
  <c r="T65" i="9"/>
  <c r="X65" i="9" s="1"/>
  <c r="Z65" i="9" s="1"/>
  <c r="S65" i="9"/>
  <c r="Q65" i="9"/>
  <c r="K65" i="9"/>
  <c r="AH64" i="9"/>
  <c r="W64" i="9"/>
  <c r="V64" i="9"/>
  <c r="AG64" i="9" s="1"/>
  <c r="T64" i="9"/>
  <c r="X64" i="9" s="1"/>
  <c r="Z64" i="9" s="1"/>
  <c r="S64" i="9"/>
  <c r="Q64" i="9"/>
  <c r="K64" i="9"/>
  <c r="AH63" i="9"/>
  <c r="AG63" i="9"/>
  <c r="V63" i="9"/>
  <c r="W63" i="9" s="1"/>
  <c r="T63" i="9"/>
  <c r="X63" i="9" s="1"/>
  <c r="Z63" i="9" s="1"/>
  <c r="S63" i="9"/>
  <c r="Q63" i="9"/>
  <c r="K63" i="9"/>
  <c r="AH62" i="9"/>
  <c r="V62" i="9"/>
  <c r="W62" i="9" s="1"/>
  <c r="T62" i="9"/>
  <c r="X62" i="9" s="1"/>
  <c r="Z62" i="9" s="1"/>
  <c r="S62" i="9"/>
  <c r="Q62" i="9"/>
  <c r="K62" i="9"/>
  <c r="AH61" i="9"/>
  <c r="V61" i="9"/>
  <c r="W61" i="9" s="1"/>
  <c r="T61" i="9"/>
  <c r="X61" i="9" s="1"/>
  <c r="Z61" i="9" s="1"/>
  <c r="S61" i="9"/>
  <c r="Q61" i="9"/>
  <c r="K61" i="9"/>
  <c r="AH60" i="9"/>
  <c r="V60" i="9"/>
  <c r="AG60" i="9" s="1"/>
  <c r="T60" i="9"/>
  <c r="X60" i="9" s="1"/>
  <c r="Z60" i="9" s="1"/>
  <c r="S60" i="9"/>
  <c r="Q60" i="9"/>
  <c r="K60" i="9"/>
  <c r="AH59" i="9"/>
  <c r="AG59" i="9"/>
  <c r="V59" i="9"/>
  <c r="W59" i="9" s="1"/>
  <c r="T59" i="9"/>
  <c r="X59" i="9" s="1"/>
  <c r="Z59" i="9" s="1"/>
  <c r="S59" i="9"/>
  <c r="Q59" i="9"/>
  <c r="K59" i="9"/>
  <c r="AH58" i="9"/>
  <c r="AG58" i="9"/>
  <c r="V58" i="9"/>
  <c r="W58" i="9" s="1"/>
  <c r="T58" i="9"/>
  <c r="X58" i="9" s="1"/>
  <c r="Z58" i="9" s="1"/>
  <c r="S58" i="9"/>
  <c r="Q58" i="9"/>
  <c r="K58" i="9"/>
  <c r="AH57" i="9"/>
  <c r="AG57" i="9"/>
  <c r="V57" i="9"/>
  <c r="W57" i="9" s="1"/>
  <c r="T57" i="9"/>
  <c r="X57" i="9" s="1"/>
  <c r="Z57" i="9" s="1"/>
  <c r="S57" i="9"/>
  <c r="Q57" i="9"/>
  <c r="K57" i="9"/>
  <c r="AH56" i="9"/>
  <c r="W56" i="9"/>
  <c r="V56" i="9"/>
  <c r="AG56" i="9" s="1"/>
  <c r="T56" i="9"/>
  <c r="X56" i="9" s="1"/>
  <c r="Z56" i="9" s="1"/>
  <c r="S56" i="9"/>
  <c r="Q56" i="9"/>
  <c r="K56" i="9"/>
  <c r="AH55" i="9"/>
  <c r="AG55" i="9"/>
  <c r="V55" i="9"/>
  <c r="W55" i="9" s="1"/>
  <c r="T55" i="9"/>
  <c r="X55" i="9" s="1"/>
  <c r="Z55" i="9" s="1"/>
  <c r="S55" i="9"/>
  <c r="Q55" i="9"/>
  <c r="K55" i="9"/>
  <c r="AH54" i="9"/>
  <c r="V54" i="9"/>
  <c r="W54" i="9" s="1"/>
  <c r="T54" i="9"/>
  <c r="X54" i="9" s="1"/>
  <c r="Z54" i="9" s="1"/>
  <c r="S54" i="9"/>
  <c r="Q54" i="9"/>
  <c r="K54" i="9"/>
  <c r="AH53" i="9"/>
  <c r="V53" i="9"/>
  <c r="W53" i="9" s="1"/>
  <c r="T53" i="9"/>
  <c r="X53" i="9" s="1"/>
  <c r="Z53" i="9" s="1"/>
  <c r="S53" i="9"/>
  <c r="Q53" i="9"/>
  <c r="K53" i="9"/>
  <c r="AH52" i="9"/>
  <c r="V52" i="9"/>
  <c r="AG52" i="9" s="1"/>
  <c r="T52" i="9"/>
  <c r="X52" i="9" s="1"/>
  <c r="Z52" i="9" s="1"/>
  <c r="S52" i="9"/>
  <c r="Q52" i="9"/>
  <c r="K52" i="9"/>
  <c r="AH51" i="9"/>
  <c r="AG51" i="9"/>
  <c r="V51" i="9"/>
  <c r="W51" i="9" s="1"/>
  <c r="T51" i="9"/>
  <c r="X51" i="9" s="1"/>
  <c r="Z51" i="9" s="1"/>
  <c r="S51" i="9"/>
  <c r="Q51" i="9"/>
  <c r="K51" i="9"/>
  <c r="AH50" i="9"/>
  <c r="V50" i="9"/>
  <c r="W50" i="9" s="1"/>
  <c r="T50" i="9"/>
  <c r="X50" i="9" s="1"/>
  <c r="Z50" i="9" s="1"/>
  <c r="S50" i="9"/>
  <c r="Q50" i="9"/>
  <c r="K50" i="9"/>
  <c r="AH49" i="9"/>
  <c r="V49" i="9"/>
  <c r="W49" i="9" s="1"/>
  <c r="T49" i="9"/>
  <c r="X49" i="9" s="1"/>
  <c r="Z49" i="9" s="1"/>
  <c r="S49" i="9"/>
  <c r="Q49" i="9"/>
  <c r="K49" i="9"/>
  <c r="AH48" i="9"/>
  <c r="W48" i="9"/>
  <c r="V48" i="9"/>
  <c r="AG48" i="9" s="1"/>
  <c r="T48" i="9"/>
  <c r="X48" i="9" s="1"/>
  <c r="Z48" i="9" s="1"/>
  <c r="S48" i="9"/>
  <c r="Q48" i="9"/>
  <c r="K48" i="9"/>
  <c r="AH47" i="9"/>
  <c r="AG47" i="9"/>
  <c r="V47" i="9"/>
  <c r="W47" i="9" s="1"/>
  <c r="T47" i="9"/>
  <c r="X47" i="9" s="1"/>
  <c r="Z47" i="9" s="1"/>
  <c r="S47" i="9"/>
  <c r="Q47" i="9"/>
  <c r="K47" i="9"/>
  <c r="AH46" i="9"/>
  <c r="V46" i="9"/>
  <c r="W46" i="9" s="1"/>
  <c r="T46" i="9"/>
  <c r="X46" i="9" s="1"/>
  <c r="Z46" i="9" s="1"/>
  <c r="S46" i="9"/>
  <c r="Q46" i="9"/>
  <c r="K46" i="9"/>
  <c r="AH45" i="9"/>
  <c r="V45" i="9"/>
  <c r="W45" i="9" s="1"/>
  <c r="T45" i="9"/>
  <c r="X45" i="9" s="1"/>
  <c r="Z45" i="9" s="1"/>
  <c r="S45" i="9"/>
  <c r="Q45" i="9"/>
  <c r="K45" i="9"/>
  <c r="AH44" i="9"/>
  <c r="V44" i="9"/>
  <c r="AG44" i="9" s="1"/>
  <c r="T44" i="9"/>
  <c r="X44" i="9" s="1"/>
  <c r="Z44" i="9" s="1"/>
  <c r="S44" i="9"/>
  <c r="Q44" i="9"/>
  <c r="K44" i="9"/>
  <c r="AH43" i="9"/>
  <c r="AG43" i="9"/>
  <c r="V43" i="9"/>
  <c r="W43" i="9" s="1"/>
  <c r="T43" i="9"/>
  <c r="X43" i="9" s="1"/>
  <c r="Z43" i="9" s="1"/>
  <c r="S43" i="9"/>
  <c r="Q43" i="9"/>
  <c r="K43" i="9"/>
  <c r="AH42" i="9"/>
  <c r="AG42" i="9"/>
  <c r="V42" i="9"/>
  <c r="W42" i="9" s="1"/>
  <c r="T42" i="9"/>
  <c r="X42" i="9" s="1"/>
  <c r="Z42" i="9" s="1"/>
  <c r="S42" i="9"/>
  <c r="Q42" i="9"/>
  <c r="K42" i="9"/>
  <c r="AH41" i="9"/>
  <c r="AG41" i="9"/>
  <c r="V41" i="9"/>
  <c r="W41" i="9" s="1"/>
  <c r="T41" i="9"/>
  <c r="X41" i="9" s="1"/>
  <c r="Z41" i="9" s="1"/>
  <c r="S41" i="9"/>
  <c r="Q41" i="9"/>
  <c r="K41" i="9"/>
  <c r="AH40" i="9"/>
  <c r="W40" i="9"/>
  <c r="V40" i="9"/>
  <c r="AG40" i="9" s="1"/>
  <c r="T40" i="9"/>
  <c r="X40" i="9" s="1"/>
  <c r="Z40" i="9" s="1"/>
  <c r="S40" i="9"/>
  <c r="Q40" i="9"/>
  <c r="K40" i="9"/>
  <c r="AH39" i="9"/>
  <c r="AG39" i="9"/>
  <c r="V39" i="9"/>
  <c r="W39" i="9" s="1"/>
  <c r="T39" i="9"/>
  <c r="X39" i="9" s="1"/>
  <c r="Z39" i="9" s="1"/>
  <c r="S39" i="9"/>
  <c r="Q39" i="9"/>
  <c r="K39" i="9"/>
  <c r="AH38" i="9"/>
  <c r="V38" i="9"/>
  <c r="W38" i="9" s="1"/>
  <c r="T38" i="9"/>
  <c r="X38" i="9" s="1"/>
  <c r="Z38" i="9" s="1"/>
  <c r="S38" i="9"/>
  <c r="Q38" i="9"/>
  <c r="K38" i="9"/>
  <c r="AH37" i="9"/>
  <c r="V37" i="9"/>
  <c r="W37" i="9" s="1"/>
  <c r="T37" i="9"/>
  <c r="X37" i="9" s="1"/>
  <c r="Z37" i="9" s="1"/>
  <c r="S37" i="9"/>
  <c r="Q37" i="9"/>
  <c r="K37" i="9"/>
  <c r="AH36" i="9"/>
  <c r="V36" i="9"/>
  <c r="AG36" i="9" s="1"/>
  <c r="T36" i="9"/>
  <c r="X36" i="9" s="1"/>
  <c r="Z36" i="9" s="1"/>
  <c r="S36" i="9"/>
  <c r="Q36" i="9"/>
  <c r="K36" i="9"/>
  <c r="AH35" i="9"/>
  <c r="AG35" i="9"/>
  <c r="V35" i="9"/>
  <c r="W35" i="9" s="1"/>
  <c r="T35" i="9"/>
  <c r="X35" i="9" s="1"/>
  <c r="Z35" i="9" s="1"/>
  <c r="S35" i="9"/>
  <c r="Q35" i="9"/>
  <c r="K35" i="9"/>
  <c r="AH34" i="9"/>
  <c r="V34" i="9"/>
  <c r="W34" i="9" s="1"/>
  <c r="T34" i="9"/>
  <c r="X34" i="9" s="1"/>
  <c r="Z34" i="9" s="1"/>
  <c r="S34" i="9"/>
  <c r="Q34" i="9"/>
  <c r="K34" i="9"/>
  <c r="AH33" i="9"/>
  <c r="V33" i="9"/>
  <c r="W33" i="9" s="1"/>
  <c r="T33" i="9"/>
  <c r="X33" i="9" s="1"/>
  <c r="Z33" i="9" s="1"/>
  <c r="S33" i="9"/>
  <c r="Q33" i="9"/>
  <c r="K33" i="9"/>
  <c r="AH32" i="9"/>
  <c r="V32" i="9"/>
  <c r="AG32" i="9" s="1"/>
  <c r="T32" i="9"/>
  <c r="X32" i="9" s="1"/>
  <c r="Z32" i="9" s="1"/>
  <c r="S32" i="9"/>
  <c r="Q32" i="9"/>
  <c r="K32" i="9"/>
  <c r="AH31" i="9"/>
  <c r="AG31" i="9"/>
  <c r="AH30" i="9"/>
  <c r="V30" i="9"/>
  <c r="W30" i="9" s="1"/>
  <c r="T30" i="9"/>
  <c r="X30" i="9" s="1"/>
  <c r="Z30" i="9" s="1"/>
  <c r="S30" i="9"/>
  <c r="Q30" i="9"/>
  <c r="K30" i="9"/>
  <c r="AH29" i="9"/>
  <c r="V29" i="9"/>
  <c r="W29" i="9" s="1"/>
  <c r="T29" i="9"/>
  <c r="X29" i="9" s="1"/>
  <c r="Z29" i="9" s="1"/>
  <c r="S29" i="9"/>
  <c r="Q29" i="9"/>
  <c r="K29" i="9"/>
  <c r="AH28" i="9"/>
  <c r="V28" i="9"/>
  <c r="AG28" i="9" s="1"/>
  <c r="T28" i="9"/>
  <c r="X28" i="9" s="1"/>
  <c r="Z28" i="9" s="1"/>
  <c r="S28" i="9"/>
  <c r="Q28" i="9"/>
  <c r="K28" i="9"/>
  <c r="AH27" i="9"/>
  <c r="V27" i="9"/>
  <c r="W27" i="9" s="1"/>
  <c r="T27" i="9"/>
  <c r="X27" i="9" s="1"/>
  <c r="Z27" i="9" s="1"/>
  <c r="S27" i="9"/>
  <c r="Q27" i="9"/>
  <c r="K27" i="9"/>
  <c r="AH26" i="9"/>
  <c r="AG26" i="9"/>
  <c r="V26" i="9"/>
  <c r="W26" i="9" s="1"/>
  <c r="T26" i="9"/>
  <c r="X26" i="9" s="1"/>
  <c r="Z26" i="9" s="1"/>
  <c r="S26" i="9"/>
  <c r="Q26" i="9"/>
  <c r="K26" i="9"/>
  <c r="AH25" i="9"/>
  <c r="AG25" i="9"/>
  <c r="V25" i="9"/>
  <c r="W25" i="9" s="1"/>
  <c r="T25" i="9"/>
  <c r="X25" i="9" s="1"/>
  <c r="Z25" i="9" s="1"/>
  <c r="S25" i="9"/>
  <c r="Q25" i="9"/>
  <c r="K25" i="9"/>
  <c r="AH24" i="9"/>
  <c r="V24" i="9"/>
  <c r="AG24" i="9" s="1"/>
  <c r="T24" i="9"/>
  <c r="X24" i="9" s="1"/>
  <c r="Z24" i="9" s="1"/>
  <c r="S24" i="9"/>
  <c r="Q24" i="9"/>
  <c r="K24" i="9"/>
  <c r="AH23" i="9"/>
  <c r="V23" i="9"/>
  <c r="W23" i="9" s="1"/>
  <c r="T23" i="9"/>
  <c r="X23" i="9" s="1"/>
  <c r="Z23" i="9" s="1"/>
  <c r="S23" i="9"/>
  <c r="Q23" i="9"/>
  <c r="K23" i="9"/>
  <c r="AH22" i="9"/>
  <c r="AG22" i="9"/>
  <c r="V22" i="9"/>
  <c r="W22" i="9" s="1"/>
  <c r="T22" i="9"/>
  <c r="X22" i="9" s="1"/>
  <c r="Z22" i="9" s="1"/>
  <c r="S22" i="9"/>
  <c r="Q22" i="9"/>
  <c r="K22" i="9"/>
  <c r="AH21" i="9"/>
  <c r="AG21" i="9"/>
  <c r="V21" i="9"/>
  <c r="W21" i="9" s="1"/>
  <c r="T21" i="9"/>
  <c r="X21" i="9" s="1"/>
  <c r="Z21" i="9" s="1"/>
  <c r="S21" i="9"/>
  <c r="Q21" i="9"/>
  <c r="K21" i="9"/>
  <c r="AH20" i="9"/>
  <c r="V20" i="9"/>
  <c r="AG20" i="9" s="1"/>
  <c r="T20" i="9"/>
  <c r="X20" i="9" s="1"/>
  <c r="Z20" i="9" s="1"/>
  <c r="S20" i="9"/>
  <c r="Q20" i="9"/>
  <c r="K20" i="9"/>
  <c r="AH19" i="9"/>
  <c r="V19" i="9"/>
  <c r="W19" i="9" s="1"/>
  <c r="T19" i="9"/>
  <c r="X19" i="9" s="1"/>
  <c r="Z19" i="9" s="1"/>
  <c r="S19" i="9"/>
  <c r="Q19" i="9"/>
  <c r="K19" i="9"/>
  <c r="AH18" i="9"/>
  <c r="V18" i="9"/>
  <c r="W18" i="9" s="1"/>
  <c r="T18" i="9"/>
  <c r="X18" i="9" s="1"/>
  <c r="Z18" i="9" s="1"/>
  <c r="S18" i="9"/>
  <c r="Q18" i="9"/>
  <c r="K18" i="9"/>
  <c r="AH17" i="9"/>
  <c r="V17" i="9"/>
  <c r="W17" i="9" s="1"/>
  <c r="T17" i="9"/>
  <c r="X17" i="9" s="1"/>
  <c r="Z17" i="9" s="1"/>
  <c r="S17" i="9"/>
  <c r="Q17" i="9"/>
  <c r="K17" i="9"/>
  <c r="AH16" i="9"/>
  <c r="V16" i="9"/>
  <c r="AG16" i="9" s="1"/>
  <c r="T16" i="9"/>
  <c r="X16" i="9" s="1"/>
  <c r="Z16" i="9" s="1"/>
  <c r="S16" i="9"/>
  <c r="Q16" i="9"/>
  <c r="K16" i="9"/>
  <c r="AH15" i="9"/>
  <c r="AG15" i="9"/>
  <c r="V15" i="9"/>
  <c r="W15" i="9" s="1"/>
  <c r="T15" i="9"/>
  <c r="X15" i="9" s="1"/>
  <c r="Z15" i="9" s="1"/>
  <c r="S15" i="9"/>
  <c r="Q15" i="9"/>
  <c r="K15" i="9"/>
  <c r="AH14" i="9"/>
  <c r="V14" i="9"/>
  <c r="W14" i="9" s="1"/>
  <c r="T14" i="9"/>
  <c r="X14" i="9" s="1"/>
  <c r="Z14" i="9" s="1"/>
  <c r="S14" i="9"/>
  <c r="Q14" i="9"/>
  <c r="K14" i="9"/>
  <c r="AH13" i="9"/>
  <c r="V13" i="9"/>
  <c r="W13" i="9" s="1"/>
  <c r="T13" i="9"/>
  <c r="X13" i="9" s="1"/>
  <c r="Z13" i="9" s="1"/>
  <c r="S13" i="9"/>
  <c r="Q13" i="9"/>
  <c r="K13" i="9"/>
  <c r="AH12" i="9"/>
  <c r="V12" i="9"/>
  <c r="AG12" i="9" s="1"/>
  <c r="T12" i="9"/>
  <c r="X12" i="9" s="1"/>
  <c r="Z12" i="9" s="1"/>
  <c r="S12" i="9"/>
  <c r="Q12" i="9"/>
  <c r="K12" i="9"/>
  <c r="AH11" i="9"/>
  <c r="V11" i="9"/>
  <c r="W11" i="9" s="1"/>
  <c r="T11" i="9"/>
  <c r="X11" i="9" s="1"/>
  <c r="Z11" i="9" s="1"/>
  <c r="S11" i="9"/>
  <c r="Q11" i="9"/>
  <c r="K11" i="9"/>
  <c r="AH10" i="9"/>
  <c r="AG10" i="9"/>
  <c r="V10" i="9"/>
  <c r="W10" i="9" s="1"/>
  <c r="T10" i="9"/>
  <c r="X10" i="9" s="1"/>
  <c r="Z10" i="9" s="1"/>
  <c r="S10" i="9"/>
  <c r="Q10" i="9"/>
  <c r="K10" i="9"/>
  <c r="AH9" i="9"/>
  <c r="V9" i="9"/>
  <c r="W9" i="9" s="1"/>
  <c r="T9" i="9"/>
  <c r="X9" i="9" s="1"/>
  <c r="Z9" i="9" s="1"/>
  <c r="S9" i="9"/>
  <c r="Q9" i="9"/>
  <c r="K9" i="9"/>
  <c r="AH8" i="9"/>
  <c r="V8" i="9"/>
  <c r="AG8" i="9" s="1"/>
  <c r="T8" i="9"/>
  <c r="X8" i="9" s="1"/>
  <c r="Z8" i="9" s="1"/>
  <c r="S8" i="9"/>
  <c r="Q8" i="9"/>
  <c r="K8" i="9"/>
  <c r="AH7" i="9"/>
  <c r="V7" i="9"/>
  <c r="W7" i="9" s="1"/>
  <c r="T7" i="9"/>
  <c r="X7" i="9" s="1"/>
  <c r="Z7" i="9" s="1"/>
  <c r="S7" i="9"/>
  <c r="Q7" i="9"/>
  <c r="K7" i="9"/>
  <c r="AH6" i="9"/>
  <c r="V6" i="9"/>
  <c r="W6" i="9" s="1"/>
  <c r="T6" i="9"/>
  <c r="X6" i="9" s="1"/>
  <c r="Z6" i="9" s="1"/>
  <c r="S6" i="9"/>
  <c r="Q6" i="9"/>
  <c r="K6" i="9"/>
  <c r="AH5" i="9"/>
  <c r="V5" i="9"/>
  <c r="W5" i="9" s="1"/>
  <c r="T5" i="9"/>
  <c r="X5" i="9" s="1"/>
  <c r="Z5" i="9" s="1"/>
  <c r="S5" i="9"/>
  <c r="Q5" i="9"/>
  <c r="K5" i="9"/>
  <c r="AH4" i="9"/>
  <c r="V4" i="9"/>
  <c r="AG4" i="9" s="1"/>
  <c r="T4" i="9"/>
  <c r="X4" i="9" s="1"/>
  <c r="Z4" i="9" s="1"/>
  <c r="S4" i="9"/>
  <c r="Q4" i="9"/>
  <c r="K4" i="9"/>
  <c r="AH3" i="9"/>
  <c r="AG3" i="9"/>
  <c r="V3" i="9"/>
  <c r="W3" i="9" s="1"/>
  <c r="T3" i="9"/>
  <c r="X3" i="9" s="1"/>
  <c r="Z3" i="9" s="1"/>
  <c r="S3" i="9"/>
  <c r="Q3" i="9"/>
  <c r="K3" i="9"/>
  <c r="AH2" i="9"/>
  <c r="V2" i="9"/>
  <c r="W2" i="9" s="1"/>
  <c r="T2" i="9"/>
  <c r="X2" i="9" s="1"/>
  <c r="Z2" i="9" s="1"/>
  <c r="S2" i="9"/>
  <c r="Q2" i="9"/>
  <c r="K2" i="9"/>
  <c r="AL267" i="8"/>
  <c r="AN267" i="8" s="1"/>
  <c r="AI267" i="8"/>
  <c r="AH267" i="8"/>
  <c r="AK267" i="8" s="1"/>
  <c r="AL266" i="8"/>
  <c r="AI266" i="8"/>
  <c r="AH266" i="8"/>
  <c r="AK266" i="8" s="1"/>
  <c r="AL265" i="8"/>
  <c r="AM265" i="8" s="1"/>
  <c r="AP265" i="8" s="1"/>
  <c r="AI265" i="8"/>
  <c r="AH265" i="8"/>
  <c r="AK265" i="8" s="1"/>
  <c r="AL264" i="8"/>
  <c r="AN264" i="8" s="1"/>
  <c r="AI264" i="8"/>
  <c r="AH264" i="8"/>
  <c r="AK264" i="8" s="1"/>
  <c r="AL263" i="8"/>
  <c r="AN263" i="8" s="1"/>
  <c r="AI263" i="8"/>
  <c r="AH263" i="8"/>
  <c r="AK263" i="8" s="1"/>
  <c r="AL262" i="8"/>
  <c r="AN262" i="8" s="1"/>
  <c r="AI262" i="8"/>
  <c r="AH262" i="8"/>
  <c r="AK262" i="8" s="1"/>
  <c r="AL261" i="8"/>
  <c r="AN261" i="8" s="1"/>
  <c r="AI261" i="8"/>
  <c r="AH261" i="8"/>
  <c r="AK261" i="8" s="1"/>
  <c r="AL260" i="8"/>
  <c r="AN260" i="8" s="1"/>
  <c r="AI260" i="8"/>
  <c r="AH260" i="8"/>
  <c r="AK260" i="8" s="1"/>
  <c r="AL259" i="8"/>
  <c r="AN259" i="8" s="1"/>
  <c r="AI259" i="8"/>
  <c r="AH259" i="8"/>
  <c r="AK259" i="8" s="1"/>
  <c r="AL258" i="8"/>
  <c r="AN258" i="8" s="1"/>
  <c r="AI258" i="8"/>
  <c r="AH258" i="8"/>
  <c r="AK258" i="8" s="1"/>
  <c r="AL257" i="8"/>
  <c r="AN257" i="8" s="1"/>
  <c r="AI257" i="8"/>
  <c r="AH257" i="8"/>
  <c r="AK257" i="8" s="1"/>
  <c r="AL256" i="8"/>
  <c r="AN256" i="8" s="1"/>
  <c r="AI256" i="8"/>
  <c r="AH256" i="8"/>
  <c r="AK256" i="8" s="1"/>
  <c r="AL255" i="8"/>
  <c r="AN255" i="8" s="1"/>
  <c r="AI255" i="8"/>
  <c r="AH255" i="8"/>
  <c r="AK255" i="8" s="1"/>
  <c r="AL254" i="8"/>
  <c r="AN254" i="8" s="1"/>
  <c r="AI254" i="8"/>
  <c r="AH254" i="8"/>
  <c r="AK254" i="8" s="1"/>
  <c r="AL253" i="8"/>
  <c r="AN253" i="8" s="1"/>
  <c r="AI253" i="8"/>
  <c r="AH253" i="8"/>
  <c r="AK253" i="8" s="1"/>
  <c r="AL252" i="8"/>
  <c r="AN252" i="8" s="1"/>
  <c r="AH252" i="8"/>
  <c r="AK252" i="8" s="1"/>
  <c r="AL251" i="8"/>
  <c r="AN251" i="8" s="1"/>
  <c r="AH251" i="8"/>
  <c r="AK251" i="8" s="1"/>
  <c r="AL250" i="8"/>
  <c r="AN250" i="8" s="1"/>
  <c r="AI250" i="8"/>
  <c r="AH250" i="8"/>
  <c r="AK250" i="8" s="1"/>
  <c r="AL249" i="8"/>
  <c r="AN249" i="8" s="1"/>
  <c r="AI249" i="8"/>
  <c r="AH249" i="8"/>
  <c r="AK249" i="8" s="1"/>
  <c r="AL248" i="8"/>
  <c r="AI248" i="8"/>
  <c r="AH248" i="8"/>
  <c r="AK248" i="8" s="1"/>
  <c r="AL247" i="8"/>
  <c r="AN247" i="8" s="1"/>
  <c r="AI247" i="8"/>
  <c r="AH247" i="8"/>
  <c r="AK247" i="8" s="1"/>
  <c r="AL246" i="8"/>
  <c r="AN246" i="8" s="1"/>
  <c r="AI246" i="8"/>
  <c r="AH246" i="8"/>
  <c r="AK246" i="8" s="1"/>
  <c r="AL245" i="8"/>
  <c r="AN245" i="8" s="1"/>
  <c r="AI245" i="8"/>
  <c r="AH245" i="8"/>
  <c r="AK245" i="8" s="1"/>
  <c r="AL244" i="8"/>
  <c r="AI244" i="8"/>
  <c r="AH244" i="8"/>
  <c r="AK244" i="8" s="1"/>
  <c r="AL243" i="8"/>
  <c r="AN243" i="8" s="1"/>
  <c r="AI243" i="8"/>
  <c r="AH243" i="8"/>
  <c r="AK243" i="8" s="1"/>
  <c r="AL242" i="8"/>
  <c r="AN242" i="8" s="1"/>
  <c r="AH242" i="8"/>
  <c r="AK242" i="8" s="1"/>
  <c r="AL241" i="8"/>
  <c r="AN241" i="8" s="1"/>
  <c r="AH241" i="8"/>
  <c r="AK241" i="8" s="1"/>
  <c r="AL240" i="8"/>
  <c r="AH240" i="8"/>
  <c r="AK240" i="8" s="1"/>
  <c r="AL239" i="8"/>
  <c r="AN239" i="8" s="1"/>
  <c r="AI239" i="8"/>
  <c r="AH239" i="8"/>
  <c r="AK239" i="8" s="1"/>
  <c r="AL238" i="8"/>
  <c r="AN238" i="8" s="1"/>
  <c r="AI238" i="8"/>
  <c r="AH238" i="8"/>
  <c r="AK238" i="8" s="1"/>
  <c r="AL237" i="8"/>
  <c r="AN237" i="8" s="1"/>
  <c r="AI237" i="8"/>
  <c r="AH237" i="8"/>
  <c r="AK237" i="8" s="1"/>
  <c r="AL236" i="8"/>
  <c r="AI236" i="8"/>
  <c r="AH236" i="8"/>
  <c r="AK236" i="8" s="1"/>
  <c r="AL235" i="8"/>
  <c r="AN235" i="8" s="1"/>
  <c r="AI235" i="8"/>
  <c r="AH235" i="8"/>
  <c r="AK235" i="8" s="1"/>
  <c r="AL234" i="8"/>
  <c r="AN234" i="8" s="1"/>
  <c r="AI234" i="8"/>
  <c r="AH234" i="8"/>
  <c r="AK234" i="8" s="1"/>
  <c r="AL233" i="8"/>
  <c r="AN233" i="8" s="1"/>
  <c r="AI233" i="8"/>
  <c r="AH233" i="8"/>
  <c r="AK233" i="8" s="1"/>
  <c r="AL232" i="8"/>
  <c r="AI232" i="8"/>
  <c r="AH232" i="8"/>
  <c r="AK232" i="8" s="1"/>
  <c r="AL231" i="8"/>
  <c r="AN231" i="8" s="1"/>
  <c r="AI231" i="8"/>
  <c r="AH231" i="8"/>
  <c r="AK231" i="8" s="1"/>
  <c r="AL230" i="8"/>
  <c r="AN230" i="8" s="1"/>
  <c r="AI230" i="8"/>
  <c r="AH230" i="8"/>
  <c r="AK230" i="8" s="1"/>
  <c r="AL229" i="8"/>
  <c r="AN229" i="8" s="1"/>
  <c r="AI229" i="8"/>
  <c r="AH229" i="8"/>
  <c r="AK229" i="8" s="1"/>
  <c r="AL228" i="8"/>
  <c r="AI228" i="8"/>
  <c r="AH228" i="8"/>
  <c r="AK228" i="8" s="1"/>
  <c r="AL227" i="8"/>
  <c r="AN227" i="8" s="1"/>
  <c r="AI227" i="8"/>
  <c r="AH227" i="8"/>
  <c r="AK227" i="8" s="1"/>
  <c r="AL226" i="8"/>
  <c r="AN226" i="8" s="1"/>
  <c r="AI226" i="8"/>
  <c r="AH226" i="8"/>
  <c r="AK226" i="8" s="1"/>
  <c r="AL225" i="8"/>
  <c r="AN225" i="8" s="1"/>
  <c r="AI225" i="8"/>
  <c r="AH225" i="8"/>
  <c r="AK225" i="8" s="1"/>
  <c r="AL224" i="8"/>
  <c r="AI224" i="8"/>
  <c r="AH224" i="8"/>
  <c r="AK224" i="8" s="1"/>
  <c r="AL223" i="8"/>
  <c r="AN223" i="8" s="1"/>
  <c r="AI223" i="8"/>
  <c r="AH223" i="8"/>
  <c r="AK223" i="8" s="1"/>
  <c r="AL222" i="8"/>
  <c r="AN222" i="8" s="1"/>
  <c r="AI222" i="8"/>
  <c r="AH222" i="8"/>
  <c r="AK222" i="8" s="1"/>
  <c r="AL221" i="8"/>
  <c r="AN221" i="8" s="1"/>
  <c r="AI221" i="8"/>
  <c r="AH221" i="8"/>
  <c r="AK221" i="8" s="1"/>
  <c r="AL220" i="8"/>
  <c r="AN220" i="8" s="1"/>
  <c r="AI220" i="8"/>
  <c r="AH220" i="8"/>
  <c r="AK220" i="8" s="1"/>
  <c r="AL219" i="8"/>
  <c r="AN219" i="8" s="1"/>
  <c r="AI219" i="8"/>
  <c r="AH219" i="8"/>
  <c r="AK219" i="8" s="1"/>
  <c r="AL218" i="8"/>
  <c r="AN218" i="8" s="1"/>
  <c r="AI218" i="8"/>
  <c r="AH218" i="8"/>
  <c r="AK218" i="8" s="1"/>
  <c r="AL217" i="8"/>
  <c r="AN217" i="8" s="1"/>
  <c r="AI217" i="8"/>
  <c r="AH217" i="8"/>
  <c r="AK217" i="8" s="1"/>
  <c r="AL216" i="8"/>
  <c r="AN216" i="8" s="1"/>
  <c r="AI216" i="8"/>
  <c r="AH216" i="8"/>
  <c r="AK216" i="8" s="1"/>
  <c r="AL215" i="8"/>
  <c r="AN215" i="8" s="1"/>
  <c r="AI215" i="8"/>
  <c r="AH215" i="8"/>
  <c r="AK215" i="8" s="1"/>
  <c r="AL214" i="8"/>
  <c r="AN214" i="8" s="1"/>
  <c r="AI214" i="8"/>
  <c r="AH214" i="8"/>
  <c r="AK214" i="8" s="1"/>
  <c r="AL213" i="8"/>
  <c r="AN213" i="8" s="1"/>
  <c r="AI213" i="8"/>
  <c r="AH213" i="8"/>
  <c r="AK213" i="8" s="1"/>
  <c r="AL212" i="8"/>
  <c r="AN212" i="8" s="1"/>
  <c r="AI212" i="8"/>
  <c r="AH212" i="8"/>
  <c r="AK212" i="8" s="1"/>
  <c r="AL211" i="8"/>
  <c r="AN211" i="8" s="1"/>
  <c r="AI211" i="8"/>
  <c r="AH211" i="8"/>
  <c r="AK211" i="8" s="1"/>
  <c r="AL210" i="8"/>
  <c r="AN210" i="8" s="1"/>
  <c r="AI210" i="8"/>
  <c r="AH210" i="8"/>
  <c r="AK210" i="8" s="1"/>
  <c r="AL209" i="8"/>
  <c r="AN209" i="8" s="1"/>
  <c r="AI209" i="8"/>
  <c r="AH209" i="8"/>
  <c r="AK209" i="8" s="1"/>
  <c r="AL208" i="8"/>
  <c r="AN208" i="8" s="1"/>
  <c r="AI208" i="8"/>
  <c r="AH208" i="8"/>
  <c r="AK208" i="8" s="1"/>
  <c r="AL207" i="8"/>
  <c r="AN207" i="8" s="1"/>
  <c r="AI207" i="8"/>
  <c r="AH207" i="8"/>
  <c r="AK207" i="8" s="1"/>
  <c r="AB207" i="8"/>
  <c r="AL206" i="8"/>
  <c r="AN206" i="8" s="1"/>
  <c r="AI206" i="8"/>
  <c r="AH206" i="8"/>
  <c r="AK206" i="8" s="1"/>
  <c r="AP205" i="8"/>
  <c r="AN205" i="8"/>
  <c r="AI205" i="8"/>
  <c r="AH205" i="8"/>
  <c r="AL204" i="8"/>
  <c r="AN204" i="8" s="1"/>
  <c r="AI204" i="8"/>
  <c r="AH204" i="8"/>
  <c r="AL203" i="8"/>
  <c r="AN203" i="8" s="1"/>
  <c r="AI203" i="8"/>
  <c r="AH203" i="8"/>
  <c r="AH200" i="8"/>
  <c r="W200" i="8"/>
  <c r="V200" i="8"/>
  <c r="AG200" i="8" s="1"/>
  <c r="T200" i="8"/>
  <c r="X200" i="8" s="1"/>
  <c r="Z200" i="8" s="1"/>
  <c r="S200" i="8"/>
  <c r="Q200" i="8"/>
  <c r="K200" i="8"/>
  <c r="AH199" i="8"/>
  <c r="V199" i="8"/>
  <c r="W199" i="8" s="1"/>
  <c r="T199" i="8"/>
  <c r="X199" i="8" s="1"/>
  <c r="Z199" i="8" s="1"/>
  <c r="S199" i="8"/>
  <c r="Q199" i="8"/>
  <c r="AH198" i="8"/>
  <c r="V198" i="8"/>
  <c r="W198" i="8" s="1"/>
  <c r="T198" i="8"/>
  <c r="X198" i="8" s="1"/>
  <c r="Z198" i="8" s="1"/>
  <c r="S198" i="8"/>
  <c r="Q198" i="8"/>
  <c r="AH197" i="8"/>
  <c r="W197" i="8"/>
  <c r="V197" i="8"/>
  <c r="T197" i="8"/>
  <c r="X197" i="8" s="1"/>
  <c r="Z197" i="8" s="1"/>
  <c r="S197" i="8"/>
  <c r="Q197" i="8"/>
  <c r="AH196" i="8"/>
  <c r="W196" i="8"/>
  <c r="V196" i="8"/>
  <c r="T196" i="8"/>
  <c r="X196" i="8" s="1"/>
  <c r="Z196" i="8" s="1"/>
  <c r="S196" i="8"/>
  <c r="Q196" i="8"/>
  <c r="AH195" i="8"/>
  <c r="W195" i="8"/>
  <c r="V195" i="8"/>
  <c r="T195" i="8"/>
  <c r="X195" i="8" s="1"/>
  <c r="Z195" i="8" s="1"/>
  <c r="S195" i="8"/>
  <c r="Q195" i="8"/>
  <c r="AH194" i="8"/>
  <c r="W194" i="8"/>
  <c r="V194" i="8"/>
  <c r="T194" i="8"/>
  <c r="X194" i="8" s="1"/>
  <c r="Z194" i="8" s="1"/>
  <c r="S194" i="8"/>
  <c r="Q194" i="8"/>
  <c r="AH193" i="8"/>
  <c r="W193" i="8"/>
  <c r="V193" i="8"/>
  <c r="T193" i="8"/>
  <c r="X193" i="8" s="1"/>
  <c r="Z193" i="8" s="1"/>
  <c r="S193" i="8"/>
  <c r="Q193" i="8"/>
  <c r="AH192" i="8"/>
  <c r="W192" i="8"/>
  <c r="V192" i="8"/>
  <c r="T192" i="8"/>
  <c r="X192" i="8" s="1"/>
  <c r="Z192" i="8" s="1"/>
  <c r="S192" i="8"/>
  <c r="Q192" i="8"/>
  <c r="AH191" i="8"/>
  <c r="W191" i="8"/>
  <c r="V191" i="8"/>
  <c r="T191" i="8"/>
  <c r="X191" i="8" s="1"/>
  <c r="Z191" i="8" s="1"/>
  <c r="S191" i="8"/>
  <c r="Q191" i="8"/>
  <c r="AH190" i="8"/>
  <c r="W190" i="8"/>
  <c r="V190" i="8"/>
  <c r="T190" i="8"/>
  <c r="X190" i="8" s="1"/>
  <c r="Z190" i="8" s="1"/>
  <c r="S190" i="8"/>
  <c r="Q190" i="8"/>
  <c r="AH189" i="8"/>
  <c r="W189" i="8"/>
  <c r="V189" i="8"/>
  <c r="T189" i="8"/>
  <c r="X189" i="8" s="1"/>
  <c r="Z189" i="8" s="1"/>
  <c r="S189" i="8"/>
  <c r="Q189" i="8"/>
  <c r="AH188" i="8"/>
  <c r="W188" i="8"/>
  <c r="V188" i="8"/>
  <c r="T188" i="8"/>
  <c r="X188" i="8" s="1"/>
  <c r="Z188" i="8" s="1"/>
  <c r="S188" i="8"/>
  <c r="Q188" i="8"/>
  <c r="AH187" i="8"/>
  <c r="W187" i="8"/>
  <c r="V187" i="8"/>
  <c r="T187" i="8"/>
  <c r="X187" i="8" s="1"/>
  <c r="Z187" i="8" s="1"/>
  <c r="S187" i="8"/>
  <c r="Q187" i="8"/>
  <c r="AH186" i="8"/>
  <c r="W186" i="8"/>
  <c r="V186" i="8"/>
  <c r="T186" i="8"/>
  <c r="X186" i="8" s="1"/>
  <c r="Z186" i="8" s="1"/>
  <c r="S186" i="8"/>
  <c r="Q186" i="8"/>
  <c r="AH185" i="8"/>
  <c r="W185" i="8"/>
  <c r="V185" i="8"/>
  <c r="T185" i="8"/>
  <c r="X185" i="8" s="1"/>
  <c r="Z185" i="8" s="1"/>
  <c r="S185" i="8"/>
  <c r="Q185" i="8"/>
  <c r="AH184" i="8"/>
  <c r="W184" i="8"/>
  <c r="V184" i="8"/>
  <c r="T184" i="8"/>
  <c r="X184" i="8" s="1"/>
  <c r="Z184" i="8" s="1"/>
  <c r="S184" i="8"/>
  <c r="Q184" i="8"/>
  <c r="AH183" i="8"/>
  <c r="W183" i="8"/>
  <c r="V183" i="8"/>
  <c r="T183" i="8"/>
  <c r="X183" i="8" s="1"/>
  <c r="Z183" i="8" s="1"/>
  <c r="S183" i="8"/>
  <c r="Q183" i="8"/>
  <c r="AH182" i="8"/>
  <c r="W182" i="8"/>
  <c r="V182" i="8"/>
  <c r="T182" i="8"/>
  <c r="X182" i="8" s="1"/>
  <c r="Z182" i="8" s="1"/>
  <c r="S182" i="8"/>
  <c r="Q182" i="8"/>
  <c r="AH181" i="8"/>
  <c r="W181" i="8"/>
  <c r="V181" i="8"/>
  <c r="T181" i="8"/>
  <c r="X181" i="8" s="1"/>
  <c r="Z181" i="8" s="1"/>
  <c r="S181" i="8"/>
  <c r="Q181" i="8"/>
  <c r="AH180" i="8"/>
  <c r="W180" i="8"/>
  <c r="V180" i="8"/>
  <c r="T180" i="8"/>
  <c r="X180" i="8" s="1"/>
  <c r="Z180" i="8" s="1"/>
  <c r="S180" i="8"/>
  <c r="Q180" i="8"/>
  <c r="AH179" i="8"/>
  <c r="W179" i="8"/>
  <c r="V179" i="8"/>
  <c r="T179" i="8"/>
  <c r="X179" i="8" s="1"/>
  <c r="Z179" i="8" s="1"/>
  <c r="S179" i="8"/>
  <c r="Q179" i="8"/>
  <c r="AH178" i="8"/>
  <c r="W178" i="8"/>
  <c r="V178" i="8"/>
  <c r="T178" i="8"/>
  <c r="X178" i="8" s="1"/>
  <c r="Z178" i="8" s="1"/>
  <c r="S178" i="8"/>
  <c r="Q178" i="8"/>
  <c r="AH177" i="8"/>
  <c r="W177" i="8"/>
  <c r="V177" i="8"/>
  <c r="T177" i="8"/>
  <c r="X177" i="8" s="1"/>
  <c r="Z177" i="8" s="1"/>
  <c r="S177" i="8"/>
  <c r="Q177" i="8"/>
  <c r="AH176" i="8"/>
  <c r="W176" i="8"/>
  <c r="V176" i="8"/>
  <c r="T176" i="8"/>
  <c r="X176" i="8" s="1"/>
  <c r="Z176" i="8" s="1"/>
  <c r="S176" i="8"/>
  <c r="Q176" i="8"/>
  <c r="AH175" i="8"/>
  <c r="W175" i="8"/>
  <c r="V175" i="8"/>
  <c r="T175" i="8"/>
  <c r="X175" i="8" s="1"/>
  <c r="Z175" i="8" s="1"/>
  <c r="S175" i="8"/>
  <c r="Q175" i="8"/>
  <c r="AH174" i="8"/>
  <c r="W174" i="8"/>
  <c r="V174" i="8"/>
  <c r="T174" i="8"/>
  <c r="X174" i="8" s="1"/>
  <c r="Z174" i="8" s="1"/>
  <c r="S174" i="8"/>
  <c r="Q174" i="8"/>
  <c r="AH173" i="8"/>
  <c r="W173" i="8"/>
  <c r="V173" i="8"/>
  <c r="T173" i="8"/>
  <c r="X173" i="8" s="1"/>
  <c r="Z173" i="8" s="1"/>
  <c r="S173" i="8"/>
  <c r="Q173" i="8"/>
  <c r="AH172" i="8"/>
  <c r="W172" i="8"/>
  <c r="V172" i="8"/>
  <c r="T172" i="8"/>
  <c r="X172" i="8" s="1"/>
  <c r="Z172" i="8" s="1"/>
  <c r="S172" i="8"/>
  <c r="Q172" i="8"/>
  <c r="AH171" i="8"/>
  <c r="W171" i="8"/>
  <c r="V171" i="8"/>
  <c r="T171" i="8"/>
  <c r="X171" i="8" s="1"/>
  <c r="Z171" i="8" s="1"/>
  <c r="S171" i="8"/>
  <c r="Q171" i="8"/>
  <c r="AH170" i="8"/>
  <c r="W170" i="8"/>
  <c r="V170" i="8"/>
  <c r="T170" i="8"/>
  <c r="X170" i="8" s="1"/>
  <c r="Z170" i="8" s="1"/>
  <c r="S170" i="8"/>
  <c r="Q170" i="8"/>
  <c r="AH169" i="8"/>
  <c r="W169" i="8"/>
  <c r="V169" i="8"/>
  <c r="T169" i="8"/>
  <c r="X169" i="8" s="1"/>
  <c r="Z169" i="8" s="1"/>
  <c r="S169" i="8"/>
  <c r="Q169" i="8"/>
  <c r="AH168" i="8"/>
  <c r="W168" i="8"/>
  <c r="V168" i="8"/>
  <c r="T168" i="8"/>
  <c r="X168" i="8" s="1"/>
  <c r="Z168" i="8" s="1"/>
  <c r="S168" i="8"/>
  <c r="Q168" i="8"/>
  <c r="AH167" i="8"/>
  <c r="W167" i="8"/>
  <c r="V167" i="8"/>
  <c r="T167" i="8"/>
  <c r="X167" i="8" s="1"/>
  <c r="Z167" i="8" s="1"/>
  <c r="S167" i="8"/>
  <c r="Q167" i="8"/>
  <c r="AH166" i="8"/>
  <c r="W166" i="8"/>
  <c r="V166" i="8"/>
  <c r="T166" i="8"/>
  <c r="X166" i="8" s="1"/>
  <c r="Z166" i="8" s="1"/>
  <c r="S166" i="8"/>
  <c r="Q166" i="8"/>
  <c r="AH165" i="8"/>
  <c r="W165" i="8"/>
  <c r="V165" i="8"/>
  <c r="T165" i="8"/>
  <c r="X165" i="8" s="1"/>
  <c r="Z165" i="8" s="1"/>
  <c r="S165" i="8"/>
  <c r="Q165" i="8"/>
  <c r="AH164" i="8"/>
  <c r="W164" i="8"/>
  <c r="V164" i="8"/>
  <c r="T164" i="8"/>
  <c r="X164" i="8" s="1"/>
  <c r="Z164" i="8" s="1"/>
  <c r="S164" i="8"/>
  <c r="Q164" i="8"/>
  <c r="AH163" i="8"/>
  <c r="W163" i="8"/>
  <c r="V163" i="8"/>
  <c r="T163" i="8"/>
  <c r="X163" i="8" s="1"/>
  <c r="Z163" i="8" s="1"/>
  <c r="S163" i="8"/>
  <c r="Q163" i="8"/>
  <c r="AH162" i="8"/>
  <c r="W162" i="8"/>
  <c r="V162" i="8"/>
  <c r="T162" i="8"/>
  <c r="X162" i="8" s="1"/>
  <c r="Z162" i="8" s="1"/>
  <c r="S162" i="8"/>
  <c r="Q162" i="8"/>
  <c r="AH161" i="8"/>
  <c r="W161" i="8"/>
  <c r="V161" i="8"/>
  <c r="T161" i="8"/>
  <c r="X161" i="8" s="1"/>
  <c r="Z161" i="8" s="1"/>
  <c r="S161" i="8"/>
  <c r="Q161" i="8"/>
  <c r="AH160" i="8"/>
  <c r="W160" i="8"/>
  <c r="V160" i="8"/>
  <c r="T160" i="8"/>
  <c r="X160" i="8" s="1"/>
  <c r="Z160" i="8" s="1"/>
  <c r="S160" i="8"/>
  <c r="Q160" i="8"/>
  <c r="AH159" i="8"/>
  <c r="W159" i="8"/>
  <c r="V159" i="8"/>
  <c r="T159" i="8"/>
  <c r="X159" i="8" s="1"/>
  <c r="Z159" i="8" s="1"/>
  <c r="S159" i="8"/>
  <c r="Q159" i="8"/>
  <c r="AH158" i="8"/>
  <c r="W158" i="8"/>
  <c r="V158" i="8"/>
  <c r="T158" i="8"/>
  <c r="X158" i="8" s="1"/>
  <c r="Z158" i="8" s="1"/>
  <c r="S158" i="8"/>
  <c r="Q158" i="8"/>
  <c r="AH157" i="8"/>
  <c r="W157" i="8"/>
  <c r="V157" i="8"/>
  <c r="T157" i="8"/>
  <c r="X157" i="8" s="1"/>
  <c r="Z157" i="8" s="1"/>
  <c r="S157" i="8"/>
  <c r="Q157" i="8"/>
  <c r="AH156" i="8"/>
  <c r="W156" i="8"/>
  <c r="V156" i="8"/>
  <c r="T156" i="8"/>
  <c r="X156" i="8" s="1"/>
  <c r="Z156" i="8" s="1"/>
  <c r="S156" i="8"/>
  <c r="Q156" i="8"/>
  <c r="AH155" i="8"/>
  <c r="W155" i="8"/>
  <c r="V155" i="8"/>
  <c r="T155" i="8"/>
  <c r="X155" i="8" s="1"/>
  <c r="Z155" i="8" s="1"/>
  <c r="S155" i="8"/>
  <c r="Q155" i="8"/>
  <c r="AH154" i="8"/>
  <c r="W154" i="8"/>
  <c r="V154" i="8"/>
  <c r="T154" i="8"/>
  <c r="X154" i="8" s="1"/>
  <c r="Z154" i="8" s="1"/>
  <c r="S154" i="8"/>
  <c r="Q154" i="8"/>
  <c r="AH153" i="8"/>
  <c r="W153" i="8"/>
  <c r="V153" i="8"/>
  <c r="T153" i="8"/>
  <c r="X153" i="8" s="1"/>
  <c r="Z153" i="8" s="1"/>
  <c r="S153" i="8"/>
  <c r="Q153" i="8"/>
  <c r="AH152" i="8"/>
  <c r="W152" i="8"/>
  <c r="V152" i="8"/>
  <c r="T152" i="8"/>
  <c r="X152" i="8" s="1"/>
  <c r="Z152" i="8" s="1"/>
  <c r="S152" i="8"/>
  <c r="Q152" i="8"/>
  <c r="AH151" i="8"/>
  <c r="W151" i="8"/>
  <c r="V151" i="8"/>
  <c r="T151" i="8"/>
  <c r="X151" i="8" s="1"/>
  <c r="Z151" i="8" s="1"/>
  <c r="S151" i="8"/>
  <c r="Q151" i="8"/>
  <c r="AH150" i="8"/>
  <c r="W150" i="8"/>
  <c r="V150" i="8"/>
  <c r="T150" i="8"/>
  <c r="X150" i="8" s="1"/>
  <c r="Z150" i="8" s="1"/>
  <c r="S150" i="8"/>
  <c r="Q150" i="8"/>
  <c r="AH149" i="8"/>
  <c r="W149" i="8"/>
  <c r="V149" i="8"/>
  <c r="T149" i="8"/>
  <c r="X149" i="8" s="1"/>
  <c r="Z149" i="8" s="1"/>
  <c r="S149" i="8"/>
  <c r="Q149" i="8"/>
  <c r="AH148" i="8"/>
  <c r="W148" i="8"/>
  <c r="V148" i="8"/>
  <c r="T148" i="8"/>
  <c r="X148" i="8" s="1"/>
  <c r="Z148" i="8" s="1"/>
  <c r="S148" i="8"/>
  <c r="Q148" i="8"/>
  <c r="AH147" i="8"/>
  <c r="W147" i="8"/>
  <c r="V147" i="8"/>
  <c r="T147" i="8"/>
  <c r="X147" i="8" s="1"/>
  <c r="Z147" i="8" s="1"/>
  <c r="S147" i="8"/>
  <c r="Q147" i="8"/>
  <c r="AH146" i="8"/>
  <c r="W146" i="8"/>
  <c r="V146" i="8"/>
  <c r="T146" i="8"/>
  <c r="X146" i="8" s="1"/>
  <c r="Z146" i="8" s="1"/>
  <c r="S146" i="8"/>
  <c r="Q146" i="8"/>
  <c r="AH145" i="8"/>
  <c r="W145" i="8"/>
  <c r="V145" i="8"/>
  <c r="T145" i="8"/>
  <c r="X145" i="8" s="1"/>
  <c r="Z145" i="8" s="1"/>
  <c r="S145" i="8"/>
  <c r="Q145" i="8"/>
  <c r="AH144" i="8"/>
  <c r="W144" i="8"/>
  <c r="V144" i="8"/>
  <c r="T144" i="8"/>
  <c r="X144" i="8" s="1"/>
  <c r="Z144" i="8" s="1"/>
  <c r="S144" i="8"/>
  <c r="Q144" i="8"/>
  <c r="AH143" i="8"/>
  <c r="W143" i="8"/>
  <c r="V143" i="8"/>
  <c r="T143" i="8"/>
  <c r="X143" i="8" s="1"/>
  <c r="Z143" i="8" s="1"/>
  <c r="S143" i="8"/>
  <c r="Q143" i="8"/>
  <c r="AH142" i="8"/>
  <c r="W142" i="8"/>
  <c r="V142" i="8"/>
  <c r="T142" i="8"/>
  <c r="X142" i="8" s="1"/>
  <c r="Z142" i="8" s="1"/>
  <c r="S142" i="8"/>
  <c r="Q142" i="8"/>
  <c r="AH141" i="8"/>
  <c r="W141" i="8"/>
  <c r="V141" i="8"/>
  <c r="T141" i="8"/>
  <c r="X141" i="8" s="1"/>
  <c r="Z141" i="8" s="1"/>
  <c r="S141" i="8"/>
  <c r="Q141" i="8"/>
  <c r="AH140" i="8"/>
  <c r="W140" i="8"/>
  <c r="V140" i="8"/>
  <c r="T140" i="8"/>
  <c r="X140" i="8" s="1"/>
  <c r="Z140" i="8" s="1"/>
  <c r="S140" i="8"/>
  <c r="Q140" i="8"/>
  <c r="AH139" i="8"/>
  <c r="W139" i="8"/>
  <c r="V139" i="8"/>
  <c r="T139" i="8"/>
  <c r="X139" i="8" s="1"/>
  <c r="Z139" i="8" s="1"/>
  <c r="S139" i="8"/>
  <c r="Q139" i="8"/>
  <c r="AH138" i="8"/>
  <c r="W138" i="8"/>
  <c r="V138" i="8"/>
  <c r="T138" i="8"/>
  <c r="X138" i="8" s="1"/>
  <c r="Z138" i="8" s="1"/>
  <c r="S138" i="8"/>
  <c r="Q138" i="8"/>
  <c r="AH137" i="8"/>
  <c r="W137" i="8"/>
  <c r="V137" i="8"/>
  <c r="T137" i="8"/>
  <c r="X137" i="8" s="1"/>
  <c r="Z137" i="8" s="1"/>
  <c r="S137" i="8"/>
  <c r="Q137" i="8"/>
  <c r="AH136" i="8"/>
  <c r="W136" i="8"/>
  <c r="V136" i="8"/>
  <c r="T136" i="8"/>
  <c r="X136" i="8" s="1"/>
  <c r="Z136" i="8" s="1"/>
  <c r="S136" i="8"/>
  <c r="Q136" i="8"/>
  <c r="AH135" i="8"/>
  <c r="W135" i="8"/>
  <c r="V135" i="8"/>
  <c r="T135" i="8"/>
  <c r="X135" i="8" s="1"/>
  <c r="Z135" i="8" s="1"/>
  <c r="S135" i="8"/>
  <c r="Q135" i="8"/>
  <c r="AH134" i="8"/>
  <c r="W134" i="8"/>
  <c r="V134" i="8"/>
  <c r="T134" i="8"/>
  <c r="X134" i="8" s="1"/>
  <c r="Z134" i="8" s="1"/>
  <c r="S134" i="8"/>
  <c r="Q134" i="8"/>
  <c r="AH133" i="8"/>
  <c r="W133" i="8"/>
  <c r="V133" i="8"/>
  <c r="T133" i="8"/>
  <c r="X133" i="8" s="1"/>
  <c r="Z133" i="8" s="1"/>
  <c r="S133" i="8"/>
  <c r="Q133" i="8"/>
  <c r="AH132" i="8"/>
  <c r="W132" i="8"/>
  <c r="V132" i="8"/>
  <c r="T132" i="8"/>
  <c r="X132" i="8" s="1"/>
  <c r="Z132" i="8" s="1"/>
  <c r="S132" i="8"/>
  <c r="Q132" i="8"/>
  <c r="AH131" i="8"/>
  <c r="W131" i="8"/>
  <c r="V131" i="8"/>
  <c r="T131" i="8"/>
  <c r="X131" i="8" s="1"/>
  <c r="Z131" i="8" s="1"/>
  <c r="S131" i="8"/>
  <c r="Q131" i="8"/>
  <c r="AH130" i="8"/>
  <c r="W130" i="8"/>
  <c r="V130" i="8"/>
  <c r="T130" i="8"/>
  <c r="X130" i="8" s="1"/>
  <c r="Z130" i="8" s="1"/>
  <c r="S130" i="8"/>
  <c r="Q130" i="8"/>
  <c r="AH129" i="8"/>
  <c r="W129" i="8"/>
  <c r="V129" i="8"/>
  <c r="T129" i="8"/>
  <c r="X129" i="8" s="1"/>
  <c r="Z129" i="8" s="1"/>
  <c r="S129" i="8"/>
  <c r="Q129" i="8"/>
  <c r="AH128" i="8"/>
  <c r="W128" i="8"/>
  <c r="V128" i="8"/>
  <c r="T128" i="8"/>
  <c r="X128" i="8" s="1"/>
  <c r="Z128" i="8" s="1"/>
  <c r="S128" i="8"/>
  <c r="Q128" i="8"/>
  <c r="AH127" i="8"/>
  <c r="W127" i="8"/>
  <c r="V127" i="8"/>
  <c r="T127" i="8"/>
  <c r="X127" i="8" s="1"/>
  <c r="Z127" i="8" s="1"/>
  <c r="S127" i="8"/>
  <c r="Q127" i="8"/>
  <c r="AH126" i="8"/>
  <c r="W126" i="8"/>
  <c r="V126" i="8"/>
  <c r="T126" i="8"/>
  <c r="X126" i="8" s="1"/>
  <c r="Z126" i="8" s="1"/>
  <c r="S126" i="8"/>
  <c r="Q126" i="8"/>
  <c r="AH125" i="8"/>
  <c r="W125" i="8"/>
  <c r="V125" i="8"/>
  <c r="T125" i="8"/>
  <c r="X125" i="8" s="1"/>
  <c r="Z125" i="8" s="1"/>
  <c r="S125" i="8"/>
  <c r="Q125" i="8"/>
  <c r="AH124" i="8"/>
  <c r="W124" i="8"/>
  <c r="V124" i="8"/>
  <c r="T124" i="8"/>
  <c r="X124" i="8" s="1"/>
  <c r="Z124" i="8" s="1"/>
  <c r="S124" i="8"/>
  <c r="Q124" i="8"/>
  <c r="AH123" i="8"/>
  <c r="W123" i="8"/>
  <c r="V123" i="8"/>
  <c r="T123" i="8"/>
  <c r="X123" i="8" s="1"/>
  <c r="Z123" i="8" s="1"/>
  <c r="S123" i="8"/>
  <c r="Q123" i="8"/>
  <c r="AH122" i="8"/>
  <c r="W122" i="8"/>
  <c r="V122" i="8"/>
  <c r="T122" i="8"/>
  <c r="X122" i="8" s="1"/>
  <c r="Z122" i="8" s="1"/>
  <c r="S122" i="8"/>
  <c r="Q122" i="8"/>
  <c r="AH121" i="8"/>
  <c r="W121" i="8"/>
  <c r="V121" i="8"/>
  <c r="T121" i="8"/>
  <c r="X121" i="8" s="1"/>
  <c r="Z121" i="8" s="1"/>
  <c r="S121" i="8"/>
  <c r="Q121" i="8"/>
  <c r="AH120" i="8"/>
  <c r="W120" i="8"/>
  <c r="V120" i="8"/>
  <c r="T120" i="8"/>
  <c r="X120" i="8" s="1"/>
  <c r="Z120" i="8" s="1"/>
  <c r="S120" i="8"/>
  <c r="Q120" i="8"/>
  <c r="AH119" i="8"/>
  <c r="W119" i="8"/>
  <c r="V119" i="8"/>
  <c r="T119" i="8"/>
  <c r="X119" i="8" s="1"/>
  <c r="Z119" i="8" s="1"/>
  <c r="S119" i="8"/>
  <c r="Q119" i="8"/>
  <c r="AH118" i="8"/>
  <c r="W118" i="8"/>
  <c r="V118" i="8"/>
  <c r="T118" i="8"/>
  <c r="X118" i="8" s="1"/>
  <c r="Z118" i="8" s="1"/>
  <c r="S118" i="8"/>
  <c r="Q118" i="8"/>
  <c r="AH117" i="8"/>
  <c r="W117" i="8"/>
  <c r="V117" i="8"/>
  <c r="T117" i="8"/>
  <c r="X117" i="8" s="1"/>
  <c r="Z117" i="8" s="1"/>
  <c r="S117" i="8"/>
  <c r="Q117" i="8"/>
  <c r="AH116" i="8"/>
  <c r="W116" i="8"/>
  <c r="V116" i="8"/>
  <c r="T116" i="8"/>
  <c r="X116" i="8" s="1"/>
  <c r="Z116" i="8" s="1"/>
  <c r="S116" i="8"/>
  <c r="Q116" i="8"/>
  <c r="AH115" i="8"/>
  <c r="W115" i="8"/>
  <c r="V115" i="8"/>
  <c r="T115" i="8"/>
  <c r="X115" i="8" s="1"/>
  <c r="Z115" i="8" s="1"/>
  <c r="S115" i="8"/>
  <c r="Q115" i="8"/>
  <c r="AH114" i="8"/>
  <c r="W114" i="8"/>
  <c r="V114" i="8"/>
  <c r="T114" i="8"/>
  <c r="X114" i="8" s="1"/>
  <c r="Z114" i="8" s="1"/>
  <c r="S114" i="8"/>
  <c r="Q114" i="8"/>
  <c r="AH113" i="8"/>
  <c r="W113" i="8"/>
  <c r="V113" i="8"/>
  <c r="T113" i="8"/>
  <c r="X113" i="8" s="1"/>
  <c r="Z113" i="8" s="1"/>
  <c r="S113" i="8"/>
  <c r="Q113" i="8"/>
  <c r="AH112" i="8"/>
  <c r="W112" i="8"/>
  <c r="V112" i="8"/>
  <c r="T112" i="8"/>
  <c r="X112" i="8" s="1"/>
  <c r="Z112" i="8" s="1"/>
  <c r="S112" i="8"/>
  <c r="Q112" i="8"/>
  <c r="AH111" i="8"/>
  <c r="W111" i="8"/>
  <c r="V111" i="8"/>
  <c r="T111" i="8"/>
  <c r="X111" i="8" s="1"/>
  <c r="Z111" i="8" s="1"/>
  <c r="S111" i="8"/>
  <c r="Q111" i="8"/>
  <c r="AH110" i="8"/>
  <c r="W110" i="8"/>
  <c r="V110" i="8"/>
  <c r="T110" i="8"/>
  <c r="X110" i="8" s="1"/>
  <c r="Z110" i="8" s="1"/>
  <c r="S110" i="8"/>
  <c r="Q110" i="8"/>
  <c r="AH109" i="8"/>
  <c r="W109" i="8"/>
  <c r="V109" i="8"/>
  <c r="T109" i="8"/>
  <c r="X109" i="8" s="1"/>
  <c r="Z109" i="8" s="1"/>
  <c r="S109" i="8"/>
  <c r="Q109" i="8"/>
  <c r="AH108" i="8"/>
  <c r="W108" i="8"/>
  <c r="V108" i="8"/>
  <c r="T108" i="8"/>
  <c r="X108" i="8" s="1"/>
  <c r="Z108" i="8" s="1"/>
  <c r="S108" i="8"/>
  <c r="Q108" i="8"/>
  <c r="AH107" i="8"/>
  <c r="W107" i="8"/>
  <c r="V107" i="8"/>
  <c r="T107" i="8"/>
  <c r="X107" i="8" s="1"/>
  <c r="Z107" i="8" s="1"/>
  <c r="S107" i="8"/>
  <c r="Q107" i="8"/>
  <c r="AH106" i="8"/>
  <c r="W106" i="8"/>
  <c r="V106" i="8"/>
  <c r="T106" i="8"/>
  <c r="X106" i="8" s="1"/>
  <c r="Z106" i="8" s="1"/>
  <c r="S106" i="8"/>
  <c r="Q106" i="8"/>
  <c r="AH105" i="8"/>
  <c r="W105" i="8"/>
  <c r="V105" i="8"/>
  <c r="T105" i="8"/>
  <c r="X105" i="8" s="1"/>
  <c r="Z105" i="8" s="1"/>
  <c r="S105" i="8"/>
  <c r="Q105" i="8"/>
  <c r="AH104" i="8"/>
  <c r="W104" i="8"/>
  <c r="V104" i="8"/>
  <c r="T104" i="8"/>
  <c r="X104" i="8" s="1"/>
  <c r="Z104" i="8" s="1"/>
  <c r="S104" i="8"/>
  <c r="Q104" i="8"/>
  <c r="AH103" i="8"/>
  <c r="W103" i="8"/>
  <c r="V103" i="8"/>
  <c r="T103" i="8"/>
  <c r="X103" i="8" s="1"/>
  <c r="Z103" i="8" s="1"/>
  <c r="S103" i="8"/>
  <c r="Q103" i="8"/>
  <c r="AH102" i="8"/>
  <c r="W102" i="8"/>
  <c r="V102" i="8"/>
  <c r="T102" i="8"/>
  <c r="X102" i="8" s="1"/>
  <c r="Z102" i="8" s="1"/>
  <c r="S102" i="8"/>
  <c r="Q102" i="8"/>
  <c r="AH101" i="8"/>
  <c r="W101" i="8"/>
  <c r="V101" i="8"/>
  <c r="T101" i="8"/>
  <c r="X101" i="8" s="1"/>
  <c r="Z101" i="8" s="1"/>
  <c r="S101" i="8"/>
  <c r="Q101" i="8"/>
  <c r="AH100" i="8"/>
  <c r="W100" i="8"/>
  <c r="V100" i="8"/>
  <c r="T100" i="8"/>
  <c r="X100" i="8" s="1"/>
  <c r="Z100" i="8" s="1"/>
  <c r="S100" i="8"/>
  <c r="Q100" i="8"/>
  <c r="AH99" i="8"/>
  <c r="W99" i="8"/>
  <c r="V99" i="8"/>
  <c r="T99" i="8"/>
  <c r="X99" i="8" s="1"/>
  <c r="Z99" i="8" s="1"/>
  <c r="S99" i="8"/>
  <c r="Q99" i="8"/>
  <c r="AH98" i="8"/>
  <c r="W98" i="8"/>
  <c r="V98" i="8"/>
  <c r="T98" i="8"/>
  <c r="X98" i="8" s="1"/>
  <c r="Z98" i="8" s="1"/>
  <c r="S98" i="8"/>
  <c r="Q98" i="8"/>
  <c r="AH97" i="8"/>
  <c r="W97" i="8"/>
  <c r="V97" i="8"/>
  <c r="T97" i="8"/>
  <c r="X97" i="8" s="1"/>
  <c r="Z97" i="8" s="1"/>
  <c r="S97" i="8"/>
  <c r="Q97" i="8"/>
  <c r="AH96" i="8"/>
  <c r="W96" i="8"/>
  <c r="V96" i="8"/>
  <c r="T96" i="8"/>
  <c r="X96" i="8" s="1"/>
  <c r="Z96" i="8" s="1"/>
  <c r="S96" i="8"/>
  <c r="Q96" i="8"/>
  <c r="AH95" i="8"/>
  <c r="W95" i="8"/>
  <c r="V95" i="8"/>
  <c r="T95" i="8"/>
  <c r="X95" i="8" s="1"/>
  <c r="Z95" i="8" s="1"/>
  <c r="S95" i="8"/>
  <c r="Q95" i="8"/>
  <c r="AH94" i="8"/>
  <c r="W94" i="8"/>
  <c r="V94" i="8"/>
  <c r="T94" i="8"/>
  <c r="X94" i="8" s="1"/>
  <c r="Z94" i="8" s="1"/>
  <c r="S94" i="8"/>
  <c r="Q94" i="8"/>
  <c r="AH93" i="8"/>
  <c r="W93" i="8"/>
  <c r="V93" i="8"/>
  <c r="T93" i="8"/>
  <c r="X93" i="8" s="1"/>
  <c r="Z93" i="8" s="1"/>
  <c r="S93" i="8"/>
  <c r="Q93" i="8"/>
  <c r="AH92" i="8"/>
  <c r="W92" i="8"/>
  <c r="V92" i="8"/>
  <c r="T92" i="8"/>
  <c r="X92" i="8" s="1"/>
  <c r="Z92" i="8" s="1"/>
  <c r="S92" i="8"/>
  <c r="Q92" i="8"/>
  <c r="AH91" i="8"/>
  <c r="W91" i="8"/>
  <c r="V91" i="8"/>
  <c r="T91" i="8"/>
  <c r="X91" i="8" s="1"/>
  <c r="Z91" i="8" s="1"/>
  <c r="S91" i="8"/>
  <c r="Q91" i="8"/>
  <c r="AH90" i="8"/>
  <c r="W90" i="8"/>
  <c r="V90" i="8"/>
  <c r="T90" i="8"/>
  <c r="X90" i="8" s="1"/>
  <c r="Z90" i="8" s="1"/>
  <c r="S90" i="8"/>
  <c r="Q90" i="8"/>
  <c r="AH89" i="8"/>
  <c r="W89" i="8"/>
  <c r="V89" i="8"/>
  <c r="T89" i="8"/>
  <c r="X89" i="8" s="1"/>
  <c r="Z89" i="8" s="1"/>
  <c r="S89" i="8"/>
  <c r="Q89" i="8"/>
  <c r="AH88" i="8"/>
  <c r="W88" i="8"/>
  <c r="V88" i="8"/>
  <c r="T88" i="8"/>
  <c r="X88" i="8" s="1"/>
  <c r="Z88" i="8" s="1"/>
  <c r="S88" i="8"/>
  <c r="Q88" i="8"/>
  <c r="AH87" i="8"/>
  <c r="AG87" i="8"/>
  <c r="V87" i="8"/>
  <c r="W87" i="8" s="1"/>
  <c r="T87" i="8"/>
  <c r="X87" i="8" s="1"/>
  <c r="Z87" i="8" s="1"/>
  <c r="S87" i="8"/>
  <c r="Q87" i="8"/>
  <c r="K87" i="8"/>
  <c r="AH86" i="8"/>
  <c r="AG86" i="8"/>
  <c r="V86" i="8"/>
  <c r="W86" i="8" s="1"/>
  <c r="T86" i="8"/>
  <c r="X86" i="8" s="1"/>
  <c r="Z86" i="8" s="1"/>
  <c r="S86" i="8"/>
  <c r="Q86" i="8"/>
  <c r="K86" i="8"/>
  <c r="AH85" i="8"/>
  <c r="AG85" i="8"/>
  <c r="V85" i="8"/>
  <c r="W85" i="8" s="1"/>
  <c r="T85" i="8"/>
  <c r="X85" i="8" s="1"/>
  <c r="Z85" i="8" s="1"/>
  <c r="S85" i="8"/>
  <c r="Q85" i="8"/>
  <c r="K85" i="8"/>
  <c r="AH84" i="8"/>
  <c r="W84" i="8"/>
  <c r="V84" i="8"/>
  <c r="AG84" i="8" s="1"/>
  <c r="T84" i="8"/>
  <c r="X84" i="8" s="1"/>
  <c r="Z84" i="8" s="1"/>
  <c r="S84" i="8"/>
  <c r="Q84" i="8"/>
  <c r="K84" i="8"/>
  <c r="AH83" i="8"/>
  <c r="AG83" i="8"/>
  <c r="V83" i="8"/>
  <c r="W83" i="8" s="1"/>
  <c r="T83" i="8"/>
  <c r="X83" i="8" s="1"/>
  <c r="Z83" i="8" s="1"/>
  <c r="S83" i="8"/>
  <c r="Q83" i="8"/>
  <c r="K83" i="8"/>
  <c r="AH82" i="8"/>
  <c r="V82" i="8"/>
  <c r="W82" i="8" s="1"/>
  <c r="T82" i="8"/>
  <c r="X82" i="8" s="1"/>
  <c r="Z82" i="8" s="1"/>
  <c r="S82" i="8"/>
  <c r="Q82" i="8"/>
  <c r="K82" i="8"/>
  <c r="AH81" i="8"/>
  <c r="V81" i="8"/>
  <c r="W81" i="8" s="1"/>
  <c r="T81" i="8"/>
  <c r="X81" i="8" s="1"/>
  <c r="Z81" i="8" s="1"/>
  <c r="S81" i="8"/>
  <c r="Q81" i="8"/>
  <c r="K81" i="8"/>
  <c r="AH80" i="8"/>
  <c r="V80" i="8"/>
  <c r="AG80" i="8" s="1"/>
  <c r="T80" i="8"/>
  <c r="X80" i="8" s="1"/>
  <c r="Z80" i="8" s="1"/>
  <c r="S80" i="8"/>
  <c r="Q80" i="8"/>
  <c r="K80" i="8"/>
  <c r="AH79" i="8"/>
  <c r="AG79" i="8"/>
  <c r="V79" i="8"/>
  <c r="W79" i="8" s="1"/>
  <c r="T79" i="8"/>
  <c r="X79" i="8" s="1"/>
  <c r="Z79" i="8" s="1"/>
  <c r="S79" i="8"/>
  <c r="Q79" i="8"/>
  <c r="K79" i="8"/>
  <c r="AH78" i="8"/>
  <c r="V78" i="8"/>
  <c r="W78" i="8" s="1"/>
  <c r="T78" i="8"/>
  <c r="X78" i="8" s="1"/>
  <c r="Z78" i="8" s="1"/>
  <c r="S78" i="8"/>
  <c r="Q78" i="8"/>
  <c r="K78" i="8"/>
  <c r="AH77" i="8"/>
  <c r="V77" i="8"/>
  <c r="W77" i="8" s="1"/>
  <c r="T77" i="8"/>
  <c r="X77" i="8" s="1"/>
  <c r="Z77" i="8" s="1"/>
  <c r="S77" i="8"/>
  <c r="Q77" i="8"/>
  <c r="K77" i="8"/>
  <c r="AH76" i="8"/>
  <c r="W76" i="8"/>
  <c r="V76" i="8"/>
  <c r="AG76" i="8" s="1"/>
  <c r="T76" i="8"/>
  <c r="X76" i="8" s="1"/>
  <c r="Z76" i="8" s="1"/>
  <c r="S76" i="8"/>
  <c r="Q76" i="8"/>
  <c r="K76" i="8"/>
  <c r="AH75" i="8"/>
  <c r="AG75" i="8"/>
  <c r="V75" i="8"/>
  <c r="W75" i="8" s="1"/>
  <c r="T75" i="8"/>
  <c r="X75" i="8" s="1"/>
  <c r="Z75" i="8" s="1"/>
  <c r="S75" i="8"/>
  <c r="Q75" i="8"/>
  <c r="K75" i="8"/>
  <c r="AH74" i="8"/>
  <c r="AG74" i="8"/>
  <c r="V74" i="8"/>
  <c r="W74" i="8" s="1"/>
  <c r="T74" i="8"/>
  <c r="X74" i="8" s="1"/>
  <c r="Z74" i="8" s="1"/>
  <c r="S74" i="8"/>
  <c r="Q74" i="8"/>
  <c r="K74" i="8"/>
  <c r="AH73" i="8"/>
  <c r="AG73" i="8"/>
  <c r="V73" i="8"/>
  <c r="W73" i="8" s="1"/>
  <c r="T73" i="8"/>
  <c r="X73" i="8" s="1"/>
  <c r="Z73" i="8" s="1"/>
  <c r="S73" i="8"/>
  <c r="Q73" i="8"/>
  <c r="K73" i="8"/>
  <c r="AH72" i="8"/>
  <c r="W72" i="8"/>
  <c r="V72" i="8"/>
  <c r="AG72" i="8" s="1"/>
  <c r="T72" i="8"/>
  <c r="X72" i="8" s="1"/>
  <c r="Z72" i="8" s="1"/>
  <c r="S72" i="8"/>
  <c r="Q72" i="8"/>
  <c r="K72" i="8"/>
  <c r="AH71" i="8"/>
  <c r="V71" i="8"/>
  <c r="AG71" i="8" s="1"/>
  <c r="T71" i="8"/>
  <c r="X71" i="8" s="1"/>
  <c r="Z71" i="8" s="1"/>
  <c r="S71" i="8"/>
  <c r="Q71" i="8"/>
  <c r="K71" i="8"/>
  <c r="AH70" i="8"/>
  <c r="W70" i="8"/>
  <c r="V70" i="8"/>
  <c r="AG70" i="8" s="1"/>
  <c r="T70" i="8"/>
  <c r="X70" i="8" s="1"/>
  <c r="Z70" i="8" s="1"/>
  <c r="S70" i="8"/>
  <c r="Q70" i="8"/>
  <c r="K70" i="8"/>
  <c r="AH69" i="8"/>
  <c r="V69" i="8"/>
  <c r="W69" i="8" s="1"/>
  <c r="T69" i="8"/>
  <c r="X69" i="8" s="1"/>
  <c r="Z69" i="8" s="1"/>
  <c r="S69" i="8"/>
  <c r="Q69" i="8"/>
  <c r="K69" i="8"/>
  <c r="AH68" i="8"/>
  <c r="W68" i="8"/>
  <c r="V68" i="8"/>
  <c r="AG68" i="8" s="1"/>
  <c r="T68" i="8"/>
  <c r="X68" i="8" s="1"/>
  <c r="Z68" i="8" s="1"/>
  <c r="S68" i="8"/>
  <c r="Q68" i="8"/>
  <c r="K68" i="8"/>
  <c r="AH67" i="8"/>
  <c r="V67" i="8"/>
  <c r="AG67" i="8" s="1"/>
  <c r="T67" i="8"/>
  <c r="X67" i="8" s="1"/>
  <c r="Z67" i="8" s="1"/>
  <c r="S67" i="8"/>
  <c r="Q67" i="8"/>
  <c r="K67" i="8"/>
  <c r="AH66" i="8"/>
  <c r="W66" i="8"/>
  <c r="V66" i="8"/>
  <c r="AG66" i="8" s="1"/>
  <c r="T66" i="8"/>
  <c r="X66" i="8" s="1"/>
  <c r="Z66" i="8" s="1"/>
  <c r="S66" i="8"/>
  <c r="Q66" i="8"/>
  <c r="K66" i="8"/>
  <c r="AH65" i="8"/>
  <c r="V65" i="8"/>
  <c r="W65" i="8" s="1"/>
  <c r="T65" i="8"/>
  <c r="X65" i="8" s="1"/>
  <c r="Z65" i="8" s="1"/>
  <c r="S65" i="8"/>
  <c r="Q65" i="8"/>
  <c r="K65" i="8"/>
  <c r="AH64" i="8"/>
  <c r="W64" i="8"/>
  <c r="V64" i="8"/>
  <c r="AG64" i="8" s="1"/>
  <c r="T64" i="8"/>
  <c r="X64" i="8" s="1"/>
  <c r="Z64" i="8" s="1"/>
  <c r="S64" i="8"/>
  <c r="Q64" i="8"/>
  <c r="K64" i="8"/>
  <c r="AH63" i="8"/>
  <c r="V63" i="8"/>
  <c r="AG63" i="8" s="1"/>
  <c r="T63" i="8"/>
  <c r="X63" i="8" s="1"/>
  <c r="Z63" i="8" s="1"/>
  <c r="S63" i="8"/>
  <c r="Q63" i="8"/>
  <c r="K63" i="8"/>
  <c r="AH62" i="8"/>
  <c r="V62" i="8"/>
  <c r="AG62" i="8" s="1"/>
  <c r="T62" i="8"/>
  <c r="X62" i="8" s="1"/>
  <c r="Z62" i="8" s="1"/>
  <c r="S62" i="8"/>
  <c r="Q62" i="8"/>
  <c r="K62" i="8"/>
  <c r="AH61" i="8"/>
  <c r="V61" i="8"/>
  <c r="W61" i="8" s="1"/>
  <c r="T61" i="8"/>
  <c r="X61" i="8" s="1"/>
  <c r="Z61" i="8" s="1"/>
  <c r="S61" i="8"/>
  <c r="Q61" i="8"/>
  <c r="K61" i="8"/>
  <c r="AH60" i="8"/>
  <c r="W60" i="8"/>
  <c r="V60" i="8"/>
  <c r="AG60" i="8" s="1"/>
  <c r="T60" i="8"/>
  <c r="X60" i="8" s="1"/>
  <c r="Z60" i="8" s="1"/>
  <c r="S60" i="8"/>
  <c r="Q60" i="8"/>
  <c r="K60" i="8"/>
  <c r="AH59" i="8"/>
  <c r="V59" i="8"/>
  <c r="AG59" i="8" s="1"/>
  <c r="T59" i="8"/>
  <c r="X59" i="8" s="1"/>
  <c r="Z59" i="8" s="1"/>
  <c r="S59" i="8"/>
  <c r="Q59" i="8"/>
  <c r="K59" i="8"/>
  <c r="AH58" i="8"/>
  <c r="V58" i="8"/>
  <c r="AG58" i="8" s="1"/>
  <c r="T58" i="8"/>
  <c r="X58" i="8" s="1"/>
  <c r="Z58" i="8" s="1"/>
  <c r="S58" i="8"/>
  <c r="Q58" i="8"/>
  <c r="K58" i="8"/>
  <c r="AH57" i="8"/>
  <c r="V57" i="8"/>
  <c r="W57" i="8" s="1"/>
  <c r="T57" i="8"/>
  <c r="X57" i="8" s="1"/>
  <c r="Z57" i="8" s="1"/>
  <c r="S57" i="8"/>
  <c r="Q57" i="8"/>
  <c r="K57" i="8"/>
  <c r="AH56" i="8"/>
  <c r="W56" i="8"/>
  <c r="V56" i="8"/>
  <c r="AG56" i="8" s="1"/>
  <c r="T56" i="8"/>
  <c r="X56" i="8" s="1"/>
  <c r="Z56" i="8" s="1"/>
  <c r="S56" i="8"/>
  <c r="Q56" i="8"/>
  <c r="K56" i="8"/>
  <c r="AH55" i="8"/>
  <c r="V55" i="8"/>
  <c r="AG55" i="8" s="1"/>
  <c r="T55" i="8"/>
  <c r="X55" i="8" s="1"/>
  <c r="Z55" i="8" s="1"/>
  <c r="S55" i="8"/>
  <c r="Q55" i="8"/>
  <c r="K55" i="8"/>
  <c r="AH54" i="8"/>
  <c r="W54" i="8"/>
  <c r="V54" i="8"/>
  <c r="AG54" i="8" s="1"/>
  <c r="T54" i="8"/>
  <c r="X54" i="8" s="1"/>
  <c r="Z54" i="8" s="1"/>
  <c r="S54" i="8"/>
  <c r="Q54" i="8"/>
  <c r="K54" i="8"/>
  <c r="AH53" i="8"/>
  <c r="V53" i="8"/>
  <c r="W53" i="8" s="1"/>
  <c r="T53" i="8"/>
  <c r="X53" i="8" s="1"/>
  <c r="Z53" i="8" s="1"/>
  <c r="S53" i="8"/>
  <c r="Q53" i="8"/>
  <c r="K53" i="8"/>
  <c r="AH52" i="8"/>
  <c r="V52" i="8"/>
  <c r="AG52" i="8" s="1"/>
  <c r="T52" i="8"/>
  <c r="X52" i="8" s="1"/>
  <c r="Z52" i="8" s="1"/>
  <c r="S52" i="8"/>
  <c r="Q52" i="8"/>
  <c r="K52" i="8"/>
  <c r="AH51" i="8"/>
  <c r="V51" i="8"/>
  <c r="AG51" i="8" s="1"/>
  <c r="T51" i="8"/>
  <c r="X51" i="8" s="1"/>
  <c r="Z51" i="8" s="1"/>
  <c r="S51" i="8"/>
  <c r="Q51" i="8"/>
  <c r="K51" i="8"/>
  <c r="AH50" i="8"/>
  <c r="W50" i="8"/>
  <c r="V50" i="8"/>
  <c r="AG50" i="8" s="1"/>
  <c r="T50" i="8"/>
  <c r="X50" i="8" s="1"/>
  <c r="Z50" i="8" s="1"/>
  <c r="S50" i="8"/>
  <c r="Q50" i="8"/>
  <c r="K50" i="8"/>
  <c r="AH49" i="8"/>
  <c r="V49" i="8"/>
  <c r="W49" i="8" s="1"/>
  <c r="T49" i="8"/>
  <c r="X49" i="8" s="1"/>
  <c r="Z49" i="8" s="1"/>
  <c r="S49" i="8"/>
  <c r="Q49" i="8"/>
  <c r="K49" i="8"/>
  <c r="AH48" i="8"/>
  <c r="V48" i="8"/>
  <c r="AG48" i="8" s="1"/>
  <c r="T48" i="8"/>
  <c r="X48" i="8" s="1"/>
  <c r="Z48" i="8" s="1"/>
  <c r="S48" i="8"/>
  <c r="Q48" i="8"/>
  <c r="K48" i="8"/>
  <c r="AH47" i="8"/>
  <c r="V47" i="8"/>
  <c r="AG47" i="8" s="1"/>
  <c r="T47" i="8"/>
  <c r="X47" i="8" s="1"/>
  <c r="Z47" i="8" s="1"/>
  <c r="S47" i="8"/>
  <c r="Q47" i="8"/>
  <c r="K47" i="8"/>
  <c r="AH46" i="8"/>
  <c r="V46" i="8"/>
  <c r="AG46" i="8" s="1"/>
  <c r="T46" i="8"/>
  <c r="X46" i="8" s="1"/>
  <c r="Z46" i="8" s="1"/>
  <c r="S46" i="8"/>
  <c r="Q46" i="8"/>
  <c r="K46" i="8"/>
  <c r="AH45" i="8"/>
  <c r="V45" i="8"/>
  <c r="W45" i="8" s="1"/>
  <c r="T45" i="8"/>
  <c r="X45" i="8" s="1"/>
  <c r="Z45" i="8" s="1"/>
  <c r="S45" i="8"/>
  <c r="Q45" i="8"/>
  <c r="K45" i="8"/>
  <c r="AH44" i="8"/>
  <c r="V44" i="8"/>
  <c r="AG44" i="8" s="1"/>
  <c r="T44" i="8"/>
  <c r="X44" i="8" s="1"/>
  <c r="Z44" i="8" s="1"/>
  <c r="S44" i="8"/>
  <c r="Q44" i="8"/>
  <c r="K44" i="8"/>
  <c r="AH43" i="8"/>
  <c r="V43" i="8"/>
  <c r="AG43" i="8" s="1"/>
  <c r="T43" i="8"/>
  <c r="X43" i="8" s="1"/>
  <c r="Z43" i="8" s="1"/>
  <c r="S43" i="8"/>
  <c r="Q43" i="8"/>
  <c r="K43" i="8"/>
  <c r="AH42" i="8"/>
  <c r="V42" i="8"/>
  <c r="AG42" i="8" s="1"/>
  <c r="X42" i="8"/>
  <c r="Z42" i="8" s="1"/>
  <c r="K42" i="8"/>
  <c r="AH41" i="8"/>
  <c r="V41" i="8"/>
  <c r="W41" i="8" s="1"/>
  <c r="T41" i="8"/>
  <c r="X41" i="8" s="1"/>
  <c r="Z41" i="8" s="1"/>
  <c r="S41" i="8"/>
  <c r="Q41" i="8"/>
  <c r="K41" i="8"/>
  <c r="AH40" i="8"/>
  <c r="V40" i="8"/>
  <c r="AG40" i="8" s="1"/>
  <c r="T40" i="8"/>
  <c r="X40" i="8" s="1"/>
  <c r="Z40" i="8" s="1"/>
  <c r="S40" i="8"/>
  <c r="Q40" i="8"/>
  <c r="K40" i="8"/>
  <c r="AH39" i="8"/>
  <c r="V39" i="8"/>
  <c r="AG39" i="8" s="1"/>
  <c r="T39" i="8"/>
  <c r="X39" i="8" s="1"/>
  <c r="Z39" i="8" s="1"/>
  <c r="S39" i="8"/>
  <c r="Q39" i="8"/>
  <c r="K39" i="8"/>
  <c r="AH38" i="8"/>
  <c r="V38" i="8"/>
  <c r="AG38" i="8" s="1"/>
  <c r="T38" i="8"/>
  <c r="X38" i="8" s="1"/>
  <c r="Z38" i="8" s="1"/>
  <c r="S38" i="8"/>
  <c r="Q38" i="8"/>
  <c r="K38" i="8"/>
  <c r="AH37" i="8"/>
  <c r="V37" i="8"/>
  <c r="W37" i="8" s="1"/>
  <c r="T37" i="8"/>
  <c r="X37" i="8" s="1"/>
  <c r="Z37" i="8" s="1"/>
  <c r="S37" i="8"/>
  <c r="Q37" i="8"/>
  <c r="AH36" i="8"/>
  <c r="V36" i="8"/>
  <c r="AG36" i="8" s="1"/>
  <c r="T36" i="8"/>
  <c r="X36" i="8" s="1"/>
  <c r="Z36" i="8" s="1"/>
  <c r="S36" i="8"/>
  <c r="Q36" i="8"/>
  <c r="AH35" i="8"/>
  <c r="V35" i="8"/>
  <c r="AG35" i="8" s="1"/>
  <c r="T35" i="8"/>
  <c r="X35" i="8" s="1"/>
  <c r="Z35" i="8" s="1"/>
  <c r="S35" i="8"/>
  <c r="Q35" i="8"/>
  <c r="K35" i="8"/>
  <c r="AH34" i="8"/>
  <c r="V34" i="8"/>
  <c r="AG34" i="8" s="1"/>
  <c r="T34" i="8"/>
  <c r="X34" i="8" s="1"/>
  <c r="Z34" i="8" s="1"/>
  <c r="S34" i="8"/>
  <c r="Q34" i="8"/>
  <c r="K34" i="8"/>
  <c r="AH33" i="8"/>
  <c r="V33" i="8"/>
  <c r="W33" i="8" s="1"/>
  <c r="T33" i="8"/>
  <c r="X33" i="8" s="1"/>
  <c r="Z33" i="8" s="1"/>
  <c r="S33" i="8"/>
  <c r="Q33" i="8"/>
  <c r="K33" i="8"/>
  <c r="AH32" i="8"/>
  <c r="V32" i="8"/>
  <c r="AG32" i="8" s="1"/>
  <c r="T32" i="8"/>
  <c r="X32" i="8" s="1"/>
  <c r="Z32" i="8" s="1"/>
  <c r="S32" i="8"/>
  <c r="Q32" i="8"/>
  <c r="K32" i="8"/>
  <c r="AH31" i="8"/>
  <c r="V31" i="8"/>
  <c r="AG31" i="8" s="1"/>
  <c r="T31" i="8"/>
  <c r="X31" i="8" s="1"/>
  <c r="Z31" i="8" s="1"/>
  <c r="S31" i="8"/>
  <c r="Q31" i="8"/>
  <c r="K31" i="8"/>
  <c r="AH30" i="8"/>
  <c r="V30" i="8"/>
  <c r="AG30" i="8" s="1"/>
  <c r="T30" i="8"/>
  <c r="X30" i="8" s="1"/>
  <c r="Z30" i="8" s="1"/>
  <c r="S30" i="8"/>
  <c r="Q30" i="8"/>
  <c r="K30" i="8"/>
  <c r="AH29" i="8"/>
  <c r="V29" i="8"/>
  <c r="W29" i="8" s="1"/>
  <c r="T29" i="8"/>
  <c r="X29" i="8" s="1"/>
  <c r="Z29" i="8" s="1"/>
  <c r="S29" i="8"/>
  <c r="Q29" i="8"/>
  <c r="K29" i="8"/>
  <c r="AH28" i="8"/>
  <c r="V28" i="8"/>
  <c r="AG28" i="8" s="1"/>
  <c r="T28" i="8"/>
  <c r="X28" i="8" s="1"/>
  <c r="Z28" i="8" s="1"/>
  <c r="S28" i="8"/>
  <c r="Q28" i="8"/>
  <c r="K28" i="8"/>
  <c r="AH27" i="8"/>
  <c r="V27" i="8"/>
  <c r="AG27" i="8" s="1"/>
  <c r="T27" i="8"/>
  <c r="X27" i="8" s="1"/>
  <c r="Z27" i="8" s="1"/>
  <c r="S27" i="8"/>
  <c r="Q27" i="8"/>
  <c r="K27" i="8"/>
  <c r="AH26" i="8"/>
  <c r="V26" i="8"/>
  <c r="AG26" i="8" s="1"/>
  <c r="T26" i="8"/>
  <c r="X26" i="8" s="1"/>
  <c r="Z26" i="8" s="1"/>
  <c r="S26" i="8"/>
  <c r="Q26" i="8"/>
  <c r="K26" i="8"/>
  <c r="AH25" i="8"/>
  <c r="V25" i="8"/>
  <c r="W25" i="8" s="1"/>
  <c r="T25" i="8"/>
  <c r="X25" i="8" s="1"/>
  <c r="Z25" i="8" s="1"/>
  <c r="S25" i="8"/>
  <c r="Q25" i="8"/>
  <c r="K25" i="8"/>
  <c r="AH24" i="8"/>
  <c r="V24" i="8"/>
  <c r="AG24" i="8" s="1"/>
  <c r="T24" i="8"/>
  <c r="X24" i="8" s="1"/>
  <c r="Z24" i="8" s="1"/>
  <c r="S24" i="8"/>
  <c r="Q24" i="8"/>
  <c r="K24" i="8"/>
  <c r="AH23" i="8"/>
  <c r="V23" i="8"/>
  <c r="AG23" i="8" s="1"/>
  <c r="T23" i="8"/>
  <c r="X23" i="8" s="1"/>
  <c r="Z23" i="8" s="1"/>
  <c r="S23" i="8"/>
  <c r="Q23" i="8"/>
  <c r="K23" i="8"/>
  <c r="AH22" i="8"/>
  <c r="W22" i="8"/>
  <c r="V22" i="8"/>
  <c r="AG22" i="8" s="1"/>
  <c r="T22" i="8"/>
  <c r="X22" i="8" s="1"/>
  <c r="Z22" i="8" s="1"/>
  <c r="S22" i="8"/>
  <c r="Q22" i="8"/>
  <c r="K22" i="8"/>
  <c r="AH21" i="8"/>
  <c r="V21" i="8"/>
  <c r="W21" i="8" s="1"/>
  <c r="T21" i="8"/>
  <c r="X21" i="8" s="1"/>
  <c r="Z21" i="8" s="1"/>
  <c r="S21" i="8"/>
  <c r="Q21" i="8"/>
  <c r="K21" i="8"/>
  <c r="AH20" i="8"/>
  <c r="W20" i="8"/>
  <c r="V20" i="8"/>
  <c r="AG20" i="8" s="1"/>
  <c r="T20" i="8"/>
  <c r="X20" i="8" s="1"/>
  <c r="Z20" i="8" s="1"/>
  <c r="S20" i="8"/>
  <c r="Q20" i="8"/>
  <c r="K20" i="8"/>
  <c r="AH19" i="8"/>
  <c r="V19" i="8"/>
  <c r="AG19" i="8" s="1"/>
  <c r="T19" i="8"/>
  <c r="X19" i="8" s="1"/>
  <c r="Z19" i="8" s="1"/>
  <c r="S19" i="8"/>
  <c r="Q19" i="8"/>
  <c r="K19" i="8"/>
  <c r="AH18" i="8"/>
  <c r="W18" i="8"/>
  <c r="V18" i="8"/>
  <c r="AG18" i="8" s="1"/>
  <c r="T18" i="8"/>
  <c r="X18" i="8" s="1"/>
  <c r="Z18" i="8" s="1"/>
  <c r="S18" i="8"/>
  <c r="Q18" i="8"/>
  <c r="K18" i="8"/>
  <c r="AH17" i="8"/>
  <c r="V17" i="8"/>
  <c r="W17" i="8" s="1"/>
  <c r="T17" i="8"/>
  <c r="X17" i="8" s="1"/>
  <c r="Z17" i="8" s="1"/>
  <c r="S17" i="8"/>
  <c r="Q17" i="8"/>
  <c r="K17" i="8"/>
  <c r="AH16" i="8"/>
  <c r="V16" i="8"/>
  <c r="AG16" i="8" s="1"/>
  <c r="T16" i="8"/>
  <c r="X16" i="8" s="1"/>
  <c r="Z16" i="8" s="1"/>
  <c r="S16" i="8"/>
  <c r="Q16" i="8"/>
  <c r="K16" i="8"/>
  <c r="AH15" i="8"/>
  <c r="V15" i="8"/>
  <c r="AG15" i="8" s="1"/>
  <c r="T15" i="8"/>
  <c r="X15" i="8" s="1"/>
  <c r="Z15" i="8" s="1"/>
  <c r="S15" i="8"/>
  <c r="Q15" i="8"/>
  <c r="K15" i="8"/>
  <c r="AH14" i="8"/>
  <c r="W14" i="8"/>
  <c r="V14" i="8"/>
  <c r="AG14" i="8" s="1"/>
  <c r="T14" i="8"/>
  <c r="X14" i="8" s="1"/>
  <c r="Z14" i="8" s="1"/>
  <c r="S14" i="8"/>
  <c r="Q14" i="8"/>
  <c r="K14" i="8"/>
  <c r="AH13" i="8"/>
  <c r="V13" i="8"/>
  <c r="W13" i="8" s="1"/>
  <c r="T13" i="8"/>
  <c r="X13" i="8" s="1"/>
  <c r="Z13" i="8" s="1"/>
  <c r="S13" i="8"/>
  <c r="Q13" i="8"/>
  <c r="K13" i="8"/>
  <c r="AH12" i="8"/>
  <c r="V12" i="8"/>
  <c r="AG12" i="8" s="1"/>
  <c r="T12" i="8"/>
  <c r="X12" i="8" s="1"/>
  <c r="Z12" i="8" s="1"/>
  <c r="S12" i="8"/>
  <c r="Q12" i="8"/>
  <c r="K12" i="8"/>
  <c r="AH11" i="8"/>
  <c r="V11" i="8"/>
  <c r="AG11" i="8" s="1"/>
  <c r="T11" i="8"/>
  <c r="X11" i="8" s="1"/>
  <c r="Z11" i="8" s="1"/>
  <c r="S11" i="8"/>
  <c r="Q11" i="8"/>
  <c r="K11" i="8"/>
  <c r="AH10" i="8"/>
  <c r="W10" i="8"/>
  <c r="V10" i="8"/>
  <c r="AG10" i="8" s="1"/>
  <c r="T10" i="8"/>
  <c r="X10" i="8" s="1"/>
  <c r="Z10" i="8" s="1"/>
  <c r="S10" i="8"/>
  <c r="Q10" i="8"/>
  <c r="K10" i="8"/>
  <c r="AH9" i="8"/>
  <c r="V9" i="8"/>
  <c r="W9" i="8" s="1"/>
  <c r="T9" i="8"/>
  <c r="X9" i="8" s="1"/>
  <c r="Z9" i="8" s="1"/>
  <c r="S9" i="8"/>
  <c r="Q9" i="8"/>
  <c r="K9" i="8"/>
  <c r="AH8" i="8"/>
  <c r="V8" i="8"/>
  <c r="AG8" i="8" s="1"/>
  <c r="T8" i="8"/>
  <c r="X8" i="8" s="1"/>
  <c r="Z8" i="8" s="1"/>
  <c r="S8" i="8"/>
  <c r="Q8" i="8"/>
  <c r="K8" i="8"/>
  <c r="AH7" i="8"/>
  <c r="V7" i="8"/>
  <c r="AG7" i="8" s="1"/>
  <c r="T7" i="8"/>
  <c r="X7" i="8" s="1"/>
  <c r="Z7" i="8" s="1"/>
  <c r="S7" i="8"/>
  <c r="Q7" i="8"/>
  <c r="K7" i="8"/>
  <c r="AH6" i="8"/>
  <c r="V6" i="8"/>
  <c r="AG6" i="8" s="1"/>
  <c r="T6" i="8"/>
  <c r="X6" i="8" s="1"/>
  <c r="Z6" i="8" s="1"/>
  <c r="S6" i="8"/>
  <c r="Q6" i="8"/>
  <c r="K6" i="8"/>
  <c r="AH5" i="8"/>
  <c r="V5" i="8"/>
  <c r="W5" i="8" s="1"/>
  <c r="T5" i="8"/>
  <c r="X5" i="8" s="1"/>
  <c r="Z5" i="8" s="1"/>
  <c r="S5" i="8"/>
  <c r="Q5" i="8"/>
  <c r="K5" i="8"/>
  <c r="AH4" i="8"/>
  <c r="V4" i="8"/>
  <c r="AG4" i="8" s="1"/>
  <c r="T4" i="8"/>
  <c r="X4" i="8" s="1"/>
  <c r="Z4" i="8" s="1"/>
  <c r="S4" i="8"/>
  <c r="Q4" i="8"/>
  <c r="K4" i="8"/>
  <c r="AH3" i="8"/>
  <c r="V3" i="8"/>
  <c r="AG3" i="8" s="1"/>
  <c r="T3" i="8"/>
  <c r="X3" i="8" s="1"/>
  <c r="Z3" i="8" s="1"/>
  <c r="S3" i="8"/>
  <c r="Q3" i="8"/>
  <c r="K3" i="8"/>
  <c r="AH2" i="8"/>
  <c r="V2" i="8"/>
  <c r="AG2" i="8" s="1"/>
  <c r="T2" i="8"/>
  <c r="X2" i="8" s="1"/>
  <c r="Z2" i="8" s="1"/>
  <c r="S2" i="8"/>
  <c r="Q2" i="8"/>
  <c r="K2" i="8"/>
  <c r="AL267" i="7"/>
  <c r="AN267" i="7" s="1"/>
  <c r="AI267" i="7"/>
  <c r="AH267" i="7"/>
  <c r="AK267" i="7" s="1"/>
  <c r="AL266" i="7"/>
  <c r="AI266" i="7"/>
  <c r="AH266" i="7"/>
  <c r="AK266" i="7" s="1"/>
  <c r="AL265" i="7"/>
  <c r="AM265" i="7" s="1"/>
  <c r="AP265" i="7" s="1"/>
  <c r="AI265" i="7"/>
  <c r="AH265" i="7"/>
  <c r="AK265" i="7" s="1"/>
  <c r="AL264" i="7"/>
  <c r="AN264" i="7" s="1"/>
  <c r="AI264" i="7"/>
  <c r="AH264" i="7"/>
  <c r="AK264" i="7" s="1"/>
  <c r="AL263" i="7"/>
  <c r="AN263" i="7" s="1"/>
  <c r="AI263" i="7"/>
  <c r="AH263" i="7"/>
  <c r="AK263" i="7" s="1"/>
  <c r="AL262" i="7"/>
  <c r="AN262" i="7" s="1"/>
  <c r="AI262" i="7"/>
  <c r="AH262" i="7"/>
  <c r="AK262" i="7" s="1"/>
  <c r="AL261" i="7"/>
  <c r="AN261" i="7" s="1"/>
  <c r="AI261" i="7"/>
  <c r="AH261" i="7"/>
  <c r="AK261" i="7" s="1"/>
  <c r="AL260" i="7"/>
  <c r="AI260" i="7"/>
  <c r="AH260" i="7"/>
  <c r="AK260" i="7" s="1"/>
  <c r="AL259" i="7"/>
  <c r="AN259" i="7" s="1"/>
  <c r="AI259" i="7"/>
  <c r="AH259" i="7"/>
  <c r="AK259" i="7" s="1"/>
  <c r="AL258" i="7"/>
  <c r="AN258" i="7" s="1"/>
  <c r="AI258" i="7"/>
  <c r="AH258" i="7"/>
  <c r="AK258" i="7" s="1"/>
  <c r="AL257" i="7"/>
  <c r="AN257" i="7" s="1"/>
  <c r="AI257" i="7"/>
  <c r="AH257" i="7"/>
  <c r="AK257" i="7" s="1"/>
  <c r="AL256" i="7"/>
  <c r="AI256" i="7"/>
  <c r="AH256" i="7"/>
  <c r="AK256" i="7" s="1"/>
  <c r="AL255" i="7"/>
  <c r="AN255" i="7" s="1"/>
  <c r="AI255" i="7"/>
  <c r="AH255" i="7"/>
  <c r="AK255" i="7" s="1"/>
  <c r="AL254" i="7"/>
  <c r="AN254" i="7" s="1"/>
  <c r="AI254" i="7"/>
  <c r="AH254" i="7"/>
  <c r="AK254" i="7" s="1"/>
  <c r="AL253" i="7"/>
  <c r="AN253" i="7" s="1"/>
  <c r="AI253" i="7"/>
  <c r="AH253" i="7"/>
  <c r="AK253" i="7" s="1"/>
  <c r="AL252" i="7"/>
  <c r="AI252" i="7"/>
  <c r="AH252" i="7"/>
  <c r="AK252" i="7" s="1"/>
  <c r="AL251" i="7"/>
  <c r="AN251" i="7" s="1"/>
  <c r="AH251" i="7"/>
  <c r="AK251" i="7" s="1"/>
  <c r="AL250" i="7"/>
  <c r="AN250" i="7" s="1"/>
  <c r="AI250" i="7"/>
  <c r="AH250" i="7"/>
  <c r="AK250" i="7" s="1"/>
  <c r="AL249" i="7"/>
  <c r="AN249" i="7" s="1"/>
  <c r="AI249" i="7"/>
  <c r="AH249" i="7"/>
  <c r="AK249" i="7" s="1"/>
  <c r="AL248" i="7"/>
  <c r="AI248" i="7"/>
  <c r="AH248" i="7"/>
  <c r="AK248" i="7" s="1"/>
  <c r="AL247" i="7"/>
  <c r="AN247" i="7" s="1"/>
  <c r="AI247" i="7"/>
  <c r="AH247" i="7"/>
  <c r="AK247" i="7" s="1"/>
  <c r="AL246" i="7"/>
  <c r="AN246" i="7" s="1"/>
  <c r="AI246" i="7"/>
  <c r="AH246" i="7"/>
  <c r="AK246" i="7" s="1"/>
  <c r="AL245" i="7"/>
  <c r="AN245" i="7" s="1"/>
  <c r="AI245" i="7"/>
  <c r="AH245" i="7"/>
  <c r="AK245" i="7" s="1"/>
  <c r="AL244" i="7"/>
  <c r="AI244" i="7"/>
  <c r="AH244" i="7"/>
  <c r="AK244" i="7" s="1"/>
  <c r="AL243" i="7"/>
  <c r="AN243" i="7" s="1"/>
  <c r="AI243" i="7"/>
  <c r="AH243" i="7"/>
  <c r="AK243" i="7" s="1"/>
  <c r="AL242" i="7"/>
  <c r="AN242" i="7" s="1"/>
  <c r="AH242" i="7"/>
  <c r="AK242" i="7" s="1"/>
  <c r="AL241" i="7"/>
  <c r="AN241" i="7" s="1"/>
  <c r="AI241" i="7"/>
  <c r="AH241" i="7"/>
  <c r="AK241" i="7" s="1"/>
  <c r="AL240" i="7"/>
  <c r="AI240" i="7"/>
  <c r="AH240" i="7"/>
  <c r="AK240" i="7" s="1"/>
  <c r="AL239" i="7"/>
  <c r="AN239" i="7" s="1"/>
  <c r="AI239" i="7"/>
  <c r="AH239" i="7"/>
  <c r="AK239" i="7" s="1"/>
  <c r="AL238" i="7"/>
  <c r="AN238" i="7" s="1"/>
  <c r="AI238" i="7"/>
  <c r="AH238" i="7"/>
  <c r="AK238" i="7" s="1"/>
  <c r="AL237" i="7"/>
  <c r="AN237" i="7" s="1"/>
  <c r="AI237" i="7"/>
  <c r="AH237" i="7"/>
  <c r="AK237" i="7" s="1"/>
  <c r="AL236" i="7"/>
  <c r="AI236" i="7"/>
  <c r="AH236" i="7"/>
  <c r="AK236" i="7" s="1"/>
  <c r="AL235" i="7"/>
  <c r="AN235" i="7" s="1"/>
  <c r="AI235" i="7"/>
  <c r="AH235" i="7"/>
  <c r="AK235" i="7" s="1"/>
  <c r="AL234" i="7"/>
  <c r="AN234" i="7" s="1"/>
  <c r="AI234" i="7"/>
  <c r="AH234" i="7"/>
  <c r="AK234" i="7" s="1"/>
  <c r="AL233" i="7"/>
  <c r="AN233" i="7" s="1"/>
  <c r="AI233" i="7"/>
  <c r="AH233" i="7"/>
  <c r="AK233" i="7" s="1"/>
  <c r="AL232" i="7"/>
  <c r="AI232" i="7"/>
  <c r="AH232" i="7"/>
  <c r="AK232" i="7" s="1"/>
  <c r="AL231" i="7"/>
  <c r="AN231" i="7" s="1"/>
  <c r="AI231" i="7"/>
  <c r="AH231" i="7"/>
  <c r="AK231" i="7" s="1"/>
  <c r="AL230" i="7"/>
  <c r="AN230" i="7" s="1"/>
  <c r="AI230" i="7"/>
  <c r="AH230" i="7"/>
  <c r="AK230" i="7" s="1"/>
  <c r="AL229" i="7"/>
  <c r="AN229" i="7" s="1"/>
  <c r="AI229" i="7"/>
  <c r="AH229" i="7"/>
  <c r="AK229" i="7" s="1"/>
  <c r="AL228" i="7"/>
  <c r="AI228" i="7"/>
  <c r="AH228" i="7"/>
  <c r="AK228" i="7" s="1"/>
  <c r="AL227" i="7"/>
  <c r="AN227" i="7" s="1"/>
  <c r="AI227" i="7"/>
  <c r="AH227" i="7"/>
  <c r="AK227" i="7" s="1"/>
  <c r="AL226" i="7"/>
  <c r="AN226" i="7" s="1"/>
  <c r="AI226" i="7"/>
  <c r="AH226" i="7"/>
  <c r="AK226" i="7" s="1"/>
  <c r="AL225" i="7"/>
  <c r="AN225" i="7" s="1"/>
  <c r="AI225" i="7"/>
  <c r="AH225" i="7"/>
  <c r="AK225" i="7" s="1"/>
  <c r="AL224" i="7"/>
  <c r="AI224" i="7"/>
  <c r="AH224" i="7"/>
  <c r="AK224" i="7" s="1"/>
  <c r="AL223" i="7"/>
  <c r="AN223" i="7" s="1"/>
  <c r="AI223" i="7"/>
  <c r="AH223" i="7"/>
  <c r="AK223" i="7" s="1"/>
  <c r="AL222" i="7"/>
  <c r="AN222" i="7" s="1"/>
  <c r="AI222" i="7"/>
  <c r="AH222" i="7"/>
  <c r="AK222" i="7" s="1"/>
  <c r="AL221" i="7"/>
  <c r="AN221" i="7" s="1"/>
  <c r="AI221" i="7"/>
  <c r="AH221" i="7"/>
  <c r="AK221" i="7" s="1"/>
  <c r="AL220" i="7"/>
  <c r="AN220" i="7" s="1"/>
  <c r="AI220" i="7"/>
  <c r="AH220" i="7"/>
  <c r="AK220" i="7" s="1"/>
  <c r="AL219" i="7"/>
  <c r="AN219" i="7" s="1"/>
  <c r="AI219" i="7"/>
  <c r="AH219" i="7"/>
  <c r="AK219" i="7" s="1"/>
  <c r="AL218" i="7"/>
  <c r="AN218" i="7" s="1"/>
  <c r="AI218" i="7"/>
  <c r="AH218" i="7"/>
  <c r="AK218" i="7" s="1"/>
  <c r="AL217" i="7"/>
  <c r="AN217" i="7" s="1"/>
  <c r="AI217" i="7"/>
  <c r="AH217" i="7"/>
  <c r="AK217" i="7" s="1"/>
  <c r="AL216" i="7"/>
  <c r="AN216" i="7" s="1"/>
  <c r="AI216" i="7"/>
  <c r="AH216" i="7"/>
  <c r="AK216" i="7" s="1"/>
  <c r="AL215" i="7"/>
  <c r="AN215" i="7" s="1"/>
  <c r="AI215" i="7"/>
  <c r="AH215" i="7"/>
  <c r="AK215" i="7" s="1"/>
  <c r="AL214" i="7"/>
  <c r="AN214" i="7" s="1"/>
  <c r="AI214" i="7"/>
  <c r="AH214" i="7"/>
  <c r="AK214" i="7" s="1"/>
  <c r="AL213" i="7"/>
  <c r="AN213" i="7" s="1"/>
  <c r="AI213" i="7"/>
  <c r="AH213" i="7"/>
  <c r="AK213" i="7" s="1"/>
  <c r="AL212" i="7"/>
  <c r="AN212" i="7" s="1"/>
  <c r="AI212" i="7"/>
  <c r="AH212" i="7"/>
  <c r="AK212" i="7" s="1"/>
  <c r="AL211" i="7"/>
  <c r="AN211" i="7" s="1"/>
  <c r="AI211" i="7"/>
  <c r="AH211" i="7"/>
  <c r="AK211" i="7" s="1"/>
  <c r="AL210" i="7"/>
  <c r="AN210" i="7" s="1"/>
  <c r="AI210" i="7"/>
  <c r="AH210" i="7"/>
  <c r="AK210" i="7" s="1"/>
  <c r="AL209" i="7"/>
  <c r="AN209" i="7" s="1"/>
  <c r="AI209" i="7"/>
  <c r="AH209" i="7"/>
  <c r="AK209" i="7" s="1"/>
  <c r="AL208" i="7"/>
  <c r="AN208" i="7" s="1"/>
  <c r="AI208" i="7"/>
  <c r="AH208" i="7"/>
  <c r="AK208" i="7" s="1"/>
  <c r="AL207" i="7"/>
  <c r="AN207" i="7" s="1"/>
  <c r="AI207" i="7"/>
  <c r="AH207" i="7"/>
  <c r="AK207" i="7" s="1"/>
  <c r="AB207" i="7"/>
  <c r="AL206" i="7"/>
  <c r="AN206" i="7" s="1"/>
  <c r="AI206" i="7"/>
  <c r="AH206" i="7"/>
  <c r="AK206" i="7" s="1"/>
  <c r="AP205" i="7"/>
  <c r="AN205" i="7"/>
  <c r="AI205" i="7"/>
  <c r="AH205" i="7"/>
  <c r="AK205" i="7" s="1"/>
  <c r="AL204" i="7"/>
  <c r="AN204" i="7" s="1"/>
  <c r="AI204" i="7"/>
  <c r="AH204" i="7"/>
  <c r="AK204" i="7" s="1"/>
  <c r="AL203" i="7"/>
  <c r="AN203" i="7" s="1"/>
  <c r="AI203" i="7"/>
  <c r="AH203" i="7"/>
  <c r="AK203" i="7" s="1"/>
  <c r="AH200" i="7"/>
  <c r="W200" i="7"/>
  <c r="V200" i="7"/>
  <c r="AG200" i="7" s="1"/>
  <c r="T200" i="7"/>
  <c r="X200" i="7" s="1"/>
  <c r="Z200" i="7" s="1"/>
  <c r="S200" i="7"/>
  <c r="Q200" i="7"/>
  <c r="K200" i="7"/>
  <c r="AH199" i="7"/>
  <c r="V199" i="7"/>
  <c r="W199" i="7" s="1"/>
  <c r="T199" i="7"/>
  <c r="X199" i="7" s="1"/>
  <c r="Z199" i="7" s="1"/>
  <c r="S199" i="7"/>
  <c r="Q199" i="7"/>
  <c r="AH198" i="7"/>
  <c r="V198" i="7"/>
  <c r="W198" i="7" s="1"/>
  <c r="T198" i="7"/>
  <c r="X198" i="7" s="1"/>
  <c r="Z198" i="7" s="1"/>
  <c r="S198" i="7"/>
  <c r="Q198" i="7"/>
  <c r="AH197" i="7"/>
  <c r="W197" i="7"/>
  <c r="V197" i="7"/>
  <c r="T197" i="7"/>
  <c r="X197" i="7" s="1"/>
  <c r="Z197" i="7" s="1"/>
  <c r="S197" i="7"/>
  <c r="Q197" i="7"/>
  <c r="AH196" i="7"/>
  <c r="W196" i="7"/>
  <c r="V196" i="7"/>
  <c r="T196" i="7"/>
  <c r="X196" i="7" s="1"/>
  <c r="Z196" i="7" s="1"/>
  <c r="S196" i="7"/>
  <c r="Q196" i="7"/>
  <c r="AH195" i="7"/>
  <c r="W195" i="7"/>
  <c r="V195" i="7"/>
  <c r="T195" i="7"/>
  <c r="X195" i="7" s="1"/>
  <c r="Z195" i="7" s="1"/>
  <c r="S195" i="7"/>
  <c r="Q195" i="7"/>
  <c r="AH194" i="7"/>
  <c r="W194" i="7"/>
  <c r="V194" i="7"/>
  <c r="T194" i="7"/>
  <c r="X194" i="7" s="1"/>
  <c r="Z194" i="7" s="1"/>
  <c r="S194" i="7"/>
  <c r="Q194" i="7"/>
  <c r="AH193" i="7"/>
  <c r="W193" i="7"/>
  <c r="V193" i="7"/>
  <c r="T193" i="7"/>
  <c r="X193" i="7" s="1"/>
  <c r="Z193" i="7" s="1"/>
  <c r="S193" i="7"/>
  <c r="Q193" i="7"/>
  <c r="AH192" i="7"/>
  <c r="W192" i="7"/>
  <c r="V192" i="7"/>
  <c r="T192" i="7"/>
  <c r="X192" i="7" s="1"/>
  <c r="Z192" i="7" s="1"/>
  <c r="S192" i="7"/>
  <c r="Q192" i="7"/>
  <c r="AH191" i="7"/>
  <c r="W191" i="7"/>
  <c r="V191" i="7"/>
  <c r="T191" i="7"/>
  <c r="X191" i="7" s="1"/>
  <c r="Z191" i="7" s="1"/>
  <c r="S191" i="7"/>
  <c r="Q191" i="7"/>
  <c r="AH190" i="7"/>
  <c r="W190" i="7"/>
  <c r="V190" i="7"/>
  <c r="T190" i="7"/>
  <c r="X190" i="7" s="1"/>
  <c r="Z190" i="7" s="1"/>
  <c r="S190" i="7"/>
  <c r="Q190" i="7"/>
  <c r="AH189" i="7"/>
  <c r="W189" i="7"/>
  <c r="V189" i="7"/>
  <c r="T189" i="7"/>
  <c r="X189" i="7" s="1"/>
  <c r="Z189" i="7" s="1"/>
  <c r="S189" i="7"/>
  <c r="Q189" i="7"/>
  <c r="AH188" i="7"/>
  <c r="W188" i="7"/>
  <c r="V188" i="7"/>
  <c r="T188" i="7"/>
  <c r="X188" i="7" s="1"/>
  <c r="Z188" i="7" s="1"/>
  <c r="S188" i="7"/>
  <c r="Q188" i="7"/>
  <c r="AH187" i="7"/>
  <c r="W187" i="7"/>
  <c r="V187" i="7"/>
  <c r="T187" i="7"/>
  <c r="X187" i="7" s="1"/>
  <c r="Z187" i="7" s="1"/>
  <c r="S187" i="7"/>
  <c r="Q187" i="7"/>
  <c r="AH186" i="7"/>
  <c r="W186" i="7"/>
  <c r="V186" i="7"/>
  <c r="T186" i="7"/>
  <c r="X186" i="7" s="1"/>
  <c r="Z186" i="7" s="1"/>
  <c r="S186" i="7"/>
  <c r="Q186" i="7"/>
  <c r="AH185" i="7"/>
  <c r="W185" i="7"/>
  <c r="V185" i="7"/>
  <c r="T185" i="7"/>
  <c r="X185" i="7" s="1"/>
  <c r="Z185" i="7" s="1"/>
  <c r="S185" i="7"/>
  <c r="Q185" i="7"/>
  <c r="AH184" i="7"/>
  <c r="W184" i="7"/>
  <c r="V184" i="7"/>
  <c r="T184" i="7"/>
  <c r="X184" i="7" s="1"/>
  <c r="Z184" i="7" s="1"/>
  <c r="S184" i="7"/>
  <c r="Q184" i="7"/>
  <c r="AH183" i="7"/>
  <c r="W183" i="7"/>
  <c r="V183" i="7"/>
  <c r="T183" i="7"/>
  <c r="X183" i="7" s="1"/>
  <c r="Z183" i="7" s="1"/>
  <c r="S183" i="7"/>
  <c r="Q183" i="7"/>
  <c r="AH182" i="7"/>
  <c r="W182" i="7"/>
  <c r="V182" i="7"/>
  <c r="T182" i="7"/>
  <c r="X182" i="7" s="1"/>
  <c r="Z182" i="7" s="1"/>
  <c r="S182" i="7"/>
  <c r="Q182" i="7"/>
  <c r="AH181" i="7"/>
  <c r="W181" i="7"/>
  <c r="V181" i="7"/>
  <c r="T181" i="7"/>
  <c r="X181" i="7" s="1"/>
  <c r="Z181" i="7" s="1"/>
  <c r="S181" i="7"/>
  <c r="Q181" i="7"/>
  <c r="AH180" i="7"/>
  <c r="W180" i="7"/>
  <c r="V180" i="7"/>
  <c r="T180" i="7"/>
  <c r="X180" i="7" s="1"/>
  <c r="Z180" i="7" s="1"/>
  <c r="S180" i="7"/>
  <c r="Q180" i="7"/>
  <c r="AH179" i="7"/>
  <c r="W179" i="7"/>
  <c r="V179" i="7"/>
  <c r="T179" i="7"/>
  <c r="X179" i="7" s="1"/>
  <c r="Z179" i="7" s="1"/>
  <c r="S179" i="7"/>
  <c r="Q179" i="7"/>
  <c r="AH178" i="7"/>
  <c r="W178" i="7"/>
  <c r="V178" i="7"/>
  <c r="T178" i="7"/>
  <c r="X178" i="7" s="1"/>
  <c r="Z178" i="7" s="1"/>
  <c r="S178" i="7"/>
  <c r="Q178" i="7"/>
  <c r="AH177" i="7"/>
  <c r="W177" i="7"/>
  <c r="V177" i="7"/>
  <c r="T177" i="7"/>
  <c r="X177" i="7" s="1"/>
  <c r="Z177" i="7" s="1"/>
  <c r="S177" i="7"/>
  <c r="Q177" i="7"/>
  <c r="AH176" i="7"/>
  <c r="W176" i="7"/>
  <c r="V176" i="7"/>
  <c r="T176" i="7"/>
  <c r="X176" i="7" s="1"/>
  <c r="Z176" i="7" s="1"/>
  <c r="S176" i="7"/>
  <c r="Q176" i="7"/>
  <c r="AH175" i="7"/>
  <c r="W175" i="7"/>
  <c r="V175" i="7"/>
  <c r="T175" i="7"/>
  <c r="X175" i="7" s="1"/>
  <c r="Z175" i="7" s="1"/>
  <c r="S175" i="7"/>
  <c r="Q175" i="7"/>
  <c r="AH174" i="7"/>
  <c r="W174" i="7"/>
  <c r="V174" i="7"/>
  <c r="T174" i="7"/>
  <c r="X174" i="7" s="1"/>
  <c r="Z174" i="7" s="1"/>
  <c r="S174" i="7"/>
  <c r="Q174" i="7"/>
  <c r="AH173" i="7"/>
  <c r="W173" i="7"/>
  <c r="V173" i="7"/>
  <c r="T173" i="7"/>
  <c r="X173" i="7" s="1"/>
  <c r="Z173" i="7" s="1"/>
  <c r="S173" i="7"/>
  <c r="Q173" i="7"/>
  <c r="AH172" i="7"/>
  <c r="W172" i="7"/>
  <c r="V172" i="7"/>
  <c r="T172" i="7"/>
  <c r="X172" i="7" s="1"/>
  <c r="Z172" i="7" s="1"/>
  <c r="S172" i="7"/>
  <c r="Q172" i="7"/>
  <c r="AH171" i="7"/>
  <c r="W171" i="7"/>
  <c r="V171" i="7"/>
  <c r="T171" i="7"/>
  <c r="X171" i="7" s="1"/>
  <c r="Z171" i="7" s="1"/>
  <c r="S171" i="7"/>
  <c r="Q171" i="7"/>
  <c r="AH170" i="7"/>
  <c r="W170" i="7"/>
  <c r="V170" i="7"/>
  <c r="T170" i="7"/>
  <c r="X170" i="7" s="1"/>
  <c r="Z170" i="7" s="1"/>
  <c r="S170" i="7"/>
  <c r="Q170" i="7"/>
  <c r="AH169" i="7"/>
  <c r="W169" i="7"/>
  <c r="V169" i="7"/>
  <c r="T169" i="7"/>
  <c r="X169" i="7" s="1"/>
  <c r="Z169" i="7" s="1"/>
  <c r="S169" i="7"/>
  <c r="Q169" i="7"/>
  <c r="AH168" i="7"/>
  <c r="W168" i="7"/>
  <c r="V168" i="7"/>
  <c r="T168" i="7"/>
  <c r="X168" i="7" s="1"/>
  <c r="Z168" i="7" s="1"/>
  <c r="S168" i="7"/>
  <c r="Q168" i="7"/>
  <c r="AH167" i="7"/>
  <c r="W167" i="7"/>
  <c r="V167" i="7"/>
  <c r="T167" i="7"/>
  <c r="X167" i="7" s="1"/>
  <c r="Z167" i="7" s="1"/>
  <c r="S167" i="7"/>
  <c r="Q167" i="7"/>
  <c r="AH166" i="7"/>
  <c r="W166" i="7"/>
  <c r="V166" i="7"/>
  <c r="T166" i="7"/>
  <c r="X166" i="7" s="1"/>
  <c r="Z166" i="7" s="1"/>
  <c r="S166" i="7"/>
  <c r="Q166" i="7"/>
  <c r="AH165" i="7"/>
  <c r="W165" i="7"/>
  <c r="V165" i="7"/>
  <c r="T165" i="7"/>
  <c r="X165" i="7" s="1"/>
  <c r="Z165" i="7" s="1"/>
  <c r="S165" i="7"/>
  <c r="Q165" i="7"/>
  <c r="AH164" i="7"/>
  <c r="W164" i="7"/>
  <c r="V164" i="7"/>
  <c r="T164" i="7"/>
  <c r="X164" i="7" s="1"/>
  <c r="Z164" i="7" s="1"/>
  <c r="S164" i="7"/>
  <c r="Q164" i="7"/>
  <c r="AH163" i="7"/>
  <c r="W163" i="7"/>
  <c r="V163" i="7"/>
  <c r="T163" i="7"/>
  <c r="X163" i="7" s="1"/>
  <c r="Z163" i="7" s="1"/>
  <c r="S163" i="7"/>
  <c r="Q163" i="7"/>
  <c r="AH162" i="7"/>
  <c r="W162" i="7"/>
  <c r="V162" i="7"/>
  <c r="T162" i="7"/>
  <c r="X162" i="7" s="1"/>
  <c r="Z162" i="7" s="1"/>
  <c r="S162" i="7"/>
  <c r="Q162" i="7"/>
  <c r="AH161" i="7"/>
  <c r="W161" i="7"/>
  <c r="V161" i="7"/>
  <c r="T161" i="7"/>
  <c r="X161" i="7" s="1"/>
  <c r="Z161" i="7" s="1"/>
  <c r="S161" i="7"/>
  <c r="Q161" i="7"/>
  <c r="AH160" i="7"/>
  <c r="W160" i="7"/>
  <c r="V160" i="7"/>
  <c r="T160" i="7"/>
  <c r="X160" i="7" s="1"/>
  <c r="Z160" i="7" s="1"/>
  <c r="S160" i="7"/>
  <c r="Q160" i="7"/>
  <c r="AH159" i="7"/>
  <c r="W159" i="7"/>
  <c r="V159" i="7"/>
  <c r="T159" i="7"/>
  <c r="X159" i="7" s="1"/>
  <c r="Z159" i="7" s="1"/>
  <c r="S159" i="7"/>
  <c r="Q159" i="7"/>
  <c r="AH158" i="7"/>
  <c r="W158" i="7"/>
  <c r="V158" i="7"/>
  <c r="T158" i="7"/>
  <c r="X158" i="7" s="1"/>
  <c r="Z158" i="7" s="1"/>
  <c r="S158" i="7"/>
  <c r="Q158" i="7"/>
  <c r="AH157" i="7"/>
  <c r="W157" i="7"/>
  <c r="V157" i="7"/>
  <c r="T157" i="7"/>
  <c r="X157" i="7" s="1"/>
  <c r="Z157" i="7" s="1"/>
  <c r="S157" i="7"/>
  <c r="Q157" i="7"/>
  <c r="AH156" i="7"/>
  <c r="W156" i="7"/>
  <c r="V156" i="7"/>
  <c r="T156" i="7"/>
  <c r="X156" i="7" s="1"/>
  <c r="Z156" i="7" s="1"/>
  <c r="S156" i="7"/>
  <c r="Q156" i="7"/>
  <c r="AH155" i="7"/>
  <c r="W155" i="7"/>
  <c r="V155" i="7"/>
  <c r="T155" i="7"/>
  <c r="X155" i="7" s="1"/>
  <c r="Z155" i="7" s="1"/>
  <c r="S155" i="7"/>
  <c r="Q155" i="7"/>
  <c r="AH154" i="7"/>
  <c r="W154" i="7"/>
  <c r="V154" i="7"/>
  <c r="T154" i="7"/>
  <c r="X154" i="7" s="1"/>
  <c r="Z154" i="7" s="1"/>
  <c r="S154" i="7"/>
  <c r="Q154" i="7"/>
  <c r="AH153" i="7"/>
  <c r="W153" i="7"/>
  <c r="V153" i="7"/>
  <c r="T153" i="7"/>
  <c r="X153" i="7" s="1"/>
  <c r="Z153" i="7" s="1"/>
  <c r="S153" i="7"/>
  <c r="Q153" i="7"/>
  <c r="AH152" i="7"/>
  <c r="W152" i="7"/>
  <c r="V152" i="7"/>
  <c r="T152" i="7"/>
  <c r="X152" i="7" s="1"/>
  <c r="Z152" i="7" s="1"/>
  <c r="S152" i="7"/>
  <c r="Q152" i="7"/>
  <c r="AH151" i="7"/>
  <c r="W151" i="7"/>
  <c r="V151" i="7"/>
  <c r="T151" i="7"/>
  <c r="X151" i="7" s="1"/>
  <c r="Z151" i="7" s="1"/>
  <c r="S151" i="7"/>
  <c r="Q151" i="7"/>
  <c r="AH150" i="7"/>
  <c r="W150" i="7"/>
  <c r="V150" i="7"/>
  <c r="T150" i="7"/>
  <c r="X150" i="7" s="1"/>
  <c r="Z150" i="7" s="1"/>
  <c r="S150" i="7"/>
  <c r="Q150" i="7"/>
  <c r="AH149" i="7"/>
  <c r="W149" i="7"/>
  <c r="V149" i="7"/>
  <c r="T149" i="7"/>
  <c r="X149" i="7" s="1"/>
  <c r="Z149" i="7" s="1"/>
  <c r="S149" i="7"/>
  <c r="Q149" i="7"/>
  <c r="AH148" i="7"/>
  <c r="W148" i="7"/>
  <c r="V148" i="7"/>
  <c r="T148" i="7"/>
  <c r="X148" i="7" s="1"/>
  <c r="Z148" i="7" s="1"/>
  <c r="S148" i="7"/>
  <c r="Q148" i="7"/>
  <c r="AH147" i="7"/>
  <c r="W147" i="7"/>
  <c r="V147" i="7"/>
  <c r="T147" i="7"/>
  <c r="X147" i="7" s="1"/>
  <c r="Z147" i="7" s="1"/>
  <c r="S147" i="7"/>
  <c r="Q147" i="7"/>
  <c r="AH146" i="7"/>
  <c r="W146" i="7"/>
  <c r="V146" i="7"/>
  <c r="T146" i="7"/>
  <c r="X146" i="7" s="1"/>
  <c r="Z146" i="7" s="1"/>
  <c r="S146" i="7"/>
  <c r="Q146" i="7"/>
  <c r="AH145" i="7"/>
  <c r="W145" i="7"/>
  <c r="V145" i="7"/>
  <c r="T145" i="7"/>
  <c r="X145" i="7" s="1"/>
  <c r="Z145" i="7" s="1"/>
  <c r="S145" i="7"/>
  <c r="Q145" i="7"/>
  <c r="AH144" i="7"/>
  <c r="W144" i="7"/>
  <c r="V144" i="7"/>
  <c r="T144" i="7"/>
  <c r="X144" i="7" s="1"/>
  <c r="Z144" i="7" s="1"/>
  <c r="S144" i="7"/>
  <c r="Q144" i="7"/>
  <c r="AH143" i="7"/>
  <c r="W143" i="7"/>
  <c r="V143" i="7"/>
  <c r="T143" i="7"/>
  <c r="X143" i="7" s="1"/>
  <c r="Z143" i="7" s="1"/>
  <c r="S143" i="7"/>
  <c r="Q143" i="7"/>
  <c r="AH142" i="7"/>
  <c r="W142" i="7"/>
  <c r="V142" i="7"/>
  <c r="T142" i="7"/>
  <c r="X142" i="7" s="1"/>
  <c r="Z142" i="7" s="1"/>
  <c r="S142" i="7"/>
  <c r="Q142" i="7"/>
  <c r="AH141" i="7"/>
  <c r="W141" i="7"/>
  <c r="V141" i="7"/>
  <c r="T141" i="7"/>
  <c r="X141" i="7" s="1"/>
  <c r="Z141" i="7" s="1"/>
  <c r="S141" i="7"/>
  <c r="Q141" i="7"/>
  <c r="AH140" i="7"/>
  <c r="W140" i="7"/>
  <c r="V140" i="7"/>
  <c r="T140" i="7"/>
  <c r="X140" i="7" s="1"/>
  <c r="Z140" i="7" s="1"/>
  <c r="S140" i="7"/>
  <c r="Q140" i="7"/>
  <c r="AH139" i="7"/>
  <c r="W139" i="7"/>
  <c r="V139" i="7"/>
  <c r="T139" i="7"/>
  <c r="X139" i="7" s="1"/>
  <c r="Z139" i="7" s="1"/>
  <c r="S139" i="7"/>
  <c r="Q139" i="7"/>
  <c r="AH138" i="7"/>
  <c r="W138" i="7"/>
  <c r="V138" i="7"/>
  <c r="T138" i="7"/>
  <c r="X138" i="7" s="1"/>
  <c r="Z138" i="7" s="1"/>
  <c r="S138" i="7"/>
  <c r="Q138" i="7"/>
  <c r="AH137" i="7"/>
  <c r="W137" i="7"/>
  <c r="V137" i="7"/>
  <c r="T137" i="7"/>
  <c r="X137" i="7" s="1"/>
  <c r="Z137" i="7" s="1"/>
  <c r="S137" i="7"/>
  <c r="Q137" i="7"/>
  <c r="AH136" i="7"/>
  <c r="W136" i="7"/>
  <c r="V136" i="7"/>
  <c r="T136" i="7"/>
  <c r="X136" i="7" s="1"/>
  <c r="Z136" i="7" s="1"/>
  <c r="S136" i="7"/>
  <c r="Q136" i="7"/>
  <c r="AH135" i="7"/>
  <c r="W135" i="7"/>
  <c r="V135" i="7"/>
  <c r="T135" i="7"/>
  <c r="X135" i="7" s="1"/>
  <c r="Z135" i="7" s="1"/>
  <c r="S135" i="7"/>
  <c r="Q135" i="7"/>
  <c r="AH134" i="7"/>
  <c r="W134" i="7"/>
  <c r="V134" i="7"/>
  <c r="T134" i="7"/>
  <c r="X134" i="7" s="1"/>
  <c r="Z134" i="7" s="1"/>
  <c r="S134" i="7"/>
  <c r="Q134" i="7"/>
  <c r="AH133" i="7"/>
  <c r="W133" i="7"/>
  <c r="V133" i="7"/>
  <c r="T133" i="7"/>
  <c r="X133" i="7" s="1"/>
  <c r="Z133" i="7" s="1"/>
  <c r="S133" i="7"/>
  <c r="Q133" i="7"/>
  <c r="AH132" i="7"/>
  <c r="W132" i="7"/>
  <c r="V132" i="7"/>
  <c r="T132" i="7"/>
  <c r="X132" i="7" s="1"/>
  <c r="Z132" i="7" s="1"/>
  <c r="S132" i="7"/>
  <c r="Q132" i="7"/>
  <c r="AH131" i="7"/>
  <c r="W131" i="7"/>
  <c r="V131" i="7"/>
  <c r="T131" i="7"/>
  <c r="X131" i="7" s="1"/>
  <c r="Z131" i="7" s="1"/>
  <c r="S131" i="7"/>
  <c r="Q131" i="7"/>
  <c r="AH130" i="7"/>
  <c r="W130" i="7"/>
  <c r="V130" i="7"/>
  <c r="T130" i="7"/>
  <c r="X130" i="7" s="1"/>
  <c r="Z130" i="7" s="1"/>
  <c r="S130" i="7"/>
  <c r="Q130" i="7"/>
  <c r="AH129" i="7"/>
  <c r="W129" i="7"/>
  <c r="V129" i="7"/>
  <c r="T129" i="7"/>
  <c r="X129" i="7" s="1"/>
  <c r="Z129" i="7" s="1"/>
  <c r="S129" i="7"/>
  <c r="Q129" i="7"/>
  <c r="AH128" i="7"/>
  <c r="W128" i="7"/>
  <c r="V128" i="7"/>
  <c r="T128" i="7"/>
  <c r="X128" i="7" s="1"/>
  <c r="Z128" i="7" s="1"/>
  <c r="S128" i="7"/>
  <c r="Q128" i="7"/>
  <c r="AH127" i="7"/>
  <c r="W127" i="7"/>
  <c r="V127" i="7"/>
  <c r="T127" i="7"/>
  <c r="X127" i="7" s="1"/>
  <c r="Z127" i="7" s="1"/>
  <c r="S127" i="7"/>
  <c r="Q127" i="7"/>
  <c r="AH126" i="7"/>
  <c r="W126" i="7"/>
  <c r="V126" i="7"/>
  <c r="T126" i="7"/>
  <c r="X126" i="7" s="1"/>
  <c r="Z126" i="7" s="1"/>
  <c r="S126" i="7"/>
  <c r="Q126" i="7"/>
  <c r="AH125" i="7"/>
  <c r="W125" i="7"/>
  <c r="V125" i="7"/>
  <c r="T125" i="7"/>
  <c r="X125" i="7" s="1"/>
  <c r="Z125" i="7" s="1"/>
  <c r="S125" i="7"/>
  <c r="Q125" i="7"/>
  <c r="AH124" i="7"/>
  <c r="W124" i="7"/>
  <c r="V124" i="7"/>
  <c r="T124" i="7"/>
  <c r="X124" i="7" s="1"/>
  <c r="Z124" i="7" s="1"/>
  <c r="S124" i="7"/>
  <c r="Q124" i="7"/>
  <c r="AH123" i="7"/>
  <c r="W123" i="7"/>
  <c r="V123" i="7"/>
  <c r="T123" i="7"/>
  <c r="X123" i="7" s="1"/>
  <c r="Z123" i="7" s="1"/>
  <c r="S123" i="7"/>
  <c r="Q123" i="7"/>
  <c r="AH122" i="7"/>
  <c r="W122" i="7"/>
  <c r="V122" i="7"/>
  <c r="T122" i="7"/>
  <c r="X122" i="7" s="1"/>
  <c r="Z122" i="7" s="1"/>
  <c r="S122" i="7"/>
  <c r="Q122" i="7"/>
  <c r="AH121" i="7"/>
  <c r="W121" i="7"/>
  <c r="V121" i="7"/>
  <c r="T121" i="7"/>
  <c r="X121" i="7" s="1"/>
  <c r="Z121" i="7" s="1"/>
  <c r="S121" i="7"/>
  <c r="Q121" i="7"/>
  <c r="AH120" i="7"/>
  <c r="W120" i="7"/>
  <c r="V120" i="7"/>
  <c r="T120" i="7"/>
  <c r="X120" i="7" s="1"/>
  <c r="Z120" i="7" s="1"/>
  <c r="S120" i="7"/>
  <c r="Q120" i="7"/>
  <c r="AH119" i="7"/>
  <c r="W119" i="7"/>
  <c r="V119" i="7"/>
  <c r="T119" i="7"/>
  <c r="X119" i="7" s="1"/>
  <c r="Z119" i="7" s="1"/>
  <c r="S119" i="7"/>
  <c r="Q119" i="7"/>
  <c r="AH118" i="7"/>
  <c r="W118" i="7"/>
  <c r="V118" i="7"/>
  <c r="T118" i="7"/>
  <c r="X118" i="7" s="1"/>
  <c r="Z118" i="7" s="1"/>
  <c r="S118" i="7"/>
  <c r="Q118" i="7"/>
  <c r="AH117" i="7"/>
  <c r="W117" i="7"/>
  <c r="V117" i="7"/>
  <c r="T117" i="7"/>
  <c r="X117" i="7" s="1"/>
  <c r="Z117" i="7" s="1"/>
  <c r="S117" i="7"/>
  <c r="Q117" i="7"/>
  <c r="AH116" i="7"/>
  <c r="W116" i="7"/>
  <c r="V116" i="7"/>
  <c r="T116" i="7"/>
  <c r="X116" i="7" s="1"/>
  <c r="Z116" i="7" s="1"/>
  <c r="S116" i="7"/>
  <c r="Q116" i="7"/>
  <c r="AH115" i="7"/>
  <c r="W115" i="7"/>
  <c r="V115" i="7"/>
  <c r="T115" i="7"/>
  <c r="X115" i="7" s="1"/>
  <c r="Z115" i="7" s="1"/>
  <c r="S115" i="7"/>
  <c r="Q115" i="7"/>
  <c r="AH114" i="7"/>
  <c r="W114" i="7"/>
  <c r="V114" i="7"/>
  <c r="T114" i="7"/>
  <c r="X114" i="7" s="1"/>
  <c r="Z114" i="7" s="1"/>
  <c r="S114" i="7"/>
  <c r="Q114" i="7"/>
  <c r="AH113" i="7"/>
  <c r="W113" i="7"/>
  <c r="V113" i="7"/>
  <c r="T113" i="7"/>
  <c r="X113" i="7" s="1"/>
  <c r="Z113" i="7" s="1"/>
  <c r="S113" i="7"/>
  <c r="Q113" i="7"/>
  <c r="AH112" i="7"/>
  <c r="W112" i="7"/>
  <c r="V112" i="7"/>
  <c r="T112" i="7"/>
  <c r="X112" i="7" s="1"/>
  <c r="Z112" i="7" s="1"/>
  <c r="S112" i="7"/>
  <c r="Q112" i="7"/>
  <c r="AH111" i="7"/>
  <c r="W111" i="7"/>
  <c r="V111" i="7"/>
  <c r="T111" i="7"/>
  <c r="X111" i="7" s="1"/>
  <c r="Z111" i="7" s="1"/>
  <c r="S111" i="7"/>
  <c r="Q111" i="7"/>
  <c r="AH110" i="7"/>
  <c r="W110" i="7"/>
  <c r="V110" i="7"/>
  <c r="T110" i="7"/>
  <c r="X110" i="7" s="1"/>
  <c r="Z110" i="7" s="1"/>
  <c r="S110" i="7"/>
  <c r="Q110" i="7"/>
  <c r="AH109" i="7"/>
  <c r="W109" i="7"/>
  <c r="V109" i="7"/>
  <c r="T109" i="7"/>
  <c r="X109" i="7" s="1"/>
  <c r="Z109" i="7" s="1"/>
  <c r="S109" i="7"/>
  <c r="Q109" i="7"/>
  <c r="AH108" i="7"/>
  <c r="W108" i="7"/>
  <c r="V108" i="7"/>
  <c r="T108" i="7"/>
  <c r="X108" i="7" s="1"/>
  <c r="Z108" i="7" s="1"/>
  <c r="S108" i="7"/>
  <c r="Q108" i="7"/>
  <c r="AH107" i="7"/>
  <c r="W107" i="7"/>
  <c r="V107" i="7"/>
  <c r="T107" i="7"/>
  <c r="X107" i="7" s="1"/>
  <c r="Z107" i="7" s="1"/>
  <c r="S107" i="7"/>
  <c r="Q107" i="7"/>
  <c r="AH106" i="7"/>
  <c r="W106" i="7"/>
  <c r="V106" i="7"/>
  <c r="T106" i="7"/>
  <c r="X106" i="7" s="1"/>
  <c r="Z106" i="7" s="1"/>
  <c r="S106" i="7"/>
  <c r="Q106" i="7"/>
  <c r="AH105" i="7"/>
  <c r="W105" i="7"/>
  <c r="V105" i="7"/>
  <c r="T105" i="7"/>
  <c r="X105" i="7" s="1"/>
  <c r="Z105" i="7" s="1"/>
  <c r="S105" i="7"/>
  <c r="Q105" i="7"/>
  <c r="AH104" i="7"/>
  <c r="W104" i="7"/>
  <c r="V104" i="7"/>
  <c r="T104" i="7"/>
  <c r="X104" i="7" s="1"/>
  <c r="Z104" i="7" s="1"/>
  <c r="S104" i="7"/>
  <c r="Q104" i="7"/>
  <c r="AH103" i="7"/>
  <c r="W103" i="7"/>
  <c r="V103" i="7"/>
  <c r="T103" i="7"/>
  <c r="X103" i="7" s="1"/>
  <c r="Z103" i="7" s="1"/>
  <c r="S103" i="7"/>
  <c r="Q103" i="7"/>
  <c r="AH102" i="7"/>
  <c r="W102" i="7"/>
  <c r="V102" i="7"/>
  <c r="T102" i="7"/>
  <c r="X102" i="7" s="1"/>
  <c r="Z102" i="7" s="1"/>
  <c r="S102" i="7"/>
  <c r="Q102" i="7"/>
  <c r="AH101" i="7"/>
  <c r="W101" i="7"/>
  <c r="V101" i="7"/>
  <c r="T101" i="7"/>
  <c r="X101" i="7" s="1"/>
  <c r="Z101" i="7" s="1"/>
  <c r="S101" i="7"/>
  <c r="Q101" i="7"/>
  <c r="AH100" i="7"/>
  <c r="W100" i="7"/>
  <c r="V100" i="7"/>
  <c r="T100" i="7"/>
  <c r="X100" i="7" s="1"/>
  <c r="Z100" i="7" s="1"/>
  <c r="S100" i="7"/>
  <c r="Q100" i="7"/>
  <c r="AH99" i="7"/>
  <c r="W99" i="7"/>
  <c r="V99" i="7"/>
  <c r="T99" i="7"/>
  <c r="X99" i="7" s="1"/>
  <c r="Z99" i="7" s="1"/>
  <c r="S99" i="7"/>
  <c r="Q99" i="7"/>
  <c r="AH98" i="7"/>
  <c r="W98" i="7"/>
  <c r="V98" i="7"/>
  <c r="T98" i="7"/>
  <c r="X98" i="7" s="1"/>
  <c r="Z98" i="7" s="1"/>
  <c r="S98" i="7"/>
  <c r="Q98" i="7"/>
  <c r="AH97" i="7"/>
  <c r="W97" i="7"/>
  <c r="V97" i="7"/>
  <c r="T97" i="7"/>
  <c r="X97" i="7" s="1"/>
  <c r="Z97" i="7" s="1"/>
  <c r="S97" i="7"/>
  <c r="Q97" i="7"/>
  <c r="AH96" i="7"/>
  <c r="W96" i="7"/>
  <c r="V96" i="7"/>
  <c r="T96" i="7"/>
  <c r="X96" i="7" s="1"/>
  <c r="Z96" i="7" s="1"/>
  <c r="S96" i="7"/>
  <c r="Q96" i="7"/>
  <c r="AH95" i="7"/>
  <c r="W95" i="7"/>
  <c r="V95" i="7"/>
  <c r="T95" i="7"/>
  <c r="X95" i="7" s="1"/>
  <c r="Z95" i="7" s="1"/>
  <c r="S95" i="7"/>
  <c r="Q95" i="7"/>
  <c r="AH94" i="7"/>
  <c r="W94" i="7"/>
  <c r="V94" i="7"/>
  <c r="T94" i="7"/>
  <c r="X94" i="7" s="1"/>
  <c r="Z94" i="7" s="1"/>
  <c r="S94" i="7"/>
  <c r="Q94" i="7"/>
  <c r="AH93" i="7"/>
  <c r="W93" i="7"/>
  <c r="V93" i="7"/>
  <c r="T93" i="7"/>
  <c r="X93" i="7" s="1"/>
  <c r="Z93" i="7" s="1"/>
  <c r="S93" i="7"/>
  <c r="Q93" i="7"/>
  <c r="AH92" i="7"/>
  <c r="W92" i="7"/>
  <c r="V92" i="7"/>
  <c r="T92" i="7"/>
  <c r="X92" i="7" s="1"/>
  <c r="Z92" i="7" s="1"/>
  <c r="S92" i="7"/>
  <c r="Q92" i="7"/>
  <c r="AH91" i="7"/>
  <c r="W91" i="7"/>
  <c r="V91" i="7"/>
  <c r="T91" i="7"/>
  <c r="X91" i="7" s="1"/>
  <c r="Z91" i="7" s="1"/>
  <c r="S91" i="7"/>
  <c r="Q91" i="7"/>
  <c r="AH90" i="7"/>
  <c r="W90" i="7"/>
  <c r="V90" i="7"/>
  <c r="T90" i="7"/>
  <c r="X90" i="7" s="1"/>
  <c r="Z90" i="7" s="1"/>
  <c r="S90" i="7"/>
  <c r="Q90" i="7"/>
  <c r="AH89" i="7"/>
  <c r="W89" i="7"/>
  <c r="V89" i="7"/>
  <c r="T89" i="7"/>
  <c r="X89" i="7" s="1"/>
  <c r="Z89" i="7" s="1"/>
  <c r="S89" i="7"/>
  <c r="Q89" i="7"/>
  <c r="AH88" i="7"/>
  <c r="W88" i="7"/>
  <c r="V88" i="7"/>
  <c r="T88" i="7"/>
  <c r="X88" i="7" s="1"/>
  <c r="Z88" i="7" s="1"/>
  <c r="S88" i="7"/>
  <c r="Q88" i="7"/>
  <c r="AH87" i="7"/>
  <c r="AG87" i="7"/>
  <c r="V87" i="7"/>
  <c r="W87" i="7" s="1"/>
  <c r="T87" i="7"/>
  <c r="X87" i="7" s="1"/>
  <c r="Z87" i="7" s="1"/>
  <c r="S87" i="7"/>
  <c r="Q87" i="7"/>
  <c r="K87" i="7"/>
  <c r="AH86" i="7"/>
  <c r="AG86" i="7"/>
  <c r="V86" i="7"/>
  <c r="W86" i="7" s="1"/>
  <c r="T86" i="7"/>
  <c r="X86" i="7" s="1"/>
  <c r="Z86" i="7" s="1"/>
  <c r="S86" i="7"/>
  <c r="Q86" i="7"/>
  <c r="K86" i="7"/>
  <c r="AH85" i="7"/>
  <c r="V85" i="7"/>
  <c r="W85" i="7" s="1"/>
  <c r="T85" i="7"/>
  <c r="X85" i="7" s="1"/>
  <c r="Z85" i="7" s="1"/>
  <c r="S85" i="7"/>
  <c r="Q85" i="7"/>
  <c r="K85" i="7"/>
  <c r="AH84" i="7"/>
  <c r="W84" i="7"/>
  <c r="V84" i="7"/>
  <c r="AG84" i="7" s="1"/>
  <c r="T84" i="7"/>
  <c r="X84" i="7" s="1"/>
  <c r="Z84" i="7" s="1"/>
  <c r="S84" i="7"/>
  <c r="Q84" i="7"/>
  <c r="K84" i="7"/>
  <c r="AH83" i="7"/>
  <c r="V83" i="7"/>
  <c r="T83" i="7"/>
  <c r="X83" i="7" s="1"/>
  <c r="Z83" i="7" s="1"/>
  <c r="S83" i="7"/>
  <c r="Q83" i="7"/>
  <c r="K83" i="7"/>
  <c r="AH82" i="7"/>
  <c r="AG82" i="7"/>
  <c r="W82" i="7"/>
  <c r="V82" i="7"/>
  <c r="T82" i="7"/>
  <c r="X82" i="7" s="1"/>
  <c r="Z82" i="7" s="1"/>
  <c r="S82" i="7"/>
  <c r="Q82" i="7"/>
  <c r="K82" i="7"/>
  <c r="AH81" i="7"/>
  <c r="AG81" i="7"/>
  <c r="V81" i="7"/>
  <c r="W81" i="7" s="1"/>
  <c r="T81" i="7"/>
  <c r="X81" i="7" s="1"/>
  <c r="Z81" i="7" s="1"/>
  <c r="S81" i="7"/>
  <c r="Q81" i="7"/>
  <c r="K81" i="7"/>
  <c r="AH80" i="7"/>
  <c r="AG80" i="7"/>
  <c r="V80" i="7"/>
  <c r="W80" i="7" s="1"/>
  <c r="T80" i="7"/>
  <c r="X80" i="7" s="1"/>
  <c r="Z80" i="7" s="1"/>
  <c r="S80" i="7"/>
  <c r="Q80" i="7"/>
  <c r="K80" i="7"/>
  <c r="AH79" i="7"/>
  <c r="V79" i="7"/>
  <c r="T79" i="7"/>
  <c r="X79" i="7" s="1"/>
  <c r="Z79" i="7" s="1"/>
  <c r="S79" i="7"/>
  <c r="Q79" i="7"/>
  <c r="K79" i="7"/>
  <c r="AH78" i="7"/>
  <c r="AG78" i="7"/>
  <c r="W78" i="7"/>
  <c r="V78" i="7"/>
  <c r="T78" i="7"/>
  <c r="X78" i="7" s="1"/>
  <c r="Z78" i="7" s="1"/>
  <c r="S78" i="7"/>
  <c r="Q78" i="7"/>
  <c r="K78" i="7"/>
  <c r="AH77" i="7"/>
  <c r="V77" i="7"/>
  <c r="W77" i="7" s="1"/>
  <c r="T77" i="7"/>
  <c r="X77" i="7" s="1"/>
  <c r="Z77" i="7" s="1"/>
  <c r="S77" i="7"/>
  <c r="Q77" i="7"/>
  <c r="K77" i="7"/>
  <c r="AH76" i="7"/>
  <c r="W76" i="7"/>
  <c r="V76" i="7"/>
  <c r="AG76" i="7" s="1"/>
  <c r="T76" i="7"/>
  <c r="X76" i="7" s="1"/>
  <c r="Z76" i="7" s="1"/>
  <c r="S76" i="7"/>
  <c r="Q76" i="7"/>
  <c r="K76" i="7"/>
  <c r="AH75" i="7"/>
  <c r="V75" i="7"/>
  <c r="T75" i="7"/>
  <c r="X75" i="7" s="1"/>
  <c r="Z75" i="7" s="1"/>
  <c r="S75" i="7"/>
  <c r="Q75" i="7"/>
  <c r="K75" i="7"/>
  <c r="AH74" i="7"/>
  <c r="AG74" i="7"/>
  <c r="W74" i="7"/>
  <c r="V74" i="7"/>
  <c r="T74" i="7"/>
  <c r="X74" i="7" s="1"/>
  <c r="Z74" i="7" s="1"/>
  <c r="S74" i="7"/>
  <c r="Q74" i="7"/>
  <c r="K74" i="7"/>
  <c r="AH73" i="7"/>
  <c r="AG73" i="7"/>
  <c r="V73" i="7"/>
  <c r="W73" i="7" s="1"/>
  <c r="T73" i="7"/>
  <c r="X73" i="7" s="1"/>
  <c r="Z73" i="7" s="1"/>
  <c r="S73" i="7"/>
  <c r="Q73" i="7"/>
  <c r="K73" i="7"/>
  <c r="AH72" i="7"/>
  <c r="AG72" i="7"/>
  <c r="V72" i="7"/>
  <c r="W72" i="7" s="1"/>
  <c r="T72" i="7"/>
  <c r="X72" i="7" s="1"/>
  <c r="Z72" i="7" s="1"/>
  <c r="S72" i="7"/>
  <c r="Q72" i="7"/>
  <c r="K72" i="7"/>
  <c r="AH71" i="7"/>
  <c r="V71" i="7"/>
  <c r="W71" i="7" s="1"/>
  <c r="T71" i="7"/>
  <c r="X71" i="7" s="1"/>
  <c r="Z71" i="7" s="1"/>
  <c r="S71" i="7"/>
  <c r="Q71" i="7"/>
  <c r="K71" i="7"/>
  <c r="AH70" i="7"/>
  <c r="W70" i="7"/>
  <c r="V70" i="7"/>
  <c r="AG70" i="7" s="1"/>
  <c r="T70" i="7"/>
  <c r="X70" i="7" s="1"/>
  <c r="Z70" i="7" s="1"/>
  <c r="S70" i="7"/>
  <c r="Q70" i="7"/>
  <c r="K70" i="7"/>
  <c r="AH69" i="7"/>
  <c r="AG69" i="7"/>
  <c r="V69" i="7"/>
  <c r="W69" i="7" s="1"/>
  <c r="T69" i="7"/>
  <c r="X69" i="7" s="1"/>
  <c r="Z69" i="7" s="1"/>
  <c r="S69" i="7"/>
  <c r="Q69" i="7"/>
  <c r="K69" i="7"/>
  <c r="AH68" i="7"/>
  <c r="AG68" i="7"/>
  <c r="V68" i="7"/>
  <c r="W68" i="7" s="1"/>
  <c r="T68" i="7"/>
  <c r="X68" i="7" s="1"/>
  <c r="Z68" i="7" s="1"/>
  <c r="S68" i="7"/>
  <c r="Q68" i="7"/>
  <c r="K68" i="7"/>
  <c r="AH67" i="7"/>
  <c r="V67" i="7"/>
  <c r="W67" i="7" s="1"/>
  <c r="T67" i="7"/>
  <c r="X67" i="7" s="1"/>
  <c r="Z67" i="7" s="1"/>
  <c r="S67" i="7"/>
  <c r="Q67" i="7"/>
  <c r="K67" i="7"/>
  <c r="AH66" i="7"/>
  <c r="W66" i="7"/>
  <c r="V66" i="7"/>
  <c r="AG66" i="7" s="1"/>
  <c r="T66" i="7"/>
  <c r="X66" i="7" s="1"/>
  <c r="Z66" i="7" s="1"/>
  <c r="S66" i="7"/>
  <c r="Q66" i="7"/>
  <c r="K66" i="7"/>
  <c r="AH65" i="7"/>
  <c r="AG65" i="7"/>
  <c r="V65" i="7"/>
  <c r="W65" i="7" s="1"/>
  <c r="T65" i="7"/>
  <c r="X65" i="7" s="1"/>
  <c r="Z65" i="7" s="1"/>
  <c r="S65" i="7"/>
  <c r="Q65" i="7"/>
  <c r="K65" i="7"/>
  <c r="AH64" i="7"/>
  <c r="AG64" i="7"/>
  <c r="V64" i="7"/>
  <c r="W64" i="7" s="1"/>
  <c r="T64" i="7"/>
  <c r="X64" i="7" s="1"/>
  <c r="Z64" i="7" s="1"/>
  <c r="S64" i="7"/>
  <c r="Q64" i="7"/>
  <c r="K64" i="7"/>
  <c r="AH63" i="7"/>
  <c r="V63" i="7"/>
  <c r="W63" i="7" s="1"/>
  <c r="T63" i="7"/>
  <c r="X63" i="7" s="1"/>
  <c r="Z63" i="7" s="1"/>
  <c r="S63" i="7"/>
  <c r="Q63" i="7"/>
  <c r="K63" i="7"/>
  <c r="AH62" i="7"/>
  <c r="W62" i="7"/>
  <c r="V62" i="7"/>
  <c r="AG62" i="7" s="1"/>
  <c r="T62" i="7"/>
  <c r="X62" i="7" s="1"/>
  <c r="Z62" i="7" s="1"/>
  <c r="S62" i="7"/>
  <c r="Q62" i="7"/>
  <c r="K62" i="7"/>
  <c r="AH61" i="7"/>
  <c r="AG61" i="7"/>
  <c r="V61" i="7"/>
  <c r="W61" i="7" s="1"/>
  <c r="T61" i="7"/>
  <c r="X61" i="7" s="1"/>
  <c r="Z61" i="7" s="1"/>
  <c r="S61" i="7"/>
  <c r="Q61" i="7"/>
  <c r="K61" i="7"/>
  <c r="AH60" i="7"/>
  <c r="AG60" i="7"/>
  <c r="V60" i="7"/>
  <c r="W60" i="7" s="1"/>
  <c r="T60" i="7"/>
  <c r="X60" i="7" s="1"/>
  <c r="Z60" i="7" s="1"/>
  <c r="S60" i="7"/>
  <c r="Q60" i="7"/>
  <c r="K60" i="7"/>
  <c r="AH59" i="7"/>
  <c r="V59" i="7"/>
  <c r="W59" i="7" s="1"/>
  <c r="T59" i="7"/>
  <c r="X59" i="7" s="1"/>
  <c r="Z59" i="7" s="1"/>
  <c r="S59" i="7"/>
  <c r="Q59" i="7"/>
  <c r="K59" i="7"/>
  <c r="AH58" i="7"/>
  <c r="W58" i="7"/>
  <c r="V58" i="7"/>
  <c r="AG58" i="7" s="1"/>
  <c r="T58" i="7"/>
  <c r="X58" i="7" s="1"/>
  <c r="Z58" i="7" s="1"/>
  <c r="S58" i="7"/>
  <c r="Q58" i="7"/>
  <c r="K58" i="7"/>
  <c r="AH57" i="7"/>
  <c r="AG57" i="7"/>
  <c r="V57" i="7"/>
  <c r="W57" i="7" s="1"/>
  <c r="T57" i="7"/>
  <c r="X57" i="7" s="1"/>
  <c r="Z57" i="7" s="1"/>
  <c r="S57" i="7"/>
  <c r="Q57" i="7"/>
  <c r="K57" i="7"/>
  <c r="AH56" i="7"/>
  <c r="AG56" i="7"/>
  <c r="V56" i="7"/>
  <c r="W56" i="7" s="1"/>
  <c r="T56" i="7"/>
  <c r="X56" i="7" s="1"/>
  <c r="Z56" i="7" s="1"/>
  <c r="S56" i="7"/>
  <c r="Q56" i="7"/>
  <c r="K56" i="7"/>
  <c r="AH55" i="7"/>
  <c r="V55" i="7"/>
  <c r="W55" i="7" s="1"/>
  <c r="T55" i="7"/>
  <c r="X55" i="7" s="1"/>
  <c r="Z55" i="7" s="1"/>
  <c r="S55" i="7"/>
  <c r="Q55" i="7"/>
  <c r="K55" i="7"/>
  <c r="AH54" i="7"/>
  <c r="W54" i="7"/>
  <c r="V54" i="7"/>
  <c r="AG54" i="7" s="1"/>
  <c r="T54" i="7"/>
  <c r="X54" i="7" s="1"/>
  <c r="Z54" i="7" s="1"/>
  <c r="S54" i="7"/>
  <c r="Q54" i="7"/>
  <c r="K54" i="7"/>
  <c r="AH53" i="7"/>
  <c r="AG53" i="7"/>
  <c r="V53" i="7"/>
  <c r="W53" i="7" s="1"/>
  <c r="T53" i="7"/>
  <c r="X53" i="7" s="1"/>
  <c r="Z53" i="7" s="1"/>
  <c r="S53" i="7"/>
  <c r="Q53" i="7"/>
  <c r="K53" i="7"/>
  <c r="AH52" i="7"/>
  <c r="AG52" i="7"/>
  <c r="V52" i="7"/>
  <c r="W52" i="7" s="1"/>
  <c r="T52" i="7"/>
  <c r="X52" i="7" s="1"/>
  <c r="Z52" i="7" s="1"/>
  <c r="S52" i="7"/>
  <c r="Q52" i="7"/>
  <c r="K52" i="7"/>
  <c r="AH51" i="7"/>
  <c r="V51" i="7"/>
  <c r="W51" i="7" s="1"/>
  <c r="T51" i="7"/>
  <c r="X51" i="7" s="1"/>
  <c r="Z51" i="7" s="1"/>
  <c r="S51" i="7"/>
  <c r="Q51" i="7"/>
  <c r="K51" i="7"/>
  <c r="AH50" i="7"/>
  <c r="W50" i="7"/>
  <c r="V50" i="7"/>
  <c r="AG50" i="7" s="1"/>
  <c r="T50" i="7"/>
  <c r="X50" i="7" s="1"/>
  <c r="Z50" i="7" s="1"/>
  <c r="S50" i="7"/>
  <c r="Q50" i="7"/>
  <c r="K50" i="7"/>
  <c r="AH49" i="7"/>
  <c r="AG49" i="7"/>
  <c r="V49" i="7"/>
  <c r="W49" i="7" s="1"/>
  <c r="T49" i="7"/>
  <c r="X49" i="7" s="1"/>
  <c r="Z49" i="7" s="1"/>
  <c r="S49" i="7"/>
  <c r="Q49" i="7"/>
  <c r="K49" i="7"/>
  <c r="AH48" i="7"/>
  <c r="AG48" i="7"/>
  <c r="V48" i="7"/>
  <c r="W48" i="7" s="1"/>
  <c r="T48" i="7"/>
  <c r="X48" i="7" s="1"/>
  <c r="Z48" i="7" s="1"/>
  <c r="S48" i="7"/>
  <c r="Q48" i="7"/>
  <c r="K48" i="7"/>
  <c r="AH47" i="7"/>
  <c r="V47" i="7"/>
  <c r="W47" i="7" s="1"/>
  <c r="T47" i="7"/>
  <c r="X47" i="7" s="1"/>
  <c r="Z47" i="7" s="1"/>
  <c r="S47" i="7"/>
  <c r="Q47" i="7"/>
  <c r="K47" i="7"/>
  <c r="AH46" i="7"/>
  <c r="W46" i="7"/>
  <c r="V46" i="7"/>
  <c r="AG46" i="7" s="1"/>
  <c r="T46" i="7"/>
  <c r="X46" i="7" s="1"/>
  <c r="Z46" i="7" s="1"/>
  <c r="S46" i="7"/>
  <c r="Q46" i="7"/>
  <c r="K46" i="7"/>
  <c r="AH45" i="7"/>
  <c r="AG45" i="7"/>
  <c r="V45" i="7"/>
  <c r="W45" i="7" s="1"/>
  <c r="T45" i="7"/>
  <c r="X45" i="7" s="1"/>
  <c r="Z45" i="7" s="1"/>
  <c r="S45" i="7"/>
  <c r="Q45" i="7"/>
  <c r="K45" i="7"/>
  <c r="AH44" i="7"/>
  <c r="AG44" i="7"/>
  <c r="V44" i="7"/>
  <c r="W44" i="7" s="1"/>
  <c r="T44" i="7"/>
  <c r="X44" i="7" s="1"/>
  <c r="Z44" i="7" s="1"/>
  <c r="S44" i="7"/>
  <c r="Q44" i="7"/>
  <c r="K44" i="7"/>
  <c r="AH43" i="7"/>
  <c r="V43" i="7"/>
  <c r="W43" i="7" s="1"/>
  <c r="T43" i="7"/>
  <c r="X43" i="7" s="1"/>
  <c r="Z43" i="7" s="1"/>
  <c r="S43" i="7"/>
  <c r="Q43" i="7"/>
  <c r="K43" i="7"/>
  <c r="AH42" i="7"/>
  <c r="W42" i="7"/>
  <c r="V42" i="7"/>
  <c r="AG42" i="7" s="1"/>
  <c r="T42" i="7"/>
  <c r="X42" i="7" s="1"/>
  <c r="Z42" i="7" s="1"/>
  <c r="S42" i="7"/>
  <c r="Q42" i="7"/>
  <c r="K42" i="7"/>
  <c r="AH41" i="7"/>
  <c r="AG41" i="7"/>
  <c r="V41" i="7"/>
  <c r="W41" i="7" s="1"/>
  <c r="T41" i="7"/>
  <c r="X41" i="7" s="1"/>
  <c r="Z41" i="7" s="1"/>
  <c r="S41" i="7"/>
  <c r="Q41" i="7"/>
  <c r="K41" i="7"/>
  <c r="AH40" i="7"/>
  <c r="AG40" i="7"/>
  <c r="V40" i="7"/>
  <c r="W40" i="7" s="1"/>
  <c r="T40" i="7"/>
  <c r="X40" i="7" s="1"/>
  <c r="Z40" i="7" s="1"/>
  <c r="S40" i="7"/>
  <c r="Q40" i="7"/>
  <c r="K40" i="7"/>
  <c r="AH39" i="7"/>
  <c r="V39" i="7"/>
  <c r="W39" i="7" s="1"/>
  <c r="T39" i="7"/>
  <c r="X39" i="7" s="1"/>
  <c r="Z39" i="7" s="1"/>
  <c r="S39" i="7"/>
  <c r="Q39" i="7"/>
  <c r="K39" i="7"/>
  <c r="AH38" i="7"/>
  <c r="W38" i="7"/>
  <c r="V38" i="7"/>
  <c r="AG38" i="7" s="1"/>
  <c r="T38" i="7"/>
  <c r="X38" i="7" s="1"/>
  <c r="Z38" i="7" s="1"/>
  <c r="S38" i="7"/>
  <c r="Q38" i="7"/>
  <c r="K38" i="7"/>
  <c r="AH37" i="7"/>
  <c r="AG37" i="7"/>
  <c r="V37" i="7"/>
  <c r="W37" i="7" s="1"/>
  <c r="T37" i="7"/>
  <c r="X37" i="7" s="1"/>
  <c r="Z37" i="7" s="1"/>
  <c r="S37" i="7"/>
  <c r="Q37" i="7"/>
  <c r="K37" i="7"/>
  <c r="AH36" i="7"/>
  <c r="AG36" i="7"/>
  <c r="V36" i="7"/>
  <c r="W36" i="7" s="1"/>
  <c r="T36" i="7"/>
  <c r="X36" i="7" s="1"/>
  <c r="Z36" i="7" s="1"/>
  <c r="S36" i="7"/>
  <c r="Q36" i="7"/>
  <c r="K36" i="7"/>
  <c r="AH35" i="7"/>
  <c r="V35" i="7"/>
  <c r="W35" i="7" s="1"/>
  <c r="T35" i="7"/>
  <c r="X35" i="7" s="1"/>
  <c r="Z35" i="7" s="1"/>
  <c r="S35" i="7"/>
  <c r="Q35" i="7"/>
  <c r="K35" i="7"/>
  <c r="AH34" i="7"/>
  <c r="W34" i="7"/>
  <c r="V34" i="7"/>
  <c r="AG34" i="7" s="1"/>
  <c r="T34" i="7"/>
  <c r="X34" i="7" s="1"/>
  <c r="Z34" i="7" s="1"/>
  <c r="S34" i="7"/>
  <c r="Q34" i="7"/>
  <c r="K34" i="7"/>
  <c r="AH33" i="7"/>
  <c r="AG33" i="7"/>
  <c r="V33" i="7"/>
  <c r="W33" i="7" s="1"/>
  <c r="T33" i="7"/>
  <c r="X33" i="7" s="1"/>
  <c r="Z33" i="7" s="1"/>
  <c r="S33" i="7"/>
  <c r="Q33" i="7"/>
  <c r="K33" i="7"/>
  <c r="AH32" i="7"/>
  <c r="AG32" i="7"/>
  <c r="V32" i="7"/>
  <c r="W32" i="7" s="1"/>
  <c r="T32" i="7"/>
  <c r="X32" i="7" s="1"/>
  <c r="Z32" i="7" s="1"/>
  <c r="S32" i="7"/>
  <c r="Q32" i="7"/>
  <c r="K32" i="7"/>
  <c r="AH31" i="7"/>
  <c r="V31" i="7"/>
  <c r="W31" i="7" s="1"/>
  <c r="T31" i="7"/>
  <c r="X31" i="7" s="1"/>
  <c r="Z31" i="7" s="1"/>
  <c r="S31" i="7"/>
  <c r="Q31" i="7"/>
  <c r="K31" i="7"/>
  <c r="AH30" i="7"/>
  <c r="W30" i="7"/>
  <c r="V30" i="7"/>
  <c r="AG30" i="7" s="1"/>
  <c r="T30" i="7"/>
  <c r="X30" i="7" s="1"/>
  <c r="Z30" i="7" s="1"/>
  <c r="S30" i="7"/>
  <c r="Q30" i="7"/>
  <c r="K30" i="7"/>
  <c r="AH29" i="7"/>
  <c r="AG29" i="7"/>
  <c r="V29" i="7"/>
  <c r="W29" i="7" s="1"/>
  <c r="T29" i="7"/>
  <c r="X29" i="7" s="1"/>
  <c r="Z29" i="7" s="1"/>
  <c r="S29" i="7"/>
  <c r="Q29" i="7"/>
  <c r="K29" i="7"/>
  <c r="AH28" i="7"/>
  <c r="V28" i="7"/>
  <c r="W28" i="7" s="1"/>
  <c r="T28" i="7"/>
  <c r="X28" i="7" s="1"/>
  <c r="Z28" i="7" s="1"/>
  <c r="S28" i="7"/>
  <c r="Q28" i="7"/>
  <c r="K28" i="7"/>
  <c r="AH27" i="7"/>
  <c r="AH26" i="7"/>
  <c r="AG26" i="7"/>
  <c r="AH25" i="7"/>
  <c r="AG25" i="7"/>
  <c r="AH24" i="7"/>
  <c r="AG24" i="7"/>
  <c r="AH23" i="7"/>
  <c r="V23" i="7"/>
  <c r="W23" i="7" s="1"/>
  <c r="T23" i="7"/>
  <c r="X23" i="7" s="1"/>
  <c r="Z23" i="7" s="1"/>
  <c r="S23" i="7"/>
  <c r="Q23" i="7"/>
  <c r="K23" i="7"/>
  <c r="AH22" i="7"/>
  <c r="V22" i="7"/>
  <c r="AG22" i="7" s="1"/>
  <c r="T22" i="7"/>
  <c r="X22" i="7" s="1"/>
  <c r="Z22" i="7" s="1"/>
  <c r="S22" i="7"/>
  <c r="Q22" i="7"/>
  <c r="K22" i="7"/>
  <c r="AH21" i="7"/>
  <c r="V21" i="7"/>
  <c r="W21" i="7" s="1"/>
  <c r="T21" i="7"/>
  <c r="X21" i="7" s="1"/>
  <c r="Z21" i="7" s="1"/>
  <c r="S21" i="7"/>
  <c r="Q21" i="7"/>
  <c r="K21" i="7"/>
  <c r="AH20" i="7"/>
  <c r="W20" i="7"/>
  <c r="V20" i="7"/>
  <c r="AG20" i="7" s="1"/>
  <c r="T20" i="7"/>
  <c r="X20" i="7" s="1"/>
  <c r="Z20" i="7" s="1"/>
  <c r="S20" i="7"/>
  <c r="Q20" i="7"/>
  <c r="K20" i="7"/>
  <c r="AH19" i="7"/>
  <c r="V19" i="7"/>
  <c r="W19" i="7" s="1"/>
  <c r="T19" i="7"/>
  <c r="X19" i="7" s="1"/>
  <c r="Z19" i="7" s="1"/>
  <c r="S19" i="7"/>
  <c r="Q19" i="7"/>
  <c r="K19" i="7"/>
  <c r="AH18" i="7"/>
  <c r="V18" i="7"/>
  <c r="AG18" i="7" s="1"/>
  <c r="T18" i="7"/>
  <c r="X18" i="7" s="1"/>
  <c r="Z18" i="7" s="1"/>
  <c r="S18" i="7"/>
  <c r="Q18" i="7"/>
  <c r="K18" i="7"/>
  <c r="AH17" i="7"/>
  <c r="V17" i="7"/>
  <c r="W17" i="7" s="1"/>
  <c r="T17" i="7"/>
  <c r="X17" i="7" s="1"/>
  <c r="Z17" i="7" s="1"/>
  <c r="S17" i="7"/>
  <c r="Q17" i="7"/>
  <c r="K17" i="7"/>
  <c r="AH16" i="7"/>
  <c r="V16" i="7"/>
  <c r="AG16" i="7" s="1"/>
  <c r="T16" i="7"/>
  <c r="X16" i="7" s="1"/>
  <c r="Z16" i="7" s="1"/>
  <c r="S16" i="7"/>
  <c r="Q16" i="7"/>
  <c r="K16" i="7"/>
  <c r="AH15" i="7"/>
  <c r="V15" i="7"/>
  <c r="W15" i="7" s="1"/>
  <c r="T15" i="7"/>
  <c r="X15" i="7" s="1"/>
  <c r="Z15" i="7" s="1"/>
  <c r="S15" i="7"/>
  <c r="Q15" i="7"/>
  <c r="K15" i="7"/>
  <c r="AH14" i="7"/>
  <c r="V14" i="7"/>
  <c r="AG14" i="7" s="1"/>
  <c r="T14" i="7"/>
  <c r="X14" i="7" s="1"/>
  <c r="Z14" i="7" s="1"/>
  <c r="S14" i="7"/>
  <c r="Q14" i="7"/>
  <c r="K14" i="7"/>
  <c r="AH13" i="7"/>
  <c r="V13" i="7"/>
  <c r="W13" i="7" s="1"/>
  <c r="T13" i="7"/>
  <c r="X13" i="7" s="1"/>
  <c r="Z13" i="7" s="1"/>
  <c r="S13" i="7"/>
  <c r="Q13" i="7"/>
  <c r="K13" i="7"/>
  <c r="AH12" i="7"/>
  <c r="V12" i="7"/>
  <c r="AG12" i="7" s="1"/>
  <c r="T12" i="7"/>
  <c r="X12" i="7" s="1"/>
  <c r="Z12" i="7" s="1"/>
  <c r="S12" i="7"/>
  <c r="Q12" i="7"/>
  <c r="K12" i="7"/>
  <c r="AH11" i="7"/>
  <c r="V11" i="7"/>
  <c r="W11" i="7" s="1"/>
  <c r="T11" i="7"/>
  <c r="X11" i="7" s="1"/>
  <c r="Z11" i="7" s="1"/>
  <c r="S11" i="7"/>
  <c r="Q11" i="7"/>
  <c r="K11" i="7"/>
  <c r="AH10" i="7"/>
  <c r="V10" i="7"/>
  <c r="AG10" i="7" s="1"/>
  <c r="T10" i="7"/>
  <c r="X10" i="7" s="1"/>
  <c r="Z10" i="7" s="1"/>
  <c r="S10" i="7"/>
  <c r="Q10" i="7"/>
  <c r="K10" i="7"/>
  <c r="AH9" i="7"/>
  <c r="V9" i="7"/>
  <c r="W9" i="7" s="1"/>
  <c r="T9" i="7"/>
  <c r="X9" i="7" s="1"/>
  <c r="Z9" i="7" s="1"/>
  <c r="S9" i="7"/>
  <c r="Q9" i="7"/>
  <c r="K9" i="7"/>
  <c r="AH8" i="7"/>
  <c r="V8" i="7"/>
  <c r="AG8" i="7" s="1"/>
  <c r="T8" i="7"/>
  <c r="X8" i="7" s="1"/>
  <c r="Z8" i="7" s="1"/>
  <c r="S8" i="7"/>
  <c r="Q8" i="7"/>
  <c r="K8" i="7"/>
  <c r="AH7" i="7"/>
  <c r="V7" i="7"/>
  <c r="W7" i="7" s="1"/>
  <c r="T7" i="7"/>
  <c r="X7" i="7" s="1"/>
  <c r="Z7" i="7" s="1"/>
  <c r="S7" i="7"/>
  <c r="Q7" i="7"/>
  <c r="K7" i="7"/>
  <c r="AH6" i="7"/>
  <c r="V6" i="7"/>
  <c r="AG6" i="7" s="1"/>
  <c r="T6" i="7"/>
  <c r="X6" i="7" s="1"/>
  <c r="Z6" i="7" s="1"/>
  <c r="S6" i="7"/>
  <c r="Q6" i="7"/>
  <c r="K6" i="7"/>
  <c r="AH5" i="7"/>
  <c r="V5" i="7"/>
  <c r="W5" i="7" s="1"/>
  <c r="T5" i="7"/>
  <c r="X5" i="7" s="1"/>
  <c r="Z5" i="7" s="1"/>
  <c r="S5" i="7"/>
  <c r="Q5" i="7"/>
  <c r="K5" i="7"/>
  <c r="AH4" i="7"/>
  <c r="V4" i="7"/>
  <c r="AG4" i="7" s="1"/>
  <c r="T4" i="7"/>
  <c r="X4" i="7" s="1"/>
  <c r="Z4" i="7" s="1"/>
  <c r="S4" i="7"/>
  <c r="Q4" i="7"/>
  <c r="K4" i="7"/>
  <c r="AH3" i="7"/>
  <c r="V3" i="7"/>
  <c r="W3" i="7" s="1"/>
  <c r="T3" i="7"/>
  <c r="X3" i="7" s="1"/>
  <c r="Z3" i="7" s="1"/>
  <c r="S3" i="7"/>
  <c r="Q3" i="7"/>
  <c r="K3" i="7"/>
  <c r="AH2" i="7"/>
  <c r="V2" i="7"/>
  <c r="AG2" i="7" s="1"/>
  <c r="T2" i="7"/>
  <c r="X2" i="7" s="1"/>
  <c r="Z2" i="7" s="1"/>
  <c r="S2" i="7"/>
  <c r="Q2" i="7"/>
  <c r="K2" i="7"/>
  <c r="AL267" i="6"/>
  <c r="AN267" i="6" s="1"/>
  <c r="AI267" i="6"/>
  <c r="AH267" i="6"/>
  <c r="AK267" i="6" s="1"/>
  <c r="AL266" i="6"/>
  <c r="AI266" i="6"/>
  <c r="AH266" i="6"/>
  <c r="AK266" i="6" s="1"/>
  <c r="AL265" i="6"/>
  <c r="AM265" i="6" s="1"/>
  <c r="AP265" i="6" s="1"/>
  <c r="AI265" i="6"/>
  <c r="AH265" i="6"/>
  <c r="AK265" i="6" s="1"/>
  <c r="AL264" i="6"/>
  <c r="AN264" i="6" s="1"/>
  <c r="AI264" i="6"/>
  <c r="AH264" i="6"/>
  <c r="AK264" i="6" s="1"/>
  <c r="AL263" i="6"/>
  <c r="AN263" i="6" s="1"/>
  <c r="AI263" i="6"/>
  <c r="AH263" i="6"/>
  <c r="AK263" i="6" s="1"/>
  <c r="AL262" i="6"/>
  <c r="AN262" i="6" s="1"/>
  <c r="AI262" i="6"/>
  <c r="AH262" i="6"/>
  <c r="AK262" i="6" s="1"/>
  <c r="AL261" i="6"/>
  <c r="AN261" i="6" s="1"/>
  <c r="AI261" i="6"/>
  <c r="AH261" i="6"/>
  <c r="AK261" i="6" s="1"/>
  <c r="AL260" i="6"/>
  <c r="AN260" i="6" s="1"/>
  <c r="AI260" i="6"/>
  <c r="AH260" i="6"/>
  <c r="AK260" i="6" s="1"/>
  <c r="AL259" i="6"/>
  <c r="AN259" i="6" s="1"/>
  <c r="AI259" i="6"/>
  <c r="AH259" i="6"/>
  <c r="AK259" i="6" s="1"/>
  <c r="AL258" i="6"/>
  <c r="AI258" i="6"/>
  <c r="AH258" i="6"/>
  <c r="AK258" i="6" s="1"/>
  <c r="AL257" i="6"/>
  <c r="AN257" i="6" s="1"/>
  <c r="AI257" i="6"/>
  <c r="AH257" i="6"/>
  <c r="AK257" i="6" s="1"/>
  <c r="AL256" i="6"/>
  <c r="AN256" i="6" s="1"/>
  <c r="AI256" i="6"/>
  <c r="AH256" i="6"/>
  <c r="AK256" i="6" s="1"/>
  <c r="AL255" i="6"/>
  <c r="AN255" i="6" s="1"/>
  <c r="AI255" i="6"/>
  <c r="AH255" i="6"/>
  <c r="AK255" i="6" s="1"/>
  <c r="AL254" i="6"/>
  <c r="AI254" i="6"/>
  <c r="AH254" i="6"/>
  <c r="AK254" i="6" s="1"/>
  <c r="AL253" i="6"/>
  <c r="AN253" i="6" s="1"/>
  <c r="AI253" i="6"/>
  <c r="AH253" i="6"/>
  <c r="AK253" i="6" s="1"/>
  <c r="AL252" i="6"/>
  <c r="AN252" i="6" s="1"/>
  <c r="AI252" i="6"/>
  <c r="AH252" i="6"/>
  <c r="AK252" i="6" s="1"/>
  <c r="AL251" i="6"/>
  <c r="AN251" i="6" s="1"/>
  <c r="AH251" i="6"/>
  <c r="AK251" i="6" s="1"/>
  <c r="AL250" i="6"/>
  <c r="AI250" i="6"/>
  <c r="AH250" i="6"/>
  <c r="AK250" i="6" s="1"/>
  <c r="AL249" i="6"/>
  <c r="AN249" i="6" s="1"/>
  <c r="AI249" i="6"/>
  <c r="AH249" i="6"/>
  <c r="AK249" i="6" s="1"/>
  <c r="AL248" i="6"/>
  <c r="AN248" i="6" s="1"/>
  <c r="AI248" i="6"/>
  <c r="AH248" i="6"/>
  <c r="AK248" i="6" s="1"/>
  <c r="AL247" i="6"/>
  <c r="AN247" i="6" s="1"/>
  <c r="AI247" i="6"/>
  <c r="AH247" i="6"/>
  <c r="AK247" i="6" s="1"/>
  <c r="AL246" i="6"/>
  <c r="AN246" i="6" s="1"/>
  <c r="AI246" i="6"/>
  <c r="AH246" i="6"/>
  <c r="AK246" i="6" s="1"/>
  <c r="AL245" i="6"/>
  <c r="AN245" i="6" s="1"/>
  <c r="AI245" i="6"/>
  <c r="AH245" i="6"/>
  <c r="AK245" i="6" s="1"/>
  <c r="AL244" i="6"/>
  <c r="AN244" i="6" s="1"/>
  <c r="AI244" i="6"/>
  <c r="AH244" i="6"/>
  <c r="AK244" i="6" s="1"/>
  <c r="AL243" i="6"/>
  <c r="AN243" i="6" s="1"/>
  <c r="AI243" i="6"/>
  <c r="AH243" i="6"/>
  <c r="AK243" i="6" s="1"/>
  <c r="AL242" i="6"/>
  <c r="AN242" i="6" s="1"/>
  <c r="AH242" i="6"/>
  <c r="AK242" i="6" s="1"/>
  <c r="AL241" i="6"/>
  <c r="AN241" i="6" s="1"/>
  <c r="AH241" i="6"/>
  <c r="AK241" i="6" s="1"/>
  <c r="AL240" i="6"/>
  <c r="AN240" i="6" s="1"/>
  <c r="AH240" i="6"/>
  <c r="AK240" i="6" s="1"/>
  <c r="AL239" i="6"/>
  <c r="AN239" i="6" s="1"/>
  <c r="AI239" i="6"/>
  <c r="AH239" i="6"/>
  <c r="AK239" i="6" s="1"/>
  <c r="AL238" i="6"/>
  <c r="AN238" i="6" s="1"/>
  <c r="AI238" i="6"/>
  <c r="AH238" i="6"/>
  <c r="AK238" i="6" s="1"/>
  <c r="AL237" i="6"/>
  <c r="AN237" i="6" s="1"/>
  <c r="AI237" i="6"/>
  <c r="AH237" i="6"/>
  <c r="AK237" i="6" s="1"/>
  <c r="AL236" i="6"/>
  <c r="AN236" i="6" s="1"/>
  <c r="AI236" i="6"/>
  <c r="AH236" i="6"/>
  <c r="AK236" i="6" s="1"/>
  <c r="AL235" i="6"/>
  <c r="AN235" i="6" s="1"/>
  <c r="AI235" i="6"/>
  <c r="AH235" i="6"/>
  <c r="AK235" i="6" s="1"/>
  <c r="AL234" i="6"/>
  <c r="AN234" i="6" s="1"/>
  <c r="AI234" i="6"/>
  <c r="AH234" i="6"/>
  <c r="AK234" i="6" s="1"/>
  <c r="AL233" i="6"/>
  <c r="AN233" i="6" s="1"/>
  <c r="AI233" i="6"/>
  <c r="AH233" i="6"/>
  <c r="AK233" i="6" s="1"/>
  <c r="AL232" i="6"/>
  <c r="AN232" i="6" s="1"/>
  <c r="AI232" i="6"/>
  <c r="AH232" i="6"/>
  <c r="AK232" i="6" s="1"/>
  <c r="AL231" i="6"/>
  <c r="AN231" i="6" s="1"/>
  <c r="AI231" i="6"/>
  <c r="AH231" i="6"/>
  <c r="AK231" i="6" s="1"/>
  <c r="AL230" i="6"/>
  <c r="AN230" i="6" s="1"/>
  <c r="AI230" i="6"/>
  <c r="AH230" i="6"/>
  <c r="AK230" i="6" s="1"/>
  <c r="AL229" i="6"/>
  <c r="AN229" i="6" s="1"/>
  <c r="AI229" i="6"/>
  <c r="AH229" i="6"/>
  <c r="AK229" i="6" s="1"/>
  <c r="AL228" i="6"/>
  <c r="AN228" i="6" s="1"/>
  <c r="AI228" i="6"/>
  <c r="AH228" i="6"/>
  <c r="AK228" i="6" s="1"/>
  <c r="AL227" i="6"/>
  <c r="AN227" i="6" s="1"/>
  <c r="AI227" i="6"/>
  <c r="AH227" i="6"/>
  <c r="AK227" i="6" s="1"/>
  <c r="AL226" i="6"/>
  <c r="AN226" i="6" s="1"/>
  <c r="AI226" i="6"/>
  <c r="AH226" i="6"/>
  <c r="AK226" i="6" s="1"/>
  <c r="AL225" i="6"/>
  <c r="AN225" i="6" s="1"/>
  <c r="AI225" i="6"/>
  <c r="AH225" i="6"/>
  <c r="AK225" i="6" s="1"/>
  <c r="AL224" i="6"/>
  <c r="AN224" i="6" s="1"/>
  <c r="AI224" i="6"/>
  <c r="AH224" i="6"/>
  <c r="AK224" i="6" s="1"/>
  <c r="AL223" i="6"/>
  <c r="AN223" i="6" s="1"/>
  <c r="AI223" i="6"/>
  <c r="AH223" i="6"/>
  <c r="AK223" i="6" s="1"/>
  <c r="AL222" i="6"/>
  <c r="AN222" i="6" s="1"/>
  <c r="AI222" i="6"/>
  <c r="AH222" i="6"/>
  <c r="AK222" i="6" s="1"/>
  <c r="AL221" i="6"/>
  <c r="AN221" i="6" s="1"/>
  <c r="AI221" i="6"/>
  <c r="AH221" i="6"/>
  <c r="AK221" i="6" s="1"/>
  <c r="AL220" i="6"/>
  <c r="AN220" i="6" s="1"/>
  <c r="AI220" i="6"/>
  <c r="AH220" i="6"/>
  <c r="AK220" i="6" s="1"/>
  <c r="AL219" i="6"/>
  <c r="AN219" i="6" s="1"/>
  <c r="AI219" i="6"/>
  <c r="AH219" i="6"/>
  <c r="AK219" i="6" s="1"/>
  <c r="AL218" i="6"/>
  <c r="AN218" i="6" s="1"/>
  <c r="AI218" i="6"/>
  <c r="AH218" i="6"/>
  <c r="AK218" i="6" s="1"/>
  <c r="AL217" i="6"/>
  <c r="AN217" i="6" s="1"/>
  <c r="AI217" i="6"/>
  <c r="AH217" i="6"/>
  <c r="AK217" i="6" s="1"/>
  <c r="AL216" i="6"/>
  <c r="AN216" i="6" s="1"/>
  <c r="AI216" i="6"/>
  <c r="AH216" i="6"/>
  <c r="AK216" i="6" s="1"/>
  <c r="AL215" i="6"/>
  <c r="AN215" i="6" s="1"/>
  <c r="AI215" i="6"/>
  <c r="AH215" i="6"/>
  <c r="AK215" i="6" s="1"/>
  <c r="AL214" i="6"/>
  <c r="AN214" i="6" s="1"/>
  <c r="AI214" i="6"/>
  <c r="AH214" i="6"/>
  <c r="AK214" i="6" s="1"/>
  <c r="AL213" i="6"/>
  <c r="AN213" i="6" s="1"/>
  <c r="AI213" i="6"/>
  <c r="AH213" i="6"/>
  <c r="AK213" i="6" s="1"/>
  <c r="AL212" i="6"/>
  <c r="AN212" i="6" s="1"/>
  <c r="AI212" i="6"/>
  <c r="AH212" i="6"/>
  <c r="AK212" i="6" s="1"/>
  <c r="AL211" i="6"/>
  <c r="AN211" i="6" s="1"/>
  <c r="AI211" i="6"/>
  <c r="AH211" i="6"/>
  <c r="AK211" i="6" s="1"/>
  <c r="AL210" i="6"/>
  <c r="AN210" i="6" s="1"/>
  <c r="AI210" i="6"/>
  <c r="AH210" i="6"/>
  <c r="AK210" i="6" s="1"/>
  <c r="AL209" i="6"/>
  <c r="AN209" i="6" s="1"/>
  <c r="AI209" i="6"/>
  <c r="AH209" i="6"/>
  <c r="AK209" i="6" s="1"/>
  <c r="AL208" i="6"/>
  <c r="AN208" i="6" s="1"/>
  <c r="AI208" i="6"/>
  <c r="AH208" i="6"/>
  <c r="AK208" i="6" s="1"/>
  <c r="AL207" i="6"/>
  <c r="AN207" i="6" s="1"/>
  <c r="AI207" i="6"/>
  <c r="AH207" i="6"/>
  <c r="AK207" i="6" s="1"/>
  <c r="AB207" i="6"/>
  <c r="AL206" i="6"/>
  <c r="AN206" i="6" s="1"/>
  <c r="AI206" i="6"/>
  <c r="AH206" i="6"/>
  <c r="AK206" i="6" s="1"/>
  <c r="AP205" i="6"/>
  <c r="AN205" i="6"/>
  <c r="AI205" i="6"/>
  <c r="AH205" i="6"/>
  <c r="AL204" i="6"/>
  <c r="AN204" i="6" s="1"/>
  <c r="AI204" i="6"/>
  <c r="AH204" i="6"/>
  <c r="AL203" i="6"/>
  <c r="AN203" i="6" s="1"/>
  <c r="AI203" i="6"/>
  <c r="AH203" i="6"/>
  <c r="AH200" i="6"/>
  <c r="W200" i="6"/>
  <c r="V200" i="6"/>
  <c r="AG200" i="6" s="1"/>
  <c r="T200" i="6"/>
  <c r="X200" i="6" s="1"/>
  <c r="Z200" i="6" s="1"/>
  <c r="S200" i="6"/>
  <c r="Q200" i="6"/>
  <c r="K200" i="6"/>
  <c r="AH199" i="6"/>
  <c r="V199" i="6"/>
  <c r="W199" i="6" s="1"/>
  <c r="T199" i="6"/>
  <c r="X199" i="6" s="1"/>
  <c r="Z199" i="6" s="1"/>
  <c r="S199" i="6"/>
  <c r="Q199" i="6"/>
  <c r="AH198" i="6"/>
  <c r="W198" i="6"/>
  <c r="V198" i="6"/>
  <c r="T198" i="6"/>
  <c r="X198" i="6" s="1"/>
  <c r="Z198" i="6" s="1"/>
  <c r="S198" i="6"/>
  <c r="Q198" i="6"/>
  <c r="AH197" i="6"/>
  <c r="W197" i="6"/>
  <c r="V197" i="6"/>
  <c r="T197" i="6"/>
  <c r="X197" i="6" s="1"/>
  <c r="Z197" i="6" s="1"/>
  <c r="S197" i="6"/>
  <c r="Q197" i="6"/>
  <c r="AH196" i="6"/>
  <c r="W196" i="6"/>
  <c r="V196" i="6"/>
  <c r="T196" i="6"/>
  <c r="X196" i="6" s="1"/>
  <c r="Z196" i="6" s="1"/>
  <c r="S196" i="6"/>
  <c r="Q196" i="6"/>
  <c r="AH195" i="6"/>
  <c r="W195" i="6"/>
  <c r="V195" i="6"/>
  <c r="T195" i="6"/>
  <c r="X195" i="6" s="1"/>
  <c r="Z195" i="6" s="1"/>
  <c r="S195" i="6"/>
  <c r="Q195" i="6"/>
  <c r="AH194" i="6"/>
  <c r="W194" i="6"/>
  <c r="V194" i="6"/>
  <c r="T194" i="6"/>
  <c r="X194" i="6" s="1"/>
  <c r="Z194" i="6" s="1"/>
  <c r="S194" i="6"/>
  <c r="Q194" i="6"/>
  <c r="AH193" i="6"/>
  <c r="W193" i="6"/>
  <c r="V193" i="6"/>
  <c r="T193" i="6"/>
  <c r="X193" i="6" s="1"/>
  <c r="Z193" i="6" s="1"/>
  <c r="S193" i="6"/>
  <c r="Q193" i="6"/>
  <c r="AH192" i="6"/>
  <c r="W192" i="6"/>
  <c r="V192" i="6"/>
  <c r="T192" i="6"/>
  <c r="X192" i="6" s="1"/>
  <c r="Z192" i="6" s="1"/>
  <c r="S192" i="6"/>
  <c r="Q192" i="6"/>
  <c r="AH191" i="6"/>
  <c r="W191" i="6"/>
  <c r="V191" i="6"/>
  <c r="T191" i="6"/>
  <c r="X191" i="6" s="1"/>
  <c r="Z191" i="6" s="1"/>
  <c r="S191" i="6"/>
  <c r="Q191" i="6"/>
  <c r="AH190" i="6"/>
  <c r="W190" i="6"/>
  <c r="V190" i="6"/>
  <c r="T190" i="6"/>
  <c r="X190" i="6" s="1"/>
  <c r="Z190" i="6" s="1"/>
  <c r="S190" i="6"/>
  <c r="Q190" i="6"/>
  <c r="AH189" i="6"/>
  <c r="W189" i="6"/>
  <c r="V189" i="6"/>
  <c r="T189" i="6"/>
  <c r="X189" i="6" s="1"/>
  <c r="Z189" i="6" s="1"/>
  <c r="S189" i="6"/>
  <c r="Q189" i="6"/>
  <c r="AH188" i="6"/>
  <c r="W188" i="6"/>
  <c r="V188" i="6"/>
  <c r="T188" i="6"/>
  <c r="X188" i="6" s="1"/>
  <c r="Z188" i="6" s="1"/>
  <c r="S188" i="6"/>
  <c r="Q188" i="6"/>
  <c r="AH187" i="6"/>
  <c r="W187" i="6"/>
  <c r="V187" i="6"/>
  <c r="T187" i="6"/>
  <c r="X187" i="6" s="1"/>
  <c r="Z187" i="6" s="1"/>
  <c r="S187" i="6"/>
  <c r="Q187" i="6"/>
  <c r="AH186" i="6"/>
  <c r="W186" i="6"/>
  <c r="V186" i="6"/>
  <c r="T186" i="6"/>
  <c r="X186" i="6" s="1"/>
  <c r="Z186" i="6" s="1"/>
  <c r="S186" i="6"/>
  <c r="Q186" i="6"/>
  <c r="AH185" i="6"/>
  <c r="W185" i="6"/>
  <c r="V185" i="6"/>
  <c r="T185" i="6"/>
  <c r="X185" i="6" s="1"/>
  <c r="Z185" i="6" s="1"/>
  <c r="S185" i="6"/>
  <c r="Q185" i="6"/>
  <c r="AH184" i="6"/>
  <c r="W184" i="6"/>
  <c r="V184" i="6"/>
  <c r="T184" i="6"/>
  <c r="X184" i="6" s="1"/>
  <c r="Z184" i="6" s="1"/>
  <c r="S184" i="6"/>
  <c r="Q184" i="6"/>
  <c r="AH183" i="6"/>
  <c r="W183" i="6"/>
  <c r="V183" i="6"/>
  <c r="T183" i="6"/>
  <c r="X183" i="6" s="1"/>
  <c r="Z183" i="6" s="1"/>
  <c r="S183" i="6"/>
  <c r="Q183" i="6"/>
  <c r="AH182" i="6"/>
  <c r="W182" i="6"/>
  <c r="V182" i="6"/>
  <c r="T182" i="6"/>
  <c r="X182" i="6" s="1"/>
  <c r="Z182" i="6" s="1"/>
  <c r="S182" i="6"/>
  <c r="Q182" i="6"/>
  <c r="AH181" i="6"/>
  <c r="W181" i="6"/>
  <c r="V181" i="6"/>
  <c r="T181" i="6"/>
  <c r="X181" i="6" s="1"/>
  <c r="Z181" i="6" s="1"/>
  <c r="S181" i="6"/>
  <c r="Q181" i="6"/>
  <c r="AH180" i="6"/>
  <c r="W180" i="6"/>
  <c r="V180" i="6"/>
  <c r="T180" i="6"/>
  <c r="X180" i="6" s="1"/>
  <c r="Z180" i="6" s="1"/>
  <c r="S180" i="6"/>
  <c r="Q180" i="6"/>
  <c r="AH179" i="6"/>
  <c r="W179" i="6"/>
  <c r="V179" i="6"/>
  <c r="T179" i="6"/>
  <c r="X179" i="6" s="1"/>
  <c r="Z179" i="6" s="1"/>
  <c r="S179" i="6"/>
  <c r="Q179" i="6"/>
  <c r="AH178" i="6"/>
  <c r="W178" i="6"/>
  <c r="V178" i="6"/>
  <c r="T178" i="6"/>
  <c r="X178" i="6" s="1"/>
  <c r="Z178" i="6" s="1"/>
  <c r="S178" i="6"/>
  <c r="Q178" i="6"/>
  <c r="AH177" i="6"/>
  <c r="W177" i="6"/>
  <c r="V177" i="6"/>
  <c r="T177" i="6"/>
  <c r="X177" i="6" s="1"/>
  <c r="Z177" i="6" s="1"/>
  <c r="S177" i="6"/>
  <c r="Q177" i="6"/>
  <c r="AH176" i="6"/>
  <c r="W176" i="6"/>
  <c r="V176" i="6"/>
  <c r="T176" i="6"/>
  <c r="X176" i="6" s="1"/>
  <c r="Z176" i="6" s="1"/>
  <c r="S176" i="6"/>
  <c r="Q176" i="6"/>
  <c r="AH175" i="6"/>
  <c r="W175" i="6"/>
  <c r="V175" i="6"/>
  <c r="T175" i="6"/>
  <c r="X175" i="6" s="1"/>
  <c r="Z175" i="6" s="1"/>
  <c r="S175" i="6"/>
  <c r="Q175" i="6"/>
  <c r="AH174" i="6"/>
  <c r="W174" i="6"/>
  <c r="V174" i="6"/>
  <c r="T174" i="6"/>
  <c r="X174" i="6" s="1"/>
  <c r="Z174" i="6" s="1"/>
  <c r="S174" i="6"/>
  <c r="Q174" i="6"/>
  <c r="AH173" i="6"/>
  <c r="W173" i="6"/>
  <c r="V173" i="6"/>
  <c r="T173" i="6"/>
  <c r="X173" i="6" s="1"/>
  <c r="Z173" i="6" s="1"/>
  <c r="S173" i="6"/>
  <c r="Q173" i="6"/>
  <c r="AH172" i="6"/>
  <c r="W172" i="6"/>
  <c r="V172" i="6"/>
  <c r="T172" i="6"/>
  <c r="X172" i="6" s="1"/>
  <c r="Z172" i="6" s="1"/>
  <c r="S172" i="6"/>
  <c r="Q172" i="6"/>
  <c r="AH171" i="6"/>
  <c r="W171" i="6"/>
  <c r="V171" i="6"/>
  <c r="T171" i="6"/>
  <c r="X171" i="6" s="1"/>
  <c r="Z171" i="6" s="1"/>
  <c r="S171" i="6"/>
  <c r="Q171" i="6"/>
  <c r="AH170" i="6"/>
  <c r="W170" i="6"/>
  <c r="V170" i="6"/>
  <c r="T170" i="6"/>
  <c r="X170" i="6" s="1"/>
  <c r="Z170" i="6" s="1"/>
  <c r="S170" i="6"/>
  <c r="Q170" i="6"/>
  <c r="AH169" i="6"/>
  <c r="W169" i="6"/>
  <c r="V169" i="6"/>
  <c r="T169" i="6"/>
  <c r="X169" i="6" s="1"/>
  <c r="Z169" i="6" s="1"/>
  <c r="S169" i="6"/>
  <c r="Q169" i="6"/>
  <c r="AH168" i="6"/>
  <c r="W168" i="6"/>
  <c r="V168" i="6"/>
  <c r="T168" i="6"/>
  <c r="X168" i="6" s="1"/>
  <c r="Z168" i="6" s="1"/>
  <c r="S168" i="6"/>
  <c r="Q168" i="6"/>
  <c r="AH167" i="6"/>
  <c r="W167" i="6"/>
  <c r="V167" i="6"/>
  <c r="T167" i="6"/>
  <c r="X167" i="6" s="1"/>
  <c r="Z167" i="6" s="1"/>
  <c r="S167" i="6"/>
  <c r="Q167" i="6"/>
  <c r="AH166" i="6"/>
  <c r="W166" i="6"/>
  <c r="V166" i="6"/>
  <c r="T166" i="6"/>
  <c r="X166" i="6" s="1"/>
  <c r="Z166" i="6" s="1"/>
  <c r="S166" i="6"/>
  <c r="Q166" i="6"/>
  <c r="AH165" i="6"/>
  <c r="W165" i="6"/>
  <c r="V165" i="6"/>
  <c r="T165" i="6"/>
  <c r="X165" i="6" s="1"/>
  <c r="Z165" i="6" s="1"/>
  <c r="S165" i="6"/>
  <c r="Q165" i="6"/>
  <c r="AH164" i="6"/>
  <c r="W164" i="6"/>
  <c r="V164" i="6"/>
  <c r="T164" i="6"/>
  <c r="X164" i="6" s="1"/>
  <c r="Z164" i="6" s="1"/>
  <c r="S164" i="6"/>
  <c r="Q164" i="6"/>
  <c r="AH163" i="6"/>
  <c r="W163" i="6"/>
  <c r="V163" i="6"/>
  <c r="T163" i="6"/>
  <c r="X163" i="6" s="1"/>
  <c r="Z163" i="6" s="1"/>
  <c r="S163" i="6"/>
  <c r="Q163" i="6"/>
  <c r="AH162" i="6"/>
  <c r="W162" i="6"/>
  <c r="V162" i="6"/>
  <c r="T162" i="6"/>
  <c r="X162" i="6" s="1"/>
  <c r="Z162" i="6" s="1"/>
  <c r="S162" i="6"/>
  <c r="Q162" i="6"/>
  <c r="AH161" i="6"/>
  <c r="W161" i="6"/>
  <c r="V161" i="6"/>
  <c r="T161" i="6"/>
  <c r="X161" i="6" s="1"/>
  <c r="Z161" i="6" s="1"/>
  <c r="S161" i="6"/>
  <c r="Q161" i="6"/>
  <c r="AH160" i="6"/>
  <c r="W160" i="6"/>
  <c r="V160" i="6"/>
  <c r="T160" i="6"/>
  <c r="X160" i="6" s="1"/>
  <c r="Z160" i="6" s="1"/>
  <c r="S160" i="6"/>
  <c r="Q160" i="6"/>
  <c r="AH159" i="6"/>
  <c r="W159" i="6"/>
  <c r="V159" i="6"/>
  <c r="T159" i="6"/>
  <c r="X159" i="6" s="1"/>
  <c r="Z159" i="6" s="1"/>
  <c r="S159" i="6"/>
  <c r="Q159" i="6"/>
  <c r="AH158" i="6"/>
  <c r="W158" i="6"/>
  <c r="V158" i="6"/>
  <c r="T158" i="6"/>
  <c r="X158" i="6" s="1"/>
  <c r="Z158" i="6" s="1"/>
  <c r="S158" i="6"/>
  <c r="Q158" i="6"/>
  <c r="AH157" i="6"/>
  <c r="W157" i="6"/>
  <c r="V157" i="6"/>
  <c r="T157" i="6"/>
  <c r="X157" i="6" s="1"/>
  <c r="Z157" i="6" s="1"/>
  <c r="S157" i="6"/>
  <c r="Q157" i="6"/>
  <c r="AH156" i="6"/>
  <c r="W156" i="6"/>
  <c r="V156" i="6"/>
  <c r="T156" i="6"/>
  <c r="X156" i="6" s="1"/>
  <c r="Z156" i="6" s="1"/>
  <c r="S156" i="6"/>
  <c r="Q156" i="6"/>
  <c r="AH155" i="6"/>
  <c r="W155" i="6"/>
  <c r="V155" i="6"/>
  <c r="T155" i="6"/>
  <c r="X155" i="6" s="1"/>
  <c r="Z155" i="6" s="1"/>
  <c r="S155" i="6"/>
  <c r="Q155" i="6"/>
  <c r="AH154" i="6"/>
  <c r="W154" i="6"/>
  <c r="V154" i="6"/>
  <c r="T154" i="6"/>
  <c r="X154" i="6" s="1"/>
  <c r="Z154" i="6" s="1"/>
  <c r="S154" i="6"/>
  <c r="Q154" i="6"/>
  <c r="AH153" i="6"/>
  <c r="W153" i="6"/>
  <c r="V153" i="6"/>
  <c r="T153" i="6"/>
  <c r="X153" i="6" s="1"/>
  <c r="Z153" i="6" s="1"/>
  <c r="S153" i="6"/>
  <c r="Q153" i="6"/>
  <c r="AH152" i="6"/>
  <c r="W152" i="6"/>
  <c r="V152" i="6"/>
  <c r="T152" i="6"/>
  <c r="X152" i="6" s="1"/>
  <c r="Z152" i="6" s="1"/>
  <c r="S152" i="6"/>
  <c r="Q152" i="6"/>
  <c r="AH151" i="6"/>
  <c r="W151" i="6"/>
  <c r="V151" i="6"/>
  <c r="T151" i="6"/>
  <c r="X151" i="6" s="1"/>
  <c r="Z151" i="6" s="1"/>
  <c r="S151" i="6"/>
  <c r="Q151" i="6"/>
  <c r="AH150" i="6"/>
  <c r="W150" i="6"/>
  <c r="V150" i="6"/>
  <c r="T150" i="6"/>
  <c r="X150" i="6" s="1"/>
  <c r="Z150" i="6" s="1"/>
  <c r="S150" i="6"/>
  <c r="Q150" i="6"/>
  <c r="AH149" i="6"/>
  <c r="W149" i="6"/>
  <c r="V149" i="6"/>
  <c r="T149" i="6"/>
  <c r="X149" i="6" s="1"/>
  <c r="Z149" i="6" s="1"/>
  <c r="S149" i="6"/>
  <c r="Q149" i="6"/>
  <c r="AH148" i="6"/>
  <c r="W148" i="6"/>
  <c r="V148" i="6"/>
  <c r="T148" i="6"/>
  <c r="X148" i="6" s="1"/>
  <c r="Z148" i="6" s="1"/>
  <c r="S148" i="6"/>
  <c r="Q148" i="6"/>
  <c r="AH147" i="6"/>
  <c r="W147" i="6"/>
  <c r="V147" i="6"/>
  <c r="T147" i="6"/>
  <c r="X147" i="6" s="1"/>
  <c r="Z147" i="6" s="1"/>
  <c r="S147" i="6"/>
  <c r="Q147" i="6"/>
  <c r="AH146" i="6"/>
  <c r="W146" i="6"/>
  <c r="V146" i="6"/>
  <c r="T146" i="6"/>
  <c r="X146" i="6" s="1"/>
  <c r="Z146" i="6" s="1"/>
  <c r="S146" i="6"/>
  <c r="Q146" i="6"/>
  <c r="AH145" i="6"/>
  <c r="W145" i="6"/>
  <c r="V145" i="6"/>
  <c r="T145" i="6"/>
  <c r="X145" i="6" s="1"/>
  <c r="Z145" i="6" s="1"/>
  <c r="S145" i="6"/>
  <c r="Q145" i="6"/>
  <c r="AH144" i="6"/>
  <c r="W144" i="6"/>
  <c r="V144" i="6"/>
  <c r="T144" i="6"/>
  <c r="X144" i="6" s="1"/>
  <c r="Z144" i="6" s="1"/>
  <c r="S144" i="6"/>
  <c r="Q144" i="6"/>
  <c r="AH143" i="6"/>
  <c r="W143" i="6"/>
  <c r="V143" i="6"/>
  <c r="T143" i="6"/>
  <c r="X143" i="6" s="1"/>
  <c r="Z143" i="6" s="1"/>
  <c r="S143" i="6"/>
  <c r="Q143" i="6"/>
  <c r="AH142" i="6"/>
  <c r="W142" i="6"/>
  <c r="V142" i="6"/>
  <c r="T142" i="6"/>
  <c r="X142" i="6" s="1"/>
  <c r="Z142" i="6" s="1"/>
  <c r="S142" i="6"/>
  <c r="Q142" i="6"/>
  <c r="AH141" i="6"/>
  <c r="W141" i="6"/>
  <c r="V141" i="6"/>
  <c r="T141" i="6"/>
  <c r="X141" i="6" s="1"/>
  <c r="Z141" i="6" s="1"/>
  <c r="S141" i="6"/>
  <c r="Q141" i="6"/>
  <c r="AH140" i="6"/>
  <c r="W140" i="6"/>
  <c r="V140" i="6"/>
  <c r="T140" i="6"/>
  <c r="X140" i="6" s="1"/>
  <c r="Z140" i="6" s="1"/>
  <c r="S140" i="6"/>
  <c r="Q140" i="6"/>
  <c r="AH139" i="6"/>
  <c r="W139" i="6"/>
  <c r="V139" i="6"/>
  <c r="T139" i="6"/>
  <c r="X139" i="6" s="1"/>
  <c r="Z139" i="6" s="1"/>
  <c r="S139" i="6"/>
  <c r="Q139" i="6"/>
  <c r="AH138" i="6"/>
  <c r="W138" i="6"/>
  <c r="V138" i="6"/>
  <c r="T138" i="6"/>
  <c r="X138" i="6" s="1"/>
  <c r="Z138" i="6" s="1"/>
  <c r="S138" i="6"/>
  <c r="Q138" i="6"/>
  <c r="AH137" i="6"/>
  <c r="W137" i="6"/>
  <c r="V137" i="6"/>
  <c r="T137" i="6"/>
  <c r="X137" i="6" s="1"/>
  <c r="Z137" i="6" s="1"/>
  <c r="S137" i="6"/>
  <c r="Q137" i="6"/>
  <c r="AH136" i="6"/>
  <c r="W136" i="6"/>
  <c r="V136" i="6"/>
  <c r="T136" i="6"/>
  <c r="X136" i="6" s="1"/>
  <c r="Z136" i="6" s="1"/>
  <c r="S136" i="6"/>
  <c r="Q136" i="6"/>
  <c r="AH135" i="6"/>
  <c r="W135" i="6"/>
  <c r="V135" i="6"/>
  <c r="T135" i="6"/>
  <c r="X135" i="6" s="1"/>
  <c r="Z135" i="6" s="1"/>
  <c r="S135" i="6"/>
  <c r="Q135" i="6"/>
  <c r="AH134" i="6"/>
  <c r="W134" i="6"/>
  <c r="V134" i="6"/>
  <c r="T134" i="6"/>
  <c r="X134" i="6" s="1"/>
  <c r="Z134" i="6" s="1"/>
  <c r="S134" i="6"/>
  <c r="Q134" i="6"/>
  <c r="AH133" i="6"/>
  <c r="W133" i="6"/>
  <c r="V133" i="6"/>
  <c r="T133" i="6"/>
  <c r="X133" i="6" s="1"/>
  <c r="Z133" i="6" s="1"/>
  <c r="S133" i="6"/>
  <c r="Q133" i="6"/>
  <c r="AH132" i="6"/>
  <c r="W132" i="6"/>
  <c r="V132" i="6"/>
  <c r="T132" i="6"/>
  <c r="X132" i="6" s="1"/>
  <c r="Z132" i="6" s="1"/>
  <c r="S132" i="6"/>
  <c r="Q132" i="6"/>
  <c r="AH131" i="6"/>
  <c r="W131" i="6"/>
  <c r="V131" i="6"/>
  <c r="T131" i="6"/>
  <c r="X131" i="6" s="1"/>
  <c r="Z131" i="6" s="1"/>
  <c r="S131" i="6"/>
  <c r="Q131" i="6"/>
  <c r="AH130" i="6"/>
  <c r="W130" i="6"/>
  <c r="V130" i="6"/>
  <c r="T130" i="6"/>
  <c r="X130" i="6" s="1"/>
  <c r="Z130" i="6" s="1"/>
  <c r="S130" i="6"/>
  <c r="Q130" i="6"/>
  <c r="AH129" i="6"/>
  <c r="W129" i="6"/>
  <c r="V129" i="6"/>
  <c r="T129" i="6"/>
  <c r="X129" i="6" s="1"/>
  <c r="Z129" i="6" s="1"/>
  <c r="S129" i="6"/>
  <c r="Q129" i="6"/>
  <c r="AH128" i="6"/>
  <c r="W128" i="6"/>
  <c r="V128" i="6"/>
  <c r="T128" i="6"/>
  <c r="X128" i="6" s="1"/>
  <c r="Z128" i="6" s="1"/>
  <c r="S128" i="6"/>
  <c r="Q128" i="6"/>
  <c r="AH127" i="6"/>
  <c r="W127" i="6"/>
  <c r="V127" i="6"/>
  <c r="T127" i="6"/>
  <c r="X127" i="6" s="1"/>
  <c r="Z127" i="6" s="1"/>
  <c r="S127" i="6"/>
  <c r="Q127" i="6"/>
  <c r="AH126" i="6"/>
  <c r="W126" i="6"/>
  <c r="V126" i="6"/>
  <c r="T126" i="6"/>
  <c r="X126" i="6" s="1"/>
  <c r="Z126" i="6" s="1"/>
  <c r="S126" i="6"/>
  <c r="Q126" i="6"/>
  <c r="AH125" i="6"/>
  <c r="W125" i="6"/>
  <c r="V125" i="6"/>
  <c r="T125" i="6"/>
  <c r="X125" i="6" s="1"/>
  <c r="Z125" i="6" s="1"/>
  <c r="S125" i="6"/>
  <c r="Q125" i="6"/>
  <c r="AH124" i="6"/>
  <c r="W124" i="6"/>
  <c r="V124" i="6"/>
  <c r="T124" i="6"/>
  <c r="X124" i="6" s="1"/>
  <c r="Z124" i="6" s="1"/>
  <c r="S124" i="6"/>
  <c r="Q124" i="6"/>
  <c r="AH123" i="6"/>
  <c r="W123" i="6"/>
  <c r="V123" i="6"/>
  <c r="T123" i="6"/>
  <c r="X123" i="6" s="1"/>
  <c r="Z123" i="6" s="1"/>
  <c r="S123" i="6"/>
  <c r="Q123" i="6"/>
  <c r="AH122" i="6"/>
  <c r="W122" i="6"/>
  <c r="V122" i="6"/>
  <c r="T122" i="6"/>
  <c r="X122" i="6" s="1"/>
  <c r="Z122" i="6" s="1"/>
  <c r="S122" i="6"/>
  <c r="Q122" i="6"/>
  <c r="AH121" i="6"/>
  <c r="W121" i="6"/>
  <c r="V121" i="6"/>
  <c r="T121" i="6"/>
  <c r="X121" i="6" s="1"/>
  <c r="Z121" i="6" s="1"/>
  <c r="S121" i="6"/>
  <c r="Q121" i="6"/>
  <c r="AH120" i="6"/>
  <c r="W120" i="6"/>
  <c r="V120" i="6"/>
  <c r="T120" i="6"/>
  <c r="X120" i="6" s="1"/>
  <c r="Z120" i="6" s="1"/>
  <c r="S120" i="6"/>
  <c r="Q120" i="6"/>
  <c r="AH119" i="6"/>
  <c r="W119" i="6"/>
  <c r="V119" i="6"/>
  <c r="T119" i="6"/>
  <c r="X119" i="6" s="1"/>
  <c r="Z119" i="6" s="1"/>
  <c r="S119" i="6"/>
  <c r="Q119" i="6"/>
  <c r="AH118" i="6"/>
  <c r="W118" i="6"/>
  <c r="V118" i="6"/>
  <c r="T118" i="6"/>
  <c r="X118" i="6" s="1"/>
  <c r="Z118" i="6" s="1"/>
  <c r="S118" i="6"/>
  <c r="Q118" i="6"/>
  <c r="AH117" i="6"/>
  <c r="W117" i="6"/>
  <c r="V117" i="6"/>
  <c r="T117" i="6"/>
  <c r="X117" i="6" s="1"/>
  <c r="Z117" i="6" s="1"/>
  <c r="S117" i="6"/>
  <c r="Q117" i="6"/>
  <c r="AH116" i="6"/>
  <c r="W116" i="6"/>
  <c r="V116" i="6"/>
  <c r="T116" i="6"/>
  <c r="X116" i="6" s="1"/>
  <c r="Z116" i="6" s="1"/>
  <c r="S116" i="6"/>
  <c r="Q116" i="6"/>
  <c r="AH115" i="6"/>
  <c r="W115" i="6"/>
  <c r="V115" i="6"/>
  <c r="T115" i="6"/>
  <c r="X115" i="6" s="1"/>
  <c r="Z115" i="6" s="1"/>
  <c r="S115" i="6"/>
  <c r="Q115" i="6"/>
  <c r="AH114" i="6"/>
  <c r="W114" i="6"/>
  <c r="V114" i="6"/>
  <c r="T114" i="6"/>
  <c r="X114" i="6" s="1"/>
  <c r="Z114" i="6" s="1"/>
  <c r="S114" i="6"/>
  <c r="Q114" i="6"/>
  <c r="AH113" i="6"/>
  <c r="W113" i="6"/>
  <c r="V113" i="6"/>
  <c r="T113" i="6"/>
  <c r="X113" i="6" s="1"/>
  <c r="Z113" i="6" s="1"/>
  <c r="S113" i="6"/>
  <c r="Q113" i="6"/>
  <c r="AH112" i="6"/>
  <c r="W112" i="6"/>
  <c r="V112" i="6"/>
  <c r="T112" i="6"/>
  <c r="X112" i="6" s="1"/>
  <c r="Z112" i="6" s="1"/>
  <c r="S112" i="6"/>
  <c r="Q112" i="6"/>
  <c r="AH111" i="6"/>
  <c r="W111" i="6"/>
  <c r="V111" i="6"/>
  <c r="T111" i="6"/>
  <c r="X111" i="6" s="1"/>
  <c r="Z111" i="6" s="1"/>
  <c r="S111" i="6"/>
  <c r="Q111" i="6"/>
  <c r="AH110" i="6"/>
  <c r="W110" i="6"/>
  <c r="V110" i="6"/>
  <c r="T110" i="6"/>
  <c r="X110" i="6" s="1"/>
  <c r="Z110" i="6" s="1"/>
  <c r="S110" i="6"/>
  <c r="Q110" i="6"/>
  <c r="AH109" i="6"/>
  <c r="W109" i="6"/>
  <c r="V109" i="6"/>
  <c r="T109" i="6"/>
  <c r="X109" i="6" s="1"/>
  <c r="Z109" i="6" s="1"/>
  <c r="S109" i="6"/>
  <c r="Q109" i="6"/>
  <c r="AH108" i="6"/>
  <c r="W108" i="6"/>
  <c r="V108" i="6"/>
  <c r="T108" i="6"/>
  <c r="X108" i="6" s="1"/>
  <c r="Z108" i="6" s="1"/>
  <c r="S108" i="6"/>
  <c r="Q108" i="6"/>
  <c r="AH107" i="6"/>
  <c r="W107" i="6"/>
  <c r="V107" i="6"/>
  <c r="T107" i="6"/>
  <c r="X107" i="6" s="1"/>
  <c r="Z107" i="6" s="1"/>
  <c r="S107" i="6"/>
  <c r="Q107" i="6"/>
  <c r="AH106" i="6"/>
  <c r="W106" i="6"/>
  <c r="V106" i="6"/>
  <c r="T106" i="6"/>
  <c r="X106" i="6" s="1"/>
  <c r="Z106" i="6" s="1"/>
  <c r="S106" i="6"/>
  <c r="Q106" i="6"/>
  <c r="AH105" i="6"/>
  <c r="W105" i="6"/>
  <c r="V105" i="6"/>
  <c r="T105" i="6"/>
  <c r="X105" i="6" s="1"/>
  <c r="Z105" i="6" s="1"/>
  <c r="S105" i="6"/>
  <c r="Q105" i="6"/>
  <c r="AH104" i="6"/>
  <c r="W104" i="6"/>
  <c r="V104" i="6"/>
  <c r="T104" i="6"/>
  <c r="X104" i="6" s="1"/>
  <c r="Z104" i="6" s="1"/>
  <c r="S104" i="6"/>
  <c r="Q104" i="6"/>
  <c r="AH103" i="6"/>
  <c r="W103" i="6"/>
  <c r="V103" i="6"/>
  <c r="T103" i="6"/>
  <c r="X103" i="6" s="1"/>
  <c r="Z103" i="6" s="1"/>
  <c r="S103" i="6"/>
  <c r="Q103" i="6"/>
  <c r="AH102" i="6"/>
  <c r="W102" i="6"/>
  <c r="V102" i="6"/>
  <c r="T102" i="6"/>
  <c r="X102" i="6" s="1"/>
  <c r="Z102" i="6" s="1"/>
  <c r="S102" i="6"/>
  <c r="Q102" i="6"/>
  <c r="AH101" i="6"/>
  <c r="W101" i="6"/>
  <c r="V101" i="6"/>
  <c r="T101" i="6"/>
  <c r="X101" i="6" s="1"/>
  <c r="Z101" i="6" s="1"/>
  <c r="S101" i="6"/>
  <c r="Q101" i="6"/>
  <c r="AH100" i="6"/>
  <c r="W100" i="6"/>
  <c r="V100" i="6"/>
  <c r="T100" i="6"/>
  <c r="X100" i="6" s="1"/>
  <c r="Z100" i="6" s="1"/>
  <c r="S100" i="6"/>
  <c r="Q100" i="6"/>
  <c r="AH99" i="6"/>
  <c r="W99" i="6"/>
  <c r="V99" i="6"/>
  <c r="T99" i="6"/>
  <c r="X99" i="6" s="1"/>
  <c r="Z99" i="6" s="1"/>
  <c r="S99" i="6"/>
  <c r="Q99" i="6"/>
  <c r="AH98" i="6"/>
  <c r="W98" i="6"/>
  <c r="V98" i="6"/>
  <c r="T98" i="6"/>
  <c r="X98" i="6" s="1"/>
  <c r="Z98" i="6" s="1"/>
  <c r="S98" i="6"/>
  <c r="Q98" i="6"/>
  <c r="AH97" i="6"/>
  <c r="W97" i="6"/>
  <c r="V97" i="6"/>
  <c r="T97" i="6"/>
  <c r="X97" i="6" s="1"/>
  <c r="Z97" i="6" s="1"/>
  <c r="S97" i="6"/>
  <c r="Q97" i="6"/>
  <c r="AH96" i="6"/>
  <c r="W96" i="6"/>
  <c r="V96" i="6"/>
  <c r="T96" i="6"/>
  <c r="X96" i="6" s="1"/>
  <c r="Z96" i="6" s="1"/>
  <c r="S96" i="6"/>
  <c r="Q96" i="6"/>
  <c r="AH95" i="6"/>
  <c r="W95" i="6"/>
  <c r="V95" i="6"/>
  <c r="T95" i="6"/>
  <c r="X95" i="6" s="1"/>
  <c r="Z95" i="6" s="1"/>
  <c r="S95" i="6"/>
  <c r="Q95" i="6"/>
  <c r="AH94" i="6"/>
  <c r="W94" i="6"/>
  <c r="V94" i="6"/>
  <c r="T94" i="6"/>
  <c r="X94" i="6" s="1"/>
  <c r="Z94" i="6" s="1"/>
  <c r="S94" i="6"/>
  <c r="Q94" i="6"/>
  <c r="AH93" i="6"/>
  <c r="W93" i="6"/>
  <c r="V93" i="6"/>
  <c r="T93" i="6"/>
  <c r="X93" i="6" s="1"/>
  <c r="Z93" i="6" s="1"/>
  <c r="S93" i="6"/>
  <c r="Q93" i="6"/>
  <c r="AH92" i="6"/>
  <c r="W92" i="6"/>
  <c r="V92" i="6"/>
  <c r="T92" i="6"/>
  <c r="X92" i="6" s="1"/>
  <c r="Z92" i="6" s="1"/>
  <c r="S92" i="6"/>
  <c r="Q92" i="6"/>
  <c r="AH91" i="6"/>
  <c r="W91" i="6"/>
  <c r="V91" i="6"/>
  <c r="T91" i="6"/>
  <c r="X91" i="6" s="1"/>
  <c r="Z91" i="6" s="1"/>
  <c r="S91" i="6"/>
  <c r="Q91" i="6"/>
  <c r="AH90" i="6"/>
  <c r="W90" i="6"/>
  <c r="V90" i="6"/>
  <c r="T90" i="6"/>
  <c r="X90" i="6" s="1"/>
  <c r="Z90" i="6" s="1"/>
  <c r="S90" i="6"/>
  <c r="Q90" i="6"/>
  <c r="AH89" i="6"/>
  <c r="W89" i="6"/>
  <c r="V89" i="6"/>
  <c r="T89" i="6"/>
  <c r="X89" i="6" s="1"/>
  <c r="Z89" i="6" s="1"/>
  <c r="S89" i="6"/>
  <c r="Q89" i="6"/>
  <c r="AH88" i="6"/>
  <c r="W88" i="6"/>
  <c r="V88" i="6"/>
  <c r="T88" i="6"/>
  <c r="X88" i="6" s="1"/>
  <c r="Z88" i="6" s="1"/>
  <c r="S88" i="6"/>
  <c r="Q88" i="6"/>
  <c r="AH87" i="6"/>
  <c r="AG87" i="6"/>
  <c r="V87" i="6"/>
  <c r="W87" i="6" s="1"/>
  <c r="T87" i="6"/>
  <c r="X87" i="6" s="1"/>
  <c r="Z87" i="6" s="1"/>
  <c r="S87" i="6"/>
  <c r="Q87" i="6"/>
  <c r="K87" i="6"/>
  <c r="AH86" i="6"/>
  <c r="W86" i="6"/>
  <c r="V86" i="6"/>
  <c r="AG86" i="6" s="1"/>
  <c r="T86" i="6"/>
  <c r="X86" i="6" s="1"/>
  <c r="Z86" i="6" s="1"/>
  <c r="S86" i="6"/>
  <c r="Q86" i="6"/>
  <c r="K86" i="6"/>
  <c r="AH85" i="6"/>
  <c r="AG85" i="6"/>
  <c r="V85" i="6"/>
  <c r="W85" i="6" s="1"/>
  <c r="T85" i="6"/>
  <c r="X85" i="6" s="1"/>
  <c r="Z85" i="6" s="1"/>
  <c r="S85" i="6"/>
  <c r="Q85" i="6"/>
  <c r="K85" i="6"/>
  <c r="AH84" i="6"/>
  <c r="V84" i="6"/>
  <c r="AG84" i="6" s="1"/>
  <c r="T84" i="6"/>
  <c r="X84" i="6" s="1"/>
  <c r="Z84" i="6" s="1"/>
  <c r="S84" i="6"/>
  <c r="Q84" i="6"/>
  <c r="K84" i="6"/>
  <c r="AH83" i="6"/>
  <c r="V83" i="6"/>
  <c r="W83" i="6" s="1"/>
  <c r="T83" i="6"/>
  <c r="X83" i="6" s="1"/>
  <c r="Z83" i="6" s="1"/>
  <c r="S83" i="6"/>
  <c r="Q83" i="6"/>
  <c r="K83" i="6"/>
  <c r="AH82" i="6"/>
  <c r="W82" i="6"/>
  <c r="V82" i="6"/>
  <c r="AG82" i="6" s="1"/>
  <c r="T82" i="6"/>
  <c r="X82" i="6" s="1"/>
  <c r="Z82" i="6" s="1"/>
  <c r="S82" i="6"/>
  <c r="Q82" i="6"/>
  <c r="K82" i="6"/>
  <c r="AH81" i="6"/>
  <c r="AG81" i="6"/>
  <c r="V81" i="6"/>
  <c r="W81" i="6" s="1"/>
  <c r="T81" i="6"/>
  <c r="X81" i="6" s="1"/>
  <c r="Z81" i="6" s="1"/>
  <c r="S81" i="6"/>
  <c r="Q81" i="6"/>
  <c r="K81" i="6"/>
  <c r="AH80" i="6"/>
  <c r="V80" i="6"/>
  <c r="AG80" i="6" s="1"/>
  <c r="T80" i="6"/>
  <c r="X80" i="6" s="1"/>
  <c r="Z80" i="6" s="1"/>
  <c r="S80" i="6"/>
  <c r="Q80" i="6"/>
  <c r="K80" i="6"/>
  <c r="AH79" i="6"/>
  <c r="V79" i="6"/>
  <c r="W79" i="6" s="1"/>
  <c r="T79" i="6"/>
  <c r="X79" i="6" s="1"/>
  <c r="Z79" i="6" s="1"/>
  <c r="S79" i="6"/>
  <c r="Q79" i="6"/>
  <c r="K79" i="6"/>
  <c r="AH78" i="6"/>
  <c r="W78" i="6"/>
  <c r="V78" i="6"/>
  <c r="AG78" i="6" s="1"/>
  <c r="T78" i="6"/>
  <c r="X78" i="6" s="1"/>
  <c r="Z78" i="6" s="1"/>
  <c r="S78" i="6"/>
  <c r="Q78" i="6"/>
  <c r="K78" i="6"/>
  <c r="AH77" i="6"/>
  <c r="AG77" i="6"/>
  <c r="V77" i="6"/>
  <c r="W77" i="6" s="1"/>
  <c r="T77" i="6"/>
  <c r="X77" i="6" s="1"/>
  <c r="Z77" i="6" s="1"/>
  <c r="S77" i="6"/>
  <c r="Q77" i="6"/>
  <c r="K77" i="6"/>
  <c r="AH76" i="6"/>
  <c r="V76" i="6"/>
  <c r="AG76" i="6" s="1"/>
  <c r="T76" i="6"/>
  <c r="X76" i="6" s="1"/>
  <c r="Z76" i="6" s="1"/>
  <c r="S76" i="6"/>
  <c r="Q76" i="6"/>
  <c r="K76" i="6"/>
  <c r="AH75" i="6"/>
  <c r="V75" i="6"/>
  <c r="W75" i="6" s="1"/>
  <c r="T75" i="6"/>
  <c r="X75" i="6" s="1"/>
  <c r="Z75" i="6" s="1"/>
  <c r="S75" i="6"/>
  <c r="Q75" i="6"/>
  <c r="K75" i="6"/>
  <c r="AH74" i="6"/>
  <c r="W74" i="6"/>
  <c r="V74" i="6"/>
  <c r="AG74" i="6" s="1"/>
  <c r="T74" i="6"/>
  <c r="X74" i="6" s="1"/>
  <c r="Z74" i="6" s="1"/>
  <c r="S74" i="6"/>
  <c r="Q74" i="6"/>
  <c r="K74" i="6"/>
  <c r="AH73" i="6"/>
  <c r="AG73" i="6"/>
  <c r="V73" i="6"/>
  <c r="W73" i="6" s="1"/>
  <c r="T73" i="6"/>
  <c r="X73" i="6" s="1"/>
  <c r="Z73" i="6" s="1"/>
  <c r="S73" i="6"/>
  <c r="Q73" i="6"/>
  <c r="K73" i="6"/>
  <c r="AH72" i="6"/>
  <c r="W72" i="6"/>
  <c r="V72" i="6"/>
  <c r="AG72" i="6" s="1"/>
  <c r="T72" i="6"/>
  <c r="X72" i="6" s="1"/>
  <c r="Z72" i="6" s="1"/>
  <c r="S72" i="6"/>
  <c r="Q72" i="6"/>
  <c r="K72" i="6"/>
  <c r="AH71" i="6"/>
  <c r="W71" i="6"/>
  <c r="V71" i="6"/>
  <c r="AG71" i="6" s="1"/>
  <c r="T71" i="6"/>
  <c r="X71" i="6" s="1"/>
  <c r="Z71" i="6" s="1"/>
  <c r="S71" i="6"/>
  <c r="Q71" i="6"/>
  <c r="K71" i="6"/>
  <c r="AH70" i="6"/>
  <c r="W70" i="6"/>
  <c r="V70" i="6"/>
  <c r="AG70" i="6" s="1"/>
  <c r="T70" i="6"/>
  <c r="X70" i="6" s="1"/>
  <c r="Z70" i="6" s="1"/>
  <c r="S70" i="6"/>
  <c r="Q70" i="6"/>
  <c r="K70" i="6"/>
  <c r="AH69" i="6"/>
  <c r="W69" i="6"/>
  <c r="V69" i="6"/>
  <c r="AG69" i="6" s="1"/>
  <c r="T69" i="6"/>
  <c r="X69" i="6" s="1"/>
  <c r="Z69" i="6" s="1"/>
  <c r="S69" i="6"/>
  <c r="Q69" i="6"/>
  <c r="K69" i="6"/>
  <c r="AH68" i="6"/>
  <c r="W68" i="6"/>
  <c r="V68" i="6"/>
  <c r="AG68" i="6" s="1"/>
  <c r="T68" i="6"/>
  <c r="X68" i="6" s="1"/>
  <c r="Z68" i="6" s="1"/>
  <c r="S68" i="6"/>
  <c r="Q68" i="6"/>
  <c r="K68" i="6"/>
  <c r="AH67" i="6"/>
  <c r="W67" i="6"/>
  <c r="V67" i="6"/>
  <c r="AG67" i="6" s="1"/>
  <c r="T67" i="6"/>
  <c r="X67" i="6" s="1"/>
  <c r="Z67" i="6" s="1"/>
  <c r="S67" i="6"/>
  <c r="Q67" i="6"/>
  <c r="K67" i="6"/>
  <c r="AH66" i="6"/>
  <c r="W66" i="6"/>
  <c r="V66" i="6"/>
  <c r="AG66" i="6" s="1"/>
  <c r="T66" i="6"/>
  <c r="X66" i="6" s="1"/>
  <c r="Z66" i="6" s="1"/>
  <c r="S66" i="6"/>
  <c r="Q66" i="6"/>
  <c r="K66" i="6"/>
  <c r="AH65" i="6"/>
  <c r="W65" i="6"/>
  <c r="V65" i="6"/>
  <c r="AG65" i="6" s="1"/>
  <c r="T65" i="6"/>
  <c r="X65" i="6" s="1"/>
  <c r="Z65" i="6" s="1"/>
  <c r="S65" i="6"/>
  <c r="Q65" i="6"/>
  <c r="K65" i="6"/>
  <c r="AH64" i="6"/>
  <c r="W64" i="6"/>
  <c r="V64" i="6"/>
  <c r="AG64" i="6" s="1"/>
  <c r="T64" i="6"/>
  <c r="X64" i="6" s="1"/>
  <c r="Z64" i="6" s="1"/>
  <c r="S64" i="6"/>
  <c r="Q64" i="6"/>
  <c r="K64" i="6"/>
  <c r="AH63" i="6"/>
  <c r="W63" i="6"/>
  <c r="V63" i="6"/>
  <c r="AG63" i="6" s="1"/>
  <c r="T63" i="6"/>
  <c r="X63" i="6" s="1"/>
  <c r="Z63" i="6" s="1"/>
  <c r="S63" i="6"/>
  <c r="Q63" i="6"/>
  <c r="K63" i="6"/>
  <c r="AH62" i="6"/>
  <c r="W62" i="6"/>
  <c r="V62" i="6"/>
  <c r="AG62" i="6" s="1"/>
  <c r="T62" i="6"/>
  <c r="X62" i="6" s="1"/>
  <c r="Z62" i="6" s="1"/>
  <c r="S62" i="6"/>
  <c r="Q62" i="6"/>
  <c r="K62" i="6"/>
  <c r="AH61" i="6"/>
  <c r="W61" i="6"/>
  <c r="V61" i="6"/>
  <c r="AG61" i="6" s="1"/>
  <c r="T61" i="6"/>
  <c r="X61" i="6" s="1"/>
  <c r="Z61" i="6" s="1"/>
  <c r="S61" i="6"/>
  <c r="Q61" i="6"/>
  <c r="K61" i="6"/>
  <c r="AH60" i="6"/>
  <c r="W60" i="6"/>
  <c r="V60" i="6"/>
  <c r="AG60" i="6" s="1"/>
  <c r="T60" i="6"/>
  <c r="X60" i="6" s="1"/>
  <c r="Z60" i="6" s="1"/>
  <c r="S60" i="6"/>
  <c r="Q60" i="6"/>
  <c r="K60" i="6"/>
  <c r="AH59" i="6"/>
  <c r="W59" i="6"/>
  <c r="V59" i="6"/>
  <c r="AG59" i="6" s="1"/>
  <c r="T59" i="6"/>
  <c r="X59" i="6" s="1"/>
  <c r="Z59" i="6" s="1"/>
  <c r="S59" i="6"/>
  <c r="Q59" i="6"/>
  <c r="K59" i="6"/>
  <c r="AH58" i="6"/>
  <c r="W58" i="6"/>
  <c r="V58" i="6"/>
  <c r="AG58" i="6" s="1"/>
  <c r="T58" i="6"/>
  <c r="X58" i="6" s="1"/>
  <c r="Z58" i="6" s="1"/>
  <c r="S58" i="6"/>
  <c r="Q58" i="6"/>
  <c r="K58" i="6"/>
  <c r="AH57" i="6"/>
  <c r="W57" i="6"/>
  <c r="V57" i="6"/>
  <c r="AG57" i="6" s="1"/>
  <c r="T57" i="6"/>
  <c r="X57" i="6" s="1"/>
  <c r="Z57" i="6" s="1"/>
  <c r="S57" i="6"/>
  <c r="Q57" i="6"/>
  <c r="K57" i="6"/>
  <c r="AH56" i="6"/>
  <c r="W56" i="6"/>
  <c r="V56" i="6"/>
  <c r="AG56" i="6" s="1"/>
  <c r="T56" i="6"/>
  <c r="X56" i="6" s="1"/>
  <c r="Z56" i="6" s="1"/>
  <c r="S56" i="6"/>
  <c r="Q56" i="6"/>
  <c r="K56" i="6"/>
  <c r="AH55" i="6"/>
  <c r="W55" i="6"/>
  <c r="V55" i="6"/>
  <c r="AG55" i="6" s="1"/>
  <c r="T55" i="6"/>
  <c r="X55" i="6" s="1"/>
  <c r="Z55" i="6" s="1"/>
  <c r="S55" i="6"/>
  <c r="Q55" i="6"/>
  <c r="K55" i="6"/>
  <c r="AH54" i="6"/>
  <c r="W54" i="6"/>
  <c r="V54" i="6"/>
  <c r="AG54" i="6" s="1"/>
  <c r="T54" i="6"/>
  <c r="X54" i="6" s="1"/>
  <c r="Z54" i="6" s="1"/>
  <c r="S54" i="6"/>
  <c r="Q54" i="6"/>
  <c r="K54" i="6"/>
  <c r="AH53" i="6"/>
  <c r="W53" i="6"/>
  <c r="V53" i="6"/>
  <c r="AG53" i="6" s="1"/>
  <c r="T53" i="6"/>
  <c r="X53" i="6" s="1"/>
  <c r="Z53" i="6" s="1"/>
  <c r="S53" i="6"/>
  <c r="Q53" i="6"/>
  <c r="K53" i="6"/>
  <c r="AH52" i="6"/>
  <c r="W52" i="6"/>
  <c r="V52" i="6"/>
  <c r="AG52" i="6" s="1"/>
  <c r="T52" i="6"/>
  <c r="X52" i="6" s="1"/>
  <c r="Z52" i="6" s="1"/>
  <c r="S52" i="6"/>
  <c r="Q52" i="6"/>
  <c r="K52" i="6"/>
  <c r="AH51" i="6"/>
  <c r="W51" i="6"/>
  <c r="V51" i="6"/>
  <c r="AG51" i="6" s="1"/>
  <c r="T51" i="6"/>
  <c r="X51" i="6" s="1"/>
  <c r="Z51" i="6" s="1"/>
  <c r="S51" i="6"/>
  <c r="Q51" i="6"/>
  <c r="K51" i="6"/>
  <c r="AH50" i="6"/>
  <c r="W50" i="6"/>
  <c r="V50" i="6"/>
  <c r="AG50" i="6" s="1"/>
  <c r="T50" i="6"/>
  <c r="X50" i="6" s="1"/>
  <c r="Z50" i="6" s="1"/>
  <c r="S50" i="6"/>
  <c r="Q50" i="6"/>
  <c r="K50" i="6"/>
  <c r="AH49" i="6"/>
  <c r="W49" i="6"/>
  <c r="V49" i="6"/>
  <c r="AG49" i="6" s="1"/>
  <c r="T49" i="6"/>
  <c r="X49" i="6" s="1"/>
  <c r="Z49" i="6" s="1"/>
  <c r="S49" i="6"/>
  <c r="Q49" i="6"/>
  <c r="K49" i="6"/>
  <c r="AH48" i="6"/>
  <c r="W48" i="6"/>
  <c r="V48" i="6"/>
  <c r="AG48" i="6" s="1"/>
  <c r="T48" i="6"/>
  <c r="X48" i="6" s="1"/>
  <c r="Z48" i="6" s="1"/>
  <c r="S48" i="6"/>
  <c r="Q48" i="6"/>
  <c r="K48" i="6"/>
  <c r="AH47" i="6"/>
  <c r="W47" i="6"/>
  <c r="V47" i="6"/>
  <c r="AG47" i="6" s="1"/>
  <c r="T47" i="6"/>
  <c r="X47" i="6" s="1"/>
  <c r="Z47" i="6" s="1"/>
  <c r="S47" i="6"/>
  <c r="Q47" i="6"/>
  <c r="K47" i="6"/>
  <c r="AH46" i="6"/>
  <c r="W46" i="6"/>
  <c r="V46" i="6"/>
  <c r="AG46" i="6" s="1"/>
  <c r="T46" i="6"/>
  <c r="X46" i="6" s="1"/>
  <c r="Z46" i="6" s="1"/>
  <c r="S46" i="6"/>
  <c r="Q46" i="6"/>
  <c r="K46" i="6"/>
  <c r="AH45" i="6"/>
  <c r="W45" i="6"/>
  <c r="V45" i="6"/>
  <c r="AG45" i="6" s="1"/>
  <c r="T45" i="6"/>
  <c r="X45" i="6" s="1"/>
  <c r="Z45" i="6" s="1"/>
  <c r="S45" i="6"/>
  <c r="Q45" i="6"/>
  <c r="K45" i="6"/>
  <c r="AH44" i="6"/>
  <c r="W44" i="6"/>
  <c r="V44" i="6"/>
  <c r="AG44" i="6" s="1"/>
  <c r="T44" i="6"/>
  <c r="X44" i="6" s="1"/>
  <c r="Z44" i="6" s="1"/>
  <c r="S44" i="6"/>
  <c r="Q44" i="6"/>
  <c r="K44" i="6"/>
  <c r="AH43" i="6"/>
  <c r="W43" i="6"/>
  <c r="V43" i="6"/>
  <c r="AG43" i="6" s="1"/>
  <c r="T43" i="6"/>
  <c r="X43" i="6" s="1"/>
  <c r="Z43" i="6" s="1"/>
  <c r="S43" i="6"/>
  <c r="Q43" i="6"/>
  <c r="K43" i="6"/>
  <c r="AH42" i="6"/>
  <c r="W42" i="6"/>
  <c r="V42" i="6"/>
  <c r="AG42" i="6" s="1"/>
  <c r="T42" i="6"/>
  <c r="X42" i="6" s="1"/>
  <c r="Z42" i="6" s="1"/>
  <c r="S42" i="6"/>
  <c r="Q42" i="6"/>
  <c r="K42" i="6"/>
  <c r="AH41" i="6"/>
  <c r="W41" i="6"/>
  <c r="V41" i="6"/>
  <c r="AG41" i="6" s="1"/>
  <c r="T41" i="6"/>
  <c r="X41" i="6" s="1"/>
  <c r="Z41" i="6" s="1"/>
  <c r="S41" i="6"/>
  <c r="Q41" i="6"/>
  <c r="K41" i="6"/>
  <c r="AH40" i="6"/>
  <c r="V40" i="6"/>
  <c r="AG40" i="6" s="1"/>
  <c r="T40" i="6"/>
  <c r="X40" i="6" s="1"/>
  <c r="Z40" i="6" s="1"/>
  <c r="S40" i="6"/>
  <c r="Q40" i="6"/>
  <c r="K40" i="6"/>
  <c r="AH39" i="6"/>
  <c r="V39" i="6"/>
  <c r="AG39" i="6" s="1"/>
  <c r="T39" i="6"/>
  <c r="X39" i="6" s="1"/>
  <c r="Z39" i="6" s="1"/>
  <c r="S39" i="6"/>
  <c r="Q39" i="6"/>
  <c r="K39" i="6"/>
  <c r="AH38" i="6"/>
  <c r="V38" i="6"/>
  <c r="AG38" i="6" s="1"/>
  <c r="T38" i="6"/>
  <c r="X38" i="6" s="1"/>
  <c r="Z38" i="6" s="1"/>
  <c r="S38" i="6"/>
  <c r="Q38" i="6"/>
  <c r="K38" i="6"/>
  <c r="AH37" i="6"/>
  <c r="V37" i="6"/>
  <c r="AG37" i="6" s="1"/>
  <c r="T37" i="6"/>
  <c r="X37" i="6" s="1"/>
  <c r="Z37" i="6" s="1"/>
  <c r="S37" i="6"/>
  <c r="Q37" i="6"/>
  <c r="K37" i="6"/>
  <c r="AH36" i="6"/>
  <c r="W36" i="6"/>
  <c r="V36" i="6"/>
  <c r="AG36" i="6" s="1"/>
  <c r="T36" i="6"/>
  <c r="X36" i="6" s="1"/>
  <c r="Z36" i="6" s="1"/>
  <c r="S36" i="6"/>
  <c r="Q36" i="6"/>
  <c r="K36" i="6"/>
  <c r="AH35" i="6"/>
  <c r="W35" i="6"/>
  <c r="V35" i="6"/>
  <c r="AG35" i="6" s="1"/>
  <c r="T35" i="6"/>
  <c r="X35" i="6" s="1"/>
  <c r="Z35" i="6" s="1"/>
  <c r="S35" i="6"/>
  <c r="Q35" i="6"/>
  <c r="K35" i="6"/>
  <c r="AH34" i="6"/>
  <c r="W34" i="6"/>
  <c r="V34" i="6"/>
  <c r="AG34" i="6" s="1"/>
  <c r="T34" i="6"/>
  <c r="X34" i="6" s="1"/>
  <c r="Z34" i="6" s="1"/>
  <c r="S34" i="6"/>
  <c r="Q34" i="6"/>
  <c r="K34" i="6"/>
  <c r="AH33" i="6"/>
  <c r="V33" i="6"/>
  <c r="AG33" i="6" s="1"/>
  <c r="T33" i="6"/>
  <c r="X33" i="6" s="1"/>
  <c r="Z33" i="6" s="1"/>
  <c r="S33" i="6"/>
  <c r="Q33" i="6"/>
  <c r="K33" i="6"/>
  <c r="AH32" i="6"/>
  <c r="V32" i="6"/>
  <c r="AG32" i="6" s="1"/>
  <c r="T32" i="6"/>
  <c r="X32" i="6" s="1"/>
  <c r="Z32" i="6" s="1"/>
  <c r="S32" i="6"/>
  <c r="Q32" i="6"/>
  <c r="K32" i="6"/>
  <c r="AH31" i="6"/>
  <c r="V31" i="6"/>
  <c r="AG31" i="6" s="1"/>
  <c r="T31" i="6"/>
  <c r="X31" i="6" s="1"/>
  <c r="Z31" i="6" s="1"/>
  <c r="S31" i="6"/>
  <c r="Q31" i="6"/>
  <c r="K31" i="6"/>
  <c r="AH30" i="6"/>
  <c r="W30" i="6"/>
  <c r="V30" i="6"/>
  <c r="AG30" i="6" s="1"/>
  <c r="T30" i="6"/>
  <c r="X30" i="6" s="1"/>
  <c r="Z30" i="6" s="1"/>
  <c r="S30" i="6"/>
  <c r="Q30" i="6"/>
  <c r="K30" i="6"/>
  <c r="AH29" i="6"/>
  <c r="V29" i="6"/>
  <c r="AG29" i="6" s="1"/>
  <c r="T29" i="6"/>
  <c r="X29" i="6" s="1"/>
  <c r="Z29" i="6" s="1"/>
  <c r="S29" i="6"/>
  <c r="Q29" i="6"/>
  <c r="K29" i="6"/>
  <c r="AH28" i="6"/>
  <c r="V28" i="6"/>
  <c r="AG28" i="6" s="1"/>
  <c r="T28" i="6"/>
  <c r="X28" i="6" s="1"/>
  <c r="Z28" i="6" s="1"/>
  <c r="S28" i="6"/>
  <c r="Q28" i="6"/>
  <c r="K28" i="6"/>
  <c r="AH27" i="6"/>
  <c r="V27" i="6"/>
  <c r="AG27" i="6" s="1"/>
  <c r="T27" i="6"/>
  <c r="X27" i="6" s="1"/>
  <c r="Z27" i="6" s="1"/>
  <c r="S27" i="6"/>
  <c r="Q27" i="6"/>
  <c r="K27" i="6"/>
  <c r="AH26" i="6"/>
  <c r="W26" i="6"/>
  <c r="V26" i="6"/>
  <c r="AG26" i="6" s="1"/>
  <c r="T26" i="6"/>
  <c r="X26" i="6" s="1"/>
  <c r="Z26" i="6" s="1"/>
  <c r="S26" i="6"/>
  <c r="Q26" i="6"/>
  <c r="K26" i="6"/>
  <c r="AH25" i="6"/>
  <c r="V25" i="6"/>
  <c r="AG25" i="6" s="1"/>
  <c r="T25" i="6"/>
  <c r="X25" i="6" s="1"/>
  <c r="Z25" i="6" s="1"/>
  <c r="S25" i="6"/>
  <c r="Q25" i="6"/>
  <c r="K25" i="6"/>
  <c r="AH24" i="6"/>
  <c r="V24" i="6"/>
  <c r="AG24" i="6" s="1"/>
  <c r="T24" i="6"/>
  <c r="X24" i="6" s="1"/>
  <c r="Z24" i="6" s="1"/>
  <c r="S24" i="6"/>
  <c r="Q24" i="6"/>
  <c r="K24" i="6"/>
  <c r="AH23" i="6"/>
  <c r="W23" i="6"/>
  <c r="V23" i="6"/>
  <c r="AG23" i="6" s="1"/>
  <c r="T23" i="6"/>
  <c r="X23" i="6" s="1"/>
  <c r="Z23" i="6" s="1"/>
  <c r="S23" i="6"/>
  <c r="Q23" i="6"/>
  <c r="K23" i="6"/>
  <c r="AH22" i="6"/>
  <c r="W22" i="6"/>
  <c r="V22" i="6"/>
  <c r="AG22" i="6" s="1"/>
  <c r="T22" i="6"/>
  <c r="X22" i="6" s="1"/>
  <c r="Z22" i="6" s="1"/>
  <c r="S22" i="6"/>
  <c r="Q22" i="6"/>
  <c r="K22" i="6"/>
  <c r="AH21" i="6"/>
  <c r="V21" i="6"/>
  <c r="AG21" i="6" s="1"/>
  <c r="T21" i="6"/>
  <c r="X21" i="6" s="1"/>
  <c r="Z21" i="6" s="1"/>
  <c r="S21" i="6"/>
  <c r="Q21" i="6"/>
  <c r="K21" i="6"/>
  <c r="AH20" i="6"/>
  <c r="V20" i="6"/>
  <c r="AG20" i="6" s="1"/>
  <c r="T20" i="6"/>
  <c r="X20" i="6" s="1"/>
  <c r="Z20" i="6" s="1"/>
  <c r="S20" i="6"/>
  <c r="Q20" i="6"/>
  <c r="K20" i="6"/>
  <c r="AH19" i="6"/>
  <c r="V19" i="6"/>
  <c r="AG19" i="6" s="1"/>
  <c r="T19" i="6"/>
  <c r="X19" i="6" s="1"/>
  <c r="Z19" i="6" s="1"/>
  <c r="S19" i="6"/>
  <c r="Q19" i="6"/>
  <c r="K19" i="6"/>
  <c r="AH18" i="6"/>
  <c r="W18" i="6"/>
  <c r="V18" i="6"/>
  <c r="AG18" i="6" s="1"/>
  <c r="T18" i="6"/>
  <c r="X18" i="6" s="1"/>
  <c r="Z18" i="6" s="1"/>
  <c r="S18" i="6"/>
  <c r="Q18" i="6"/>
  <c r="K18" i="6"/>
  <c r="AH17" i="6"/>
  <c r="V17" i="6"/>
  <c r="AG17" i="6" s="1"/>
  <c r="T17" i="6"/>
  <c r="X17" i="6" s="1"/>
  <c r="Z17" i="6" s="1"/>
  <c r="S17" i="6"/>
  <c r="Q17" i="6"/>
  <c r="K17" i="6"/>
  <c r="AH16" i="6"/>
  <c r="V16" i="6"/>
  <c r="AG16" i="6" s="1"/>
  <c r="T16" i="6"/>
  <c r="X16" i="6" s="1"/>
  <c r="Z16" i="6" s="1"/>
  <c r="S16" i="6"/>
  <c r="Q16" i="6"/>
  <c r="K16" i="6"/>
  <c r="AH15" i="6"/>
  <c r="V15" i="6"/>
  <c r="AG15" i="6" s="1"/>
  <c r="T15" i="6"/>
  <c r="X15" i="6" s="1"/>
  <c r="Z15" i="6" s="1"/>
  <c r="S15" i="6"/>
  <c r="Q15" i="6"/>
  <c r="K15" i="6"/>
  <c r="AH14" i="6"/>
  <c r="W14" i="6"/>
  <c r="V14" i="6"/>
  <c r="AG14" i="6" s="1"/>
  <c r="T14" i="6"/>
  <c r="X14" i="6" s="1"/>
  <c r="Z14" i="6" s="1"/>
  <c r="S14" i="6"/>
  <c r="Q14" i="6"/>
  <c r="K14" i="6"/>
  <c r="AH13" i="6"/>
  <c r="W13" i="6"/>
  <c r="V13" i="6"/>
  <c r="AG13" i="6" s="1"/>
  <c r="T13" i="6"/>
  <c r="X13" i="6" s="1"/>
  <c r="Z13" i="6" s="1"/>
  <c r="S13" i="6"/>
  <c r="Q13" i="6"/>
  <c r="K13" i="6"/>
  <c r="AH12" i="6"/>
  <c r="V12" i="6"/>
  <c r="AG12" i="6" s="1"/>
  <c r="T12" i="6"/>
  <c r="X12" i="6" s="1"/>
  <c r="Z12" i="6" s="1"/>
  <c r="S12" i="6"/>
  <c r="Q12" i="6"/>
  <c r="K12" i="6"/>
  <c r="AH11" i="6"/>
  <c r="V11" i="6"/>
  <c r="AG11" i="6" s="1"/>
  <c r="T11" i="6"/>
  <c r="X11" i="6" s="1"/>
  <c r="Z11" i="6" s="1"/>
  <c r="S11" i="6"/>
  <c r="Q11" i="6"/>
  <c r="K11" i="6"/>
  <c r="AH10" i="6"/>
  <c r="V10" i="6"/>
  <c r="AG10" i="6" s="1"/>
  <c r="T10" i="6"/>
  <c r="X10" i="6" s="1"/>
  <c r="Z10" i="6" s="1"/>
  <c r="S10" i="6"/>
  <c r="Q10" i="6"/>
  <c r="K10" i="6"/>
  <c r="AH9" i="6"/>
  <c r="W9" i="6"/>
  <c r="V9" i="6"/>
  <c r="AG9" i="6" s="1"/>
  <c r="T9" i="6"/>
  <c r="X9" i="6" s="1"/>
  <c r="Z9" i="6" s="1"/>
  <c r="S9" i="6"/>
  <c r="Q9" i="6"/>
  <c r="K9" i="6"/>
  <c r="AH8" i="6"/>
  <c r="V8" i="6"/>
  <c r="AG8" i="6" s="1"/>
  <c r="T8" i="6"/>
  <c r="X8" i="6" s="1"/>
  <c r="Z8" i="6" s="1"/>
  <c r="S8" i="6"/>
  <c r="Q8" i="6"/>
  <c r="K8" i="6"/>
  <c r="AH7" i="6"/>
  <c r="W7" i="6"/>
  <c r="V7" i="6"/>
  <c r="AG7" i="6" s="1"/>
  <c r="T7" i="6"/>
  <c r="X7" i="6" s="1"/>
  <c r="Z7" i="6" s="1"/>
  <c r="S7" i="6"/>
  <c r="Q7" i="6"/>
  <c r="K7" i="6"/>
  <c r="AH6" i="6"/>
  <c r="V6" i="6"/>
  <c r="AG6" i="6" s="1"/>
  <c r="T6" i="6"/>
  <c r="X6" i="6" s="1"/>
  <c r="Z6" i="6" s="1"/>
  <c r="S6" i="6"/>
  <c r="Q6" i="6"/>
  <c r="K6" i="6"/>
  <c r="AH5" i="6"/>
  <c r="V5" i="6"/>
  <c r="AG5" i="6" s="1"/>
  <c r="T5" i="6"/>
  <c r="X5" i="6" s="1"/>
  <c r="Z5" i="6" s="1"/>
  <c r="S5" i="6"/>
  <c r="Q5" i="6"/>
  <c r="K5" i="6"/>
  <c r="AH4" i="6"/>
  <c r="V4" i="6"/>
  <c r="AG4" i="6" s="1"/>
  <c r="T4" i="6"/>
  <c r="X4" i="6" s="1"/>
  <c r="Z4" i="6" s="1"/>
  <c r="S4" i="6"/>
  <c r="Q4" i="6"/>
  <c r="K4" i="6"/>
  <c r="AH3" i="6"/>
  <c r="V3" i="6"/>
  <c r="AG3" i="6" s="1"/>
  <c r="T3" i="6"/>
  <c r="X3" i="6" s="1"/>
  <c r="Z3" i="6" s="1"/>
  <c r="S3" i="6"/>
  <c r="Q3" i="6"/>
  <c r="K3" i="6"/>
  <c r="AH2" i="6"/>
  <c r="W2" i="6"/>
  <c r="V2" i="6"/>
  <c r="AG2" i="6" s="1"/>
  <c r="T2" i="6"/>
  <c r="X2" i="6" s="1"/>
  <c r="Z2" i="6" s="1"/>
  <c r="S2" i="6"/>
  <c r="Q2" i="6"/>
  <c r="K2" i="6"/>
  <c r="AL267" i="5"/>
  <c r="AI267" i="5"/>
  <c r="AH267" i="5"/>
  <c r="AK267" i="5" s="1"/>
  <c r="AL266" i="5"/>
  <c r="AN266" i="5" s="1"/>
  <c r="AI266" i="5"/>
  <c r="AH266" i="5"/>
  <c r="AK266" i="5" s="1"/>
  <c r="AL265" i="5"/>
  <c r="AM265" i="5" s="1"/>
  <c r="AP265" i="5" s="1"/>
  <c r="AI265" i="5"/>
  <c r="AH265" i="5"/>
  <c r="AK265" i="5" s="1"/>
  <c r="AL264" i="5"/>
  <c r="AN264" i="5" s="1"/>
  <c r="AI264" i="5"/>
  <c r="AH264" i="5"/>
  <c r="AK264" i="5" s="1"/>
  <c r="AL263" i="5"/>
  <c r="AN263" i="5" s="1"/>
  <c r="AI263" i="5"/>
  <c r="AH263" i="5"/>
  <c r="AK263" i="5" s="1"/>
  <c r="AL262" i="5"/>
  <c r="AN262" i="5" s="1"/>
  <c r="AI262" i="5"/>
  <c r="AH262" i="5"/>
  <c r="AK262" i="5" s="1"/>
  <c r="AL261" i="5"/>
  <c r="AN261" i="5" s="1"/>
  <c r="AI261" i="5"/>
  <c r="AH261" i="5"/>
  <c r="AK261" i="5" s="1"/>
  <c r="AL260" i="5"/>
  <c r="AN260" i="5" s="1"/>
  <c r="AI260" i="5"/>
  <c r="AH260" i="5"/>
  <c r="AK260" i="5" s="1"/>
  <c r="AL259" i="5"/>
  <c r="AN259" i="5" s="1"/>
  <c r="AI259" i="5"/>
  <c r="AH259" i="5"/>
  <c r="AK259" i="5" s="1"/>
  <c r="AL258" i="5"/>
  <c r="AN258" i="5" s="1"/>
  <c r="AI258" i="5"/>
  <c r="AH258" i="5"/>
  <c r="AL257" i="5"/>
  <c r="AN257" i="5" s="1"/>
  <c r="AI257" i="5"/>
  <c r="AH257" i="5"/>
  <c r="AL256" i="5"/>
  <c r="AN256" i="5" s="1"/>
  <c r="AI256" i="5"/>
  <c r="AH256" i="5"/>
  <c r="AL255" i="5"/>
  <c r="AN255" i="5" s="1"/>
  <c r="AI255" i="5"/>
  <c r="AH255" i="5"/>
  <c r="AL254" i="5"/>
  <c r="AN254" i="5" s="1"/>
  <c r="AI254" i="5"/>
  <c r="AH254" i="5"/>
  <c r="AL253" i="5"/>
  <c r="AN253" i="5" s="1"/>
  <c r="AI253" i="5"/>
  <c r="AH253" i="5"/>
  <c r="AL252" i="5"/>
  <c r="AN252" i="5" s="1"/>
  <c r="AH252" i="5"/>
  <c r="AL251" i="5"/>
  <c r="AN251" i="5" s="1"/>
  <c r="AH251" i="5"/>
  <c r="AL250" i="5"/>
  <c r="AN250" i="5" s="1"/>
  <c r="AI250" i="5"/>
  <c r="AH250" i="5"/>
  <c r="AL249" i="5"/>
  <c r="AN249" i="5" s="1"/>
  <c r="AI249" i="5"/>
  <c r="AH249" i="5"/>
  <c r="AL248" i="5"/>
  <c r="AN248" i="5" s="1"/>
  <c r="AI248" i="5"/>
  <c r="AH248" i="5"/>
  <c r="AL247" i="5"/>
  <c r="AN247" i="5" s="1"/>
  <c r="AI247" i="5"/>
  <c r="AH247" i="5"/>
  <c r="AL246" i="5"/>
  <c r="AN246" i="5" s="1"/>
  <c r="AI246" i="5"/>
  <c r="AH246" i="5"/>
  <c r="AL245" i="5"/>
  <c r="AN245" i="5" s="1"/>
  <c r="AI245" i="5"/>
  <c r="AH245" i="5"/>
  <c r="AL244" i="5"/>
  <c r="AN244" i="5" s="1"/>
  <c r="AI244" i="5"/>
  <c r="AH244" i="5"/>
  <c r="AL243" i="5"/>
  <c r="AN243" i="5" s="1"/>
  <c r="AI243" i="5"/>
  <c r="AH243" i="5"/>
  <c r="AL242" i="5"/>
  <c r="AN242" i="5" s="1"/>
  <c r="AH242" i="5"/>
  <c r="AL241" i="5"/>
  <c r="AN241" i="5" s="1"/>
  <c r="AH241" i="5"/>
  <c r="AL240" i="5"/>
  <c r="AN240" i="5" s="1"/>
  <c r="AH240" i="5"/>
  <c r="AL239" i="5"/>
  <c r="AN239" i="5" s="1"/>
  <c r="AI239" i="5"/>
  <c r="AH239" i="5"/>
  <c r="AL238" i="5"/>
  <c r="AN238" i="5" s="1"/>
  <c r="AI238" i="5"/>
  <c r="AH238" i="5"/>
  <c r="AL237" i="5"/>
  <c r="AN237" i="5" s="1"/>
  <c r="AI237" i="5"/>
  <c r="AH237" i="5"/>
  <c r="AL236" i="5"/>
  <c r="AN236" i="5" s="1"/>
  <c r="AI236" i="5"/>
  <c r="AH236" i="5"/>
  <c r="AL235" i="5"/>
  <c r="AN235" i="5" s="1"/>
  <c r="AI235" i="5"/>
  <c r="AH235" i="5"/>
  <c r="AL234" i="5"/>
  <c r="AN234" i="5" s="1"/>
  <c r="AI234" i="5"/>
  <c r="AH234" i="5"/>
  <c r="AL233" i="5"/>
  <c r="AN233" i="5" s="1"/>
  <c r="AI233" i="5"/>
  <c r="AH233" i="5"/>
  <c r="AL232" i="5"/>
  <c r="AN232" i="5" s="1"/>
  <c r="AI232" i="5"/>
  <c r="AH232" i="5"/>
  <c r="AL231" i="5"/>
  <c r="AN231" i="5" s="1"/>
  <c r="AI231" i="5"/>
  <c r="AH231" i="5"/>
  <c r="AL230" i="5"/>
  <c r="AN230" i="5" s="1"/>
  <c r="AI230" i="5"/>
  <c r="AH230" i="5"/>
  <c r="AL229" i="5"/>
  <c r="AN229" i="5" s="1"/>
  <c r="AI229" i="5"/>
  <c r="AH229" i="5"/>
  <c r="AL228" i="5"/>
  <c r="AN228" i="5" s="1"/>
  <c r="AI228" i="5"/>
  <c r="AH228" i="5"/>
  <c r="AL227" i="5"/>
  <c r="AN227" i="5" s="1"/>
  <c r="AI227" i="5"/>
  <c r="AH227" i="5"/>
  <c r="AL226" i="5"/>
  <c r="AN226" i="5" s="1"/>
  <c r="AI226" i="5"/>
  <c r="AH226" i="5"/>
  <c r="AL225" i="5"/>
  <c r="AN225" i="5" s="1"/>
  <c r="AI225" i="5"/>
  <c r="AH225" i="5"/>
  <c r="AL224" i="5"/>
  <c r="AN224" i="5" s="1"/>
  <c r="AI224" i="5"/>
  <c r="AH224" i="5"/>
  <c r="AL223" i="5"/>
  <c r="AN223" i="5" s="1"/>
  <c r="AI223" i="5"/>
  <c r="AH223" i="5"/>
  <c r="AL222" i="5"/>
  <c r="AN222" i="5" s="1"/>
  <c r="AI222" i="5"/>
  <c r="AH222" i="5"/>
  <c r="AK222" i="5" s="1"/>
  <c r="AL221" i="5"/>
  <c r="AN221" i="5" s="1"/>
  <c r="AI221" i="5"/>
  <c r="AH221" i="5"/>
  <c r="AK221" i="5" s="1"/>
  <c r="AL220" i="5"/>
  <c r="AN220" i="5" s="1"/>
  <c r="AI220" i="5"/>
  <c r="AH220" i="5"/>
  <c r="AK220" i="5" s="1"/>
  <c r="AL219" i="5"/>
  <c r="AN219" i="5" s="1"/>
  <c r="AI219" i="5"/>
  <c r="AH219" i="5"/>
  <c r="AK219" i="5" s="1"/>
  <c r="AL218" i="5"/>
  <c r="AN218" i="5" s="1"/>
  <c r="AI218" i="5"/>
  <c r="AH218" i="5"/>
  <c r="AK218" i="5" s="1"/>
  <c r="AL217" i="5"/>
  <c r="AN217" i="5" s="1"/>
  <c r="AI217" i="5"/>
  <c r="AH217" i="5"/>
  <c r="AK217" i="5" s="1"/>
  <c r="AL216" i="5"/>
  <c r="AN216" i="5" s="1"/>
  <c r="AI216" i="5"/>
  <c r="AH216" i="5"/>
  <c r="AK216" i="5" s="1"/>
  <c r="AL215" i="5"/>
  <c r="AN215" i="5" s="1"/>
  <c r="AI215" i="5"/>
  <c r="AH215" i="5"/>
  <c r="AK215" i="5" s="1"/>
  <c r="AL214" i="5"/>
  <c r="AN214" i="5" s="1"/>
  <c r="AI214" i="5"/>
  <c r="AH214" i="5"/>
  <c r="AK214" i="5" s="1"/>
  <c r="AL213" i="5"/>
  <c r="AN213" i="5" s="1"/>
  <c r="AI213" i="5"/>
  <c r="AH213" i="5"/>
  <c r="AK213" i="5" s="1"/>
  <c r="AL212" i="5"/>
  <c r="AN212" i="5" s="1"/>
  <c r="AI212" i="5"/>
  <c r="AH212" i="5"/>
  <c r="AK212" i="5" s="1"/>
  <c r="AL211" i="5"/>
  <c r="AN211" i="5" s="1"/>
  <c r="AI211" i="5"/>
  <c r="AH211" i="5"/>
  <c r="AK211" i="5" s="1"/>
  <c r="AL210" i="5"/>
  <c r="AN210" i="5" s="1"/>
  <c r="AI210" i="5"/>
  <c r="AH210" i="5"/>
  <c r="AK210" i="5" s="1"/>
  <c r="AL209" i="5"/>
  <c r="AN209" i="5" s="1"/>
  <c r="AI209" i="5"/>
  <c r="AH209" i="5"/>
  <c r="AK209" i="5" s="1"/>
  <c r="AL208" i="5"/>
  <c r="AN208" i="5" s="1"/>
  <c r="AI208" i="5"/>
  <c r="AH208" i="5"/>
  <c r="AK208" i="5" s="1"/>
  <c r="AL207" i="5"/>
  <c r="AN207" i="5" s="1"/>
  <c r="AI207" i="5"/>
  <c r="AH207" i="5"/>
  <c r="AK207" i="5" s="1"/>
  <c r="AB207" i="5"/>
  <c r="AL206" i="5"/>
  <c r="AN206" i="5" s="1"/>
  <c r="AI206" i="5"/>
  <c r="AH206" i="5"/>
  <c r="AK206" i="5" s="1"/>
  <c r="AP205" i="5"/>
  <c r="AN205" i="5"/>
  <c r="AI205" i="5"/>
  <c r="AH205" i="5"/>
  <c r="AK205" i="5" s="1"/>
  <c r="AL204" i="5"/>
  <c r="AN204" i="5" s="1"/>
  <c r="AI204" i="5"/>
  <c r="AH204" i="5"/>
  <c r="AL203" i="5"/>
  <c r="AN203" i="5" s="1"/>
  <c r="AI203" i="5"/>
  <c r="AH203" i="5"/>
  <c r="AH200" i="5"/>
  <c r="W200" i="5"/>
  <c r="V200" i="5"/>
  <c r="AG200" i="5" s="1"/>
  <c r="T200" i="5"/>
  <c r="X200" i="5" s="1"/>
  <c r="Z200" i="5" s="1"/>
  <c r="S200" i="5"/>
  <c r="Q200" i="5"/>
  <c r="K200" i="5"/>
  <c r="AH199" i="5"/>
  <c r="V199" i="5"/>
  <c r="W199" i="5" s="1"/>
  <c r="T199" i="5"/>
  <c r="X199" i="5" s="1"/>
  <c r="Z199" i="5" s="1"/>
  <c r="S199" i="5"/>
  <c r="Q199" i="5"/>
  <c r="AH198" i="5"/>
  <c r="V198" i="5"/>
  <c r="W198" i="5" s="1"/>
  <c r="T198" i="5"/>
  <c r="X198" i="5" s="1"/>
  <c r="Z198" i="5" s="1"/>
  <c r="S198" i="5"/>
  <c r="Q198" i="5"/>
  <c r="AH197" i="5"/>
  <c r="W197" i="5"/>
  <c r="V197" i="5"/>
  <c r="T197" i="5"/>
  <c r="X197" i="5" s="1"/>
  <c r="Z197" i="5" s="1"/>
  <c r="S197" i="5"/>
  <c r="Q197" i="5"/>
  <c r="AH196" i="5"/>
  <c r="W196" i="5"/>
  <c r="V196" i="5"/>
  <c r="T196" i="5"/>
  <c r="X196" i="5" s="1"/>
  <c r="Z196" i="5" s="1"/>
  <c r="S196" i="5"/>
  <c r="Q196" i="5"/>
  <c r="AH195" i="5"/>
  <c r="W195" i="5"/>
  <c r="V195" i="5"/>
  <c r="T195" i="5"/>
  <c r="X195" i="5" s="1"/>
  <c r="Z195" i="5" s="1"/>
  <c r="S195" i="5"/>
  <c r="Q195" i="5"/>
  <c r="AH194" i="5"/>
  <c r="W194" i="5"/>
  <c r="V194" i="5"/>
  <c r="T194" i="5"/>
  <c r="X194" i="5" s="1"/>
  <c r="Z194" i="5" s="1"/>
  <c r="S194" i="5"/>
  <c r="Q194" i="5"/>
  <c r="AH193" i="5"/>
  <c r="W193" i="5"/>
  <c r="V193" i="5"/>
  <c r="T193" i="5"/>
  <c r="X193" i="5" s="1"/>
  <c r="Z193" i="5" s="1"/>
  <c r="S193" i="5"/>
  <c r="Q193" i="5"/>
  <c r="AH192" i="5"/>
  <c r="W192" i="5"/>
  <c r="V192" i="5"/>
  <c r="T192" i="5"/>
  <c r="X192" i="5" s="1"/>
  <c r="Z192" i="5" s="1"/>
  <c r="S192" i="5"/>
  <c r="Q192" i="5"/>
  <c r="AH191" i="5"/>
  <c r="W191" i="5"/>
  <c r="V191" i="5"/>
  <c r="T191" i="5"/>
  <c r="X191" i="5" s="1"/>
  <c r="Z191" i="5" s="1"/>
  <c r="S191" i="5"/>
  <c r="Q191" i="5"/>
  <c r="AH190" i="5"/>
  <c r="W190" i="5"/>
  <c r="V190" i="5"/>
  <c r="T190" i="5"/>
  <c r="X190" i="5" s="1"/>
  <c r="Z190" i="5" s="1"/>
  <c r="S190" i="5"/>
  <c r="Q190" i="5"/>
  <c r="AH189" i="5"/>
  <c r="W189" i="5"/>
  <c r="V189" i="5"/>
  <c r="T189" i="5"/>
  <c r="X189" i="5" s="1"/>
  <c r="Z189" i="5" s="1"/>
  <c r="S189" i="5"/>
  <c r="Q189" i="5"/>
  <c r="AH188" i="5"/>
  <c r="W188" i="5"/>
  <c r="V188" i="5"/>
  <c r="T188" i="5"/>
  <c r="X188" i="5" s="1"/>
  <c r="Z188" i="5" s="1"/>
  <c r="S188" i="5"/>
  <c r="Q188" i="5"/>
  <c r="AH187" i="5"/>
  <c r="W187" i="5"/>
  <c r="V187" i="5"/>
  <c r="T187" i="5"/>
  <c r="X187" i="5" s="1"/>
  <c r="Z187" i="5" s="1"/>
  <c r="S187" i="5"/>
  <c r="Q187" i="5"/>
  <c r="AH186" i="5"/>
  <c r="W186" i="5"/>
  <c r="V186" i="5"/>
  <c r="T186" i="5"/>
  <c r="X186" i="5" s="1"/>
  <c r="Z186" i="5" s="1"/>
  <c r="S186" i="5"/>
  <c r="Q186" i="5"/>
  <c r="AH185" i="5"/>
  <c r="W185" i="5"/>
  <c r="V185" i="5"/>
  <c r="T185" i="5"/>
  <c r="X185" i="5" s="1"/>
  <c r="Z185" i="5" s="1"/>
  <c r="S185" i="5"/>
  <c r="Q185" i="5"/>
  <c r="AH184" i="5"/>
  <c r="W184" i="5"/>
  <c r="V184" i="5"/>
  <c r="T184" i="5"/>
  <c r="X184" i="5" s="1"/>
  <c r="Z184" i="5" s="1"/>
  <c r="S184" i="5"/>
  <c r="Q184" i="5"/>
  <c r="AH183" i="5"/>
  <c r="W183" i="5"/>
  <c r="V183" i="5"/>
  <c r="T183" i="5"/>
  <c r="X183" i="5" s="1"/>
  <c r="Z183" i="5" s="1"/>
  <c r="S183" i="5"/>
  <c r="Q183" i="5"/>
  <c r="AH182" i="5"/>
  <c r="W182" i="5"/>
  <c r="V182" i="5"/>
  <c r="T182" i="5"/>
  <c r="X182" i="5" s="1"/>
  <c r="Z182" i="5" s="1"/>
  <c r="S182" i="5"/>
  <c r="Q182" i="5"/>
  <c r="AH181" i="5"/>
  <c r="W181" i="5"/>
  <c r="V181" i="5"/>
  <c r="T181" i="5"/>
  <c r="X181" i="5" s="1"/>
  <c r="Z181" i="5" s="1"/>
  <c r="S181" i="5"/>
  <c r="Q181" i="5"/>
  <c r="AH180" i="5"/>
  <c r="W180" i="5"/>
  <c r="V180" i="5"/>
  <c r="T180" i="5"/>
  <c r="X180" i="5" s="1"/>
  <c r="Z180" i="5" s="1"/>
  <c r="S180" i="5"/>
  <c r="Q180" i="5"/>
  <c r="AH179" i="5"/>
  <c r="W179" i="5"/>
  <c r="V179" i="5"/>
  <c r="T179" i="5"/>
  <c r="X179" i="5" s="1"/>
  <c r="Z179" i="5" s="1"/>
  <c r="S179" i="5"/>
  <c r="Q179" i="5"/>
  <c r="AH178" i="5"/>
  <c r="W178" i="5"/>
  <c r="V178" i="5"/>
  <c r="T178" i="5"/>
  <c r="X178" i="5" s="1"/>
  <c r="Z178" i="5" s="1"/>
  <c r="S178" i="5"/>
  <c r="Q178" i="5"/>
  <c r="AH177" i="5"/>
  <c r="W177" i="5"/>
  <c r="V177" i="5"/>
  <c r="T177" i="5"/>
  <c r="X177" i="5" s="1"/>
  <c r="Z177" i="5" s="1"/>
  <c r="S177" i="5"/>
  <c r="Q177" i="5"/>
  <c r="AH176" i="5"/>
  <c r="W176" i="5"/>
  <c r="V176" i="5"/>
  <c r="T176" i="5"/>
  <c r="X176" i="5" s="1"/>
  <c r="Z176" i="5" s="1"/>
  <c r="S176" i="5"/>
  <c r="Q176" i="5"/>
  <c r="AH175" i="5"/>
  <c r="W175" i="5"/>
  <c r="V175" i="5"/>
  <c r="T175" i="5"/>
  <c r="X175" i="5" s="1"/>
  <c r="Z175" i="5" s="1"/>
  <c r="S175" i="5"/>
  <c r="Q175" i="5"/>
  <c r="AH174" i="5"/>
  <c r="W174" i="5"/>
  <c r="V174" i="5"/>
  <c r="T174" i="5"/>
  <c r="X174" i="5" s="1"/>
  <c r="Z174" i="5" s="1"/>
  <c r="S174" i="5"/>
  <c r="Q174" i="5"/>
  <c r="AH173" i="5"/>
  <c r="W173" i="5"/>
  <c r="V173" i="5"/>
  <c r="T173" i="5"/>
  <c r="X173" i="5" s="1"/>
  <c r="Z173" i="5" s="1"/>
  <c r="S173" i="5"/>
  <c r="Q173" i="5"/>
  <c r="AH172" i="5"/>
  <c r="W172" i="5"/>
  <c r="V172" i="5"/>
  <c r="T172" i="5"/>
  <c r="X172" i="5" s="1"/>
  <c r="Z172" i="5" s="1"/>
  <c r="S172" i="5"/>
  <c r="Q172" i="5"/>
  <c r="AH171" i="5"/>
  <c r="W171" i="5"/>
  <c r="V171" i="5"/>
  <c r="T171" i="5"/>
  <c r="X171" i="5" s="1"/>
  <c r="Z171" i="5" s="1"/>
  <c r="S171" i="5"/>
  <c r="Q171" i="5"/>
  <c r="AH170" i="5"/>
  <c r="W170" i="5"/>
  <c r="V170" i="5"/>
  <c r="T170" i="5"/>
  <c r="X170" i="5" s="1"/>
  <c r="Z170" i="5" s="1"/>
  <c r="S170" i="5"/>
  <c r="Q170" i="5"/>
  <c r="AH169" i="5"/>
  <c r="W169" i="5"/>
  <c r="V169" i="5"/>
  <c r="T169" i="5"/>
  <c r="X169" i="5" s="1"/>
  <c r="Z169" i="5" s="1"/>
  <c r="S169" i="5"/>
  <c r="Q169" i="5"/>
  <c r="AH168" i="5"/>
  <c r="W168" i="5"/>
  <c r="V168" i="5"/>
  <c r="T168" i="5"/>
  <c r="X168" i="5" s="1"/>
  <c r="Z168" i="5" s="1"/>
  <c r="S168" i="5"/>
  <c r="Q168" i="5"/>
  <c r="AH167" i="5"/>
  <c r="W167" i="5"/>
  <c r="V167" i="5"/>
  <c r="T167" i="5"/>
  <c r="X167" i="5" s="1"/>
  <c r="Z167" i="5" s="1"/>
  <c r="S167" i="5"/>
  <c r="Q167" i="5"/>
  <c r="AH166" i="5"/>
  <c r="W166" i="5"/>
  <c r="V166" i="5"/>
  <c r="T166" i="5"/>
  <c r="X166" i="5" s="1"/>
  <c r="Z166" i="5" s="1"/>
  <c r="S166" i="5"/>
  <c r="Q166" i="5"/>
  <c r="AH165" i="5"/>
  <c r="W165" i="5"/>
  <c r="V165" i="5"/>
  <c r="T165" i="5"/>
  <c r="X165" i="5" s="1"/>
  <c r="Z165" i="5" s="1"/>
  <c r="S165" i="5"/>
  <c r="Q165" i="5"/>
  <c r="AH164" i="5"/>
  <c r="W164" i="5"/>
  <c r="V164" i="5"/>
  <c r="T164" i="5"/>
  <c r="X164" i="5" s="1"/>
  <c r="Z164" i="5" s="1"/>
  <c r="S164" i="5"/>
  <c r="Q164" i="5"/>
  <c r="AH163" i="5"/>
  <c r="W163" i="5"/>
  <c r="V163" i="5"/>
  <c r="T163" i="5"/>
  <c r="X163" i="5" s="1"/>
  <c r="Z163" i="5" s="1"/>
  <c r="S163" i="5"/>
  <c r="Q163" i="5"/>
  <c r="AH162" i="5"/>
  <c r="W162" i="5"/>
  <c r="V162" i="5"/>
  <c r="T162" i="5"/>
  <c r="X162" i="5" s="1"/>
  <c r="Z162" i="5" s="1"/>
  <c r="S162" i="5"/>
  <c r="Q162" i="5"/>
  <c r="AH161" i="5"/>
  <c r="W161" i="5"/>
  <c r="V161" i="5"/>
  <c r="T161" i="5"/>
  <c r="X161" i="5" s="1"/>
  <c r="Z161" i="5" s="1"/>
  <c r="S161" i="5"/>
  <c r="Q161" i="5"/>
  <c r="AH160" i="5"/>
  <c r="W160" i="5"/>
  <c r="V160" i="5"/>
  <c r="T160" i="5"/>
  <c r="X160" i="5" s="1"/>
  <c r="Z160" i="5" s="1"/>
  <c r="S160" i="5"/>
  <c r="Q160" i="5"/>
  <c r="AH159" i="5"/>
  <c r="W159" i="5"/>
  <c r="V159" i="5"/>
  <c r="T159" i="5"/>
  <c r="X159" i="5" s="1"/>
  <c r="Z159" i="5" s="1"/>
  <c r="S159" i="5"/>
  <c r="Q159" i="5"/>
  <c r="AH158" i="5"/>
  <c r="W158" i="5"/>
  <c r="V158" i="5"/>
  <c r="T158" i="5"/>
  <c r="X158" i="5" s="1"/>
  <c r="Z158" i="5" s="1"/>
  <c r="S158" i="5"/>
  <c r="Q158" i="5"/>
  <c r="AH157" i="5"/>
  <c r="W157" i="5"/>
  <c r="V157" i="5"/>
  <c r="T157" i="5"/>
  <c r="X157" i="5" s="1"/>
  <c r="Z157" i="5" s="1"/>
  <c r="S157" i="5"/>
  <c r="Q157" i="5"/>
  <c r="AH156" i="5"/>
  <c r="W156" i="5"/>
  <c r="V156" i="5"/>
  <c r="T156" i="5"/>
  <c r="X156" i="5" s="1"/>
  <c r="Z156" i="5" s="1"/>
  <c r="S156" i="5"/>
  <c r="Q156" i="5"/>
  <c r="AH155" i="5"/>
  <c r="W155" i="5"/>
  <c r="V155" i="5"/>
  <c r="T155" i="5"/>
  <c r="X155" i="5" s="1"/>
  <c r="Z155" i="5" s="1"/>
  <c r="S155" i="5"/>
  <c r="Q155" i="5"/>
  <c r="AH154" i="5"/>
  <c r="W154" i="5"/>
  <c r="V154" i="5"/>
  <c r="T154" i="5"/>
  <c r="X154" i="5" s="1"/>
  <c r="Z154" i="5" s="1"/>
  <c r="S154" i="5"/>
  <c r="Q154" i="5"/>
  <c r="AH153" i="5"/>
  <c r="W153" i="5"/>
  <c r="V153" i="5"/>
  <c r="T153" i="5"/>
  <c r="X153" i="5" s="1"/>
  <c r="Z153" i="5" s="1"/>
  <c r="S153" i="5"/>
  <c r="Q153" i="5"/>
  <c r="AH152" i="5"/>
  <c r="W152" i="5"/>
  <c r="V152" i="5"/>
  <c r="T152" i="5"/>
  <c r="X152" i="5" s="1"/>
  <c r="Z152" i="5" s="1"/>
  <c r="S152" i="5"/>
  <c r="Q152" i="5"/>
  <c r="AH151" i="5"/>
  <c r="W151" i="5"/>
  <c r="V151" i="5"/>
  <c r="T151" i="5"/>
  <c r="X151" i="5" s="1"/>
  <c r="Z151" i="5" s="1"/>
  <c r="S151" i="5"/>
  <c r="Q151" i="5"/>
  <c r="AH150" i="5"/>
  <c r="W150" i="5"/>
  <c r="V150" i="5"/>
  <c r="T150" i="5"/>
  <c r="X150" i="5" s="1"/>
  <c r="Z150" i="5" s="1"/>
  <c r="S150" i="5"/>
  <c r="Q150" i="5"/>
  <c r="AH149" i="5"/>
  <c r="W149" i="5"/>
  <c r="V149" i="5"/>
  <c r="T149" i="5"/>
  <c r="X149" i="5" s="1"/>
  <c r="Z149" i="5" s="1"/>
  <c r="S149" i="5"/>
  <c r="Q149" i="5"/>
  <c r="AH148" i="5"/>
  <c r="W148" i="5"/>
  <c r="V148" i="5"/>
  <c r="T148" i="5"/>
  <c r="X148" i="5" s="1"/>
  <c r="Z148" i="5" s="1"/>
  <c r="S148" i="5"/>
  <c r="Q148" i="5"/>
  <c r="AH147" i="5"/>
  <c r="W147" i="5"/>
  <c r="V147" i="5"/>
  <c r="T147" i="5"/>
  <c r="X147" i="5" s="1"/>
  <c r="Z147" i="5" s="1"/>
  <c r="S147" i="5"/>
  <c r="Q147" i="5"/>
  <c r="AH146" i="5"/>
  <c r="W146" i="5"/>
  <c r="V146" i="5"/>
  <c r="T146" i="5"/>
  <c r="X146" i="5" s="1"/>
  <c r="Z146" i="5" s="1"/>
  <c r="S146" i="5"/>
  <c r="Q146" i="5"/>
  <c r="AH145" i="5"/>
  <c r="W145" i="5"/>
  <c r="V145" i="5"/>
  <c r="T145" i="5"/>
  <c r="X145" i="5" s="1"/>
  <c r="Z145" i="5" s="1"/>
  <c r="S145" i="5"/>
  <c r="Q145" i="5"/>
  <c r="AH144" i="5"/>
  <c r="W144" i="5"/>
  <c r="V144" i="5"/>
  <c r="T144" i="5"/>
  <c r="X144" i="5" s="1"/>
  <c r="Z144" i="5" s="1"/>
  <c r="S144" i="5"/>
  <c r="Q144" i="5"/>
  <c r="AH143" i="5"/>
  <c r="W143" i="5"/>
  <c r="V143" i="5"/>
  <c r="T143" i="5"/>
  <c r="X143" i="5" s="1"/>
  <c r="Z143" i="5" s="1"/>
  <c r="S143" i="5"/>
  <c r="Q143" i="5"/>
  <c r="AH142" i="5"/>
  <c r="W142" i="5"/>
  <c r="V142" i="5"/>
  <c r="T142" i="5"/>
  <c r="X142" i="5" s="1"/>
  <c r="Z142" i="5" s="1"/>
  <c r="S142" i="5"/>
  <c r="Q142" i="5"/>
  <c r="AH141" i="5"/>
  <c r="W141" i="5"/>
  <c r="V141" i="5"/>
  <c r="T141" i="5"/>
  <c r="X141" i="5" s="1"/>
  <c r="Z141" i="5" s="1"/>
  <c r="S141" i="5"/>
  <c r="Q141" i="5"/>
  <c r="AH140" i="5"/>
  <c r="W140" i="5"/>
  <c r="V140" i="5"/>
  <c r="T140" i="5"/>
  <c r="X140" i="5" s="1"/>
  <c r="Z140" i="5" s="1"/>
  <c r="S140" i="5"/>
  <c r="Q140" i="5"/>
  <c r="AH139" i="5"/>
  <c r="W139" i="5"/>
  <c r="V139" i="5"/>
  <c r="T139" i="5"/>
  <c r="X139" i="5" s="1"/>
  <c r="Z139" i="5" s="1"/>
  <c r="S139" i="5"/>
  <c r="Q139" i="5"/>
  <c r="AH138" i="5"/>
  <c r="W138" i="5"/>
  <c r="V138" i="5"/>
  <c r="T138" i="5"/>
  <c r="X138" i="5" s="1"/>
  <c r="Z138" i="5" s="1"/>
  <c r="S138" i="5"/>
  <c r="Q138" i="5"/>
  <c r="AH137" i="5"/>
  <c r="W137" i="5"/>
  <c r="V137" i="5"/>
  <c r="T137" i="5"/>
  <c r="X137" i="5" s="1"/>
  <c r="Z137" i="5" s="1"/>
  <c r="S137" i="5"/>
  <c r="Q137" i="5"/>
  <c r="AH136" i="5"/>
  <c r="W136" i="5"/>
  <c r="V136" i="5"/>
  <c r="T136" i="5"/>
  <c r="X136" i="5" s="1"/>
  <c r="Z136" i="5" s="1"/>
  <c r="S136" i="5"/>
  <c r="Q136" i="5"/>
  <c r="AH135" i="5"/>
  <c r="W135" i="5"/>
  <c r="V135" i="5"/>
  <c r="T135" i="5"/>
  <c r="X135" i="5" s="1"/>
  <c r="Z135" i="5" s="1"/>
  <c r="S135" i="5"/>
  <c r="Q135" i="5"/>
  <c r="AH134" i="5"/>
  <c r="W134" i="5"/>
  <c r="V134" i="5"/>
  <c r="T134" i="5"/>
  <c r="X134" i="5" s="1"/>
  <c r="Z134" i="5" s="1"/>
  <c r="S134" i="5"/>
  <c r="Q134" i="5"/>
  <c r="AH133" i="5"/>
  <c r="W133" i="5"/>
  <c r="V133" i="5"/>
  <c r="T133" i="5"/>
  <c r="X133" i="5" s="1"/>
  <c r="Z133" i="5" s="1"/>
  <c r="S133" i="5"/>
  <c r="Q133" i="5"/>
  <c r="AH132" i="5"/>
  <c r="W132" i="5"/>
  <c r="V132" i="5"/>
  <c r="T132" i="5"/>
  <c r="X132" i="5" s="1"/>
  <c r="Z132" i="5" s="1"/>
  <c r="S132" i="5"/>
  <c r="Q132" i="5"/>
  <c r="AH131" i="5"/>
  <c r="W131" i="5"/>
  <c r="V131" i="5"/>
  <c r="T131" i="5"/>
  <c r="X131" i="5" s="1"/>
  <c r="Z131" i="5" s="1"/>
  <c r="S131" i="5"/>
  <c r="Q131" i="5"/>
  <c r="AH130" i="5"/>
  <c r="W130" i="5"/>
  <c r="V130" i="5"/>
  <c r="T130" i="5"/>
  <c r="X130" i="5" s="1"/>
  <c r="Z130" i="5" s="1"/>
  <c r="S130" i="5"/>
  <c r="Q130" i="5"/>
  <c r="AH129" i="5"/>
  <c r="W129" i="5"/>
  <c r="V129" i="5"/>
  <c r="T129" i="5"/>
  <c r="X129" i="5" s="1"/>
  <c r="Z129" i="5" s="1"/>
  <c r="S129" i="5"/>
  <c r="Q129" i="5"/>
  <c r="AH128" i="5"/>
  <c r="W128" i="5"/>
  <c r="V128" i="5"/>
  <c r="T128" i="5"/>
  <c r="X128" i="5" s="1"/>
  <c r="Z128" i="5" s="1"/>
  <c r="S128" i="5"/>
  <c r="Q128" i="5"/>
  <c r="AH127" i="5"/>
  <c r="W127" i="5"/>
  <c r="V127" i="5"/>
  <c r="T127" i="5"/>
  <c r="X127" i="5" s="1"/>
  <c r="Z127" i="5" s="1"/>
  <c r="S127" i="5"/>
  <c r="Q127" i="5"/>
  <c r="AH126" i="5"/>
  <c r="W126" i="5"/>
  <c r="V126" i="5"/>
  <c r="T126" i="5"/>
  <c r="X126" i="5" s="1"/>
  <c r="Z126" i="5" s="1"/>
  <c r="S126" i="5"/>
  <c r="Q126" i="5"/>
  <c r="AH125" i="5"/>
  <c r="W125" i="5"/>
  <c r="V125" i="5"/>
  <c r="T125" i="5"/>
  <c r="X125" i="5" s="1"/>
  <c r="Z125" i="5" s="1"/>
  <c r="S125" i="5"/>
  <c r="Q125" i="5"/>
  <c r="AH124" i="5"/>
  <c r="W124" i="5"/>
  <c r="V124" i="5"/>
  <c r="T124" i="5"/>
  <c r="X124" i="5" s="1"/>
  <c r="Z124" i="5" s="1"/>
  <c r="S124" i="5"/>
  <c r="Q124" i="5"/>
  <c r="AH123" i="5"/>
  <c r="W123" i="5"/>
  <c r="V123" i="5"/>
  <c r="T123" i="5"/>
  <c r="X123" i="5" s="1"/>
  <c r="Z123" i="5" s="1"/>
  <c r="S123" i="5"/>
  <c r="Q123" i="5"/>
  <c r="AH122" i="5"/>
  <c r="W122" i="5"/>
  <c r="V122" i="5"/>
  <c r="T122" i="5"/>
  <c r="X122" i="5" s="1"/>
  <c r="Z122" i="5" s="1"/>
  <c r="S122" i="5"/>
  <c r="Q122" i="5"/>
  <c r="AH121" i="5"/>
  <c r="W121" i="5"/>
  <c r="V121" i="5"/>
  <c r="T121" i="5"/>
  <c r="X121" i="5" s="1"/>
  <c r="Z121" i="5" s="1"/>
  <c r="S121" i="5"/>
  <c r="Q121" i="5"/>
  <c r="AH120" i="5"/>
  <c r="W120" i="5"/>
  <c r="V120" i="5"/>
  <c r="T120" i="5"/>
  <c r="X120" i="5" s="1"/>
  <c r="Z120" i="5" s="1"/>
  <c r="S120" i="5"/>
  <c r="Q120" i="5"/>
  <c r="AH119" i="5"/>
  <c r="W119" i="5"/>
  <c r="V119" i="5"/>
  <c r="T119" i="5"/>
  <c r="X119" i="5" s="1"/>
  <c r="Z119" i="5" s="1"/>
  <c r="S119" i="5"/>
  <c r="Q119" i="5"/>
  <c r="AH118" i="5"/>
  <c r="W118" i="5"/>
  <c r="V118" i="5"/>
  <c r="T118" i="5"/>
  <c r="X118" i="5" s="1"/>
  <c r="Z118" i="5" s="1"/>
  <c r="S118" i="5"/>
  <c r="Q118" i="5"/>
  <c r="AH117" i="5"/>
  <c r="W117" i="5"/>
  <c r="V117" i="5"/>
  <c r="T117" i="5"/>
  <c r="X117" i="5" s="1"/>
  <c r="Z117" i="5" s="1"/>
  <c r="S117" i="5"/>
  <c r="Q117" i="5"/>
  <c r="AH116" i="5"/>
  <c r="W116" i="5"/>
  <c r="V116" i="5"/>
  <c r="T116" i="5"/>
  <c r="X116" i="5" s="1"/>
  <c r="Z116" i="5" s="1"/>
  <c r="S116" i="5"/>
  <c r="Q116" i="5"/>
  <c r="AH115" i="5"/>
  <c r="W115" i="5"/>
  <c r="V115" i="5"/>
  <c r="T115" i="5"/>
  <c r="X115" i="5" s="1"/>
  <c r="Z115" i="5" s="1"/>
  <c r="S115" i="5"/>
  <c r="Q115" i="5"/>
  <c r="AH114" i="5"/>
  <c r="W114" i="5"/>
  <c r="V114" i="5"/>
  <c r="T114" i="5"/>
  <c r="X114" i="5" s="1"/>
  <c r="Z114" i="5" s="1"/>
  <c r="S114" i="5"/>
  <c r="Q114" i="5"/>
  <c r="AH113" i="5"/>
  <c r="W113" i="5"/>
  <c r="V113" i="5"/>
  <c r="T113" i="5"/>
  <c r="X113" i="5" s="1"/>
  <c r="Z113" i="5" s="1"/>
  <c r="S113" i="5"/>
  <c r="Q113" i="5"/>
  <c r="AH112" i="5"/>
  <c r="W112" i="5"/>
  <c r="V112" i="5"/>
  <c r="T112" i="5"/>
  <c r="X112" i="5" s="1"/>
  <c r="Z112" i="5" s="1"/>
  <c r="S112" i="5"/>
  <c r="Q112" i="5"/>
  <c r="AH111" i="5"/>
  <c r="W111" i="5"/>
  <c r="V111" i="5"/>
  <c r="T111" i="5"/>
  <c r="X111" i="5" s="1"/>
  <c r="Z111" i="5" s="1"/>
  <c r="S111" i="5"/>
  <c r="Q111" i="5"/>
  <c r="AH110" i="5"/>
  <c r="W110" i="5"/>
  <c r="V110" i="5"/>
  <c r="T110" i="5"/>
  <c r="X110" i="5" s="1"/>
  <c r="Z110" i="5" s="1"/>
  <c r="S110" i="5"/>
  <c r="Q110" i="5"/>
  <c r="AH109" i="5"/>
  <c r="W109" i="5"/>
  <c r="V109" i="5"/>
  <c r="T109" i="5"/>
  <c r="X109" i="5" s="1"/>
  <c r="Z109" i="5" s="1"/>
  <c r="S109" i="5"/>
  <c r="Q109" i="5"/>
  <c r="AH108" i="5"/>
  <c r="W108" i="5"/>
  <c r="V108" i="5"/>
  <c r="T108" i="5"/>
  <c r="X108" i="5" s="1"/>
  <c r="Z108" i="5" s="1"/>
  <c r="S108" i="5"/>
  <c r="Q108" i="5"/>
  <c r="AH107" i="5"/>
  <c r="W107" i="5"/>
  <c r="V107" i="5"/>
  <c r="T107" i="5"/>
  <c r="X107" i="5" s="1"/>
  <c r="Z107" i="5" s="1"/>
  <c r="S107" i="5"/>
  <c r="Q107" i="5"/>
  <c r="AH106" i="5"/>
  <c r="W106" i="5"/>
  <c r="V106" i="5"/>
  <c r="T106" i="5"/>
  <c r="X106" i="5" s="1"/>
  <c r="Z106" i="5" s="1"/>
  <c r="S106" i="5"/>
  <c r="Q106" i="5"/>
  <c r="AH105" i="5"/>
  <c r="W105" i="5"/>
  <c r="V105" i="5"/>
  <c r="T105" i="5"/>
  <c r="X105" i="5" s="1"/>
  <c r="Z105" i="5" s="1"/>
  <c r="S105" i="5"/>
  <c r="Q105" i="5"/>
  <c r="AH104" i="5"/>
  <c r="W104" i="5"/>
  <c r="V104" i="5"/>
  <c r="T104" i="5"/>
  <c r="X104" i="5" s="1"/>
  <c r="Z104" i="5" s="1"/>
  <c r="S104" i="5"/>
  <c r="Q104" i="5"/>
  <c r="AH103" i="5"/>
  <c r="W103" i="5"/>
  <c r="V103" i="5"/>
  <c r="T103" i="5"/>
  <c r="X103" i="5" s="1"/>
  <c r="Z103" i="5" s="1"/>
  <c r="S103" i="5"/>
  <c r="Q103" i="5"/>
  <c r="AH102" i="5"/>
  <c r="W102" i="5"/>
  <c r="V102" i="5"/>
  <c r="T102" i="5"/>
  <c r="X102" i="5" s="1"/>
  <c r="Z102" i="5" s="1"/>
  <c r="S102" i="5"/>
  <c r="Q102" i="5"/>
  <c r="AH101" i="5"/>
  <c r="W101" i="5"/>
  <c r="V101" i="5"/>
  <c r="T101" i="5"/>
  <c r="X101" i="5" s="1"/>
  <c r="Z101" i="5" s="1"/>
  <c r="S101" i="5"/>
  <c r="Q101" i="5"/>
  <c r="AH100" i="5"/>
  <c r="W100" i="5"/>
  <c r="V100" i="5"/>
  <c r="T100" i="5"/>
  <c r="X100" i="5" s="1"/>
  <c r="Z100" i="5" s="1"/>
  <c r="S100" i="5"/>
  <c r="Q100" i="5"/>
  <c r="AH99" i="5"/>
  <c r="W99" i="5"/>
  <c r="V99" i="5"/>
  <c r="T99" i="5"/>
  <c r="X99" i="5" s="1"/>
  <c r="Z99" i="5" s="1"/>
  <c r="S99" i="5"/>
  <c r="Q99" i="5"/>
  <c r="AH98" i="5"/>
  <c r="W98" i="5"/>
  <c r="V98" i="5"/>
  <c r="T98" i="5"/>
  <c r="X98" i="5" s="1"/>
  <c r="Z98" i="5" s="1"/>
  <c r="S98" i="5"/>
  <c r="Q98" i="5"/>
  <c r="AH97" i="5"/>
  <c r="W97" i="5"/>
  <c r="V97" i="5"/>
  <c r="T97" i="5"/>
  <c r="X97" i="5" s="1"/>
  <c r="Z97" i="5" s="1"/>
  <c r="S97" i="5"/>
  <c r="Q97" i="5"/>
  <c r="AH96" i="5"/>
  <c r="W96" i="5"/>
  <c r="V96" i="5"/>
  <c r="T96" i="5"/>
  <c r="X96" i="5" s="1"/>
  <c r="Z96" i="5" s="1"/>
  <c r="S96" i="5"/>
  <c r="Q96" i="5"/>
  <c r="AH95" i="5"/>
  <c r="W95" i="5"/>
  <c r="V95" i="5"/>
  <c r="T95" i="5"/>
  <c r="X95" i="5" s="1"/>
  <c r="Z95" i="5" s="1"/>
  <c r="S95" i="5"/>
  <c r="Q95" i="5"/>
  <c r="AH94" i="5"/>
  <c r="W94" i="5"/>
  <c r="V94" i="5"/>
  <c r="T94" i="5"/>
  <c r="X94" i="5" s="1"/>
  <c r="Z94" i="5" s="1"/>
  <c r="S94" i="5"/>
  <c r="Q94" i="5"/>
  <c r="AH93" i="5"/>
  <c r="W93" i="5"/>
  <c r="V93" i="5"/>
  <c r="T93" i="5"/>
  <c r="X93" i="5" s="1"/>
  <c r="Z93" i="5" s="1"/>
  <c r="S93" i="5"/>
  <c r="Q93" i="5"/>
  <c r="AH92" i="5"/>
  <c r="W92" i="5"/>
  <c r="V92" i="5"/>
  <c r="T92" i="5"/>
  <c r="X92" i="5" s="1"/>
  <c r="Z92" i="5" s="1"/>
  <c r="S92" i="5"/>
  <c r="Q92" i="5"/>
  <c r="AH91" i="5"/>
  <c r="W91" i="5"/>
  <c r="V91" i="5"/>
  <c r="T91" i="5"/>
  <c r="X91" i="5" s="1"/>
  <c r="Z91" i="5" s="1"/>
  <c r="S91" i="5"/>
  <c r="Q91" i="5"/>
  <c r="AH90" i="5"/>
  <c r="W90" i="5"/>
  <c r="V90" i="5"/>
  <c r="T90" i="5"/>
  <c r="X90" i="5" s="1"/>
  <c r="Z90" i="5" s="1"/>
  <c r="S90" i="5"/>
  <c r="Q90" i="5"/>
  <c r="AH89" i="5"/>
  <c r="W89" i="5"/>
  <c r="V89" i="5"/>
  <c r="T89" i="5"/>
  <c r="X89" i="5" s="1"/>
  <c r="Z89" i="5" s="1"/>
  <c r="S89" i="5"/>
  <c r="Q89" i="5"/>
  <c r="AH88" i="5"/>
  <c r="W88" i="5"/>
  <c r="V88" i="5"/>
  <c r="T88" i="5"/>
  <c r="X88" i="5" s="1"/>
  <c r="Z88" i="5" s="1"/>
  <c r="S88" i="5"/>
  <c r="Q88" i="5"/>
  <c r="AH87" i="5"/>
  <c r="AG87" i="5"/>
  <c r="V87" i="5"/>
  <c r="W87" i="5" s="1"/>
  <c r="T87" i="5"/>
  <c r="X87" i="5" s="1"/>
  <c r="Z87" i="5" s="1"/>
  <c r="S87" i="5"/>
  <c r="Q87" i="5"/>
  <c r="K87" i="5"/>
  <c r="AH86" i="5"/>
  <c r="V86" i="5"/>
  <c r="AG86" i="5" s="1"/>
  <c r="T86" i="5"/>
  <c r="X86" i="5" s="1"/>
  <c r="Z86" i="5" s="1"/>
  <c r="S86" i="5"/>
  <c r="Q86" i="5"/>
  <c r="K86" i="5"/>
  <c r="AH85" i="5"/>
  <c r="V85" i="5"/>
  <c r="W85" i="5" s="1"/>
  <c r="T85" i="5"/>
  <c r="X85" i="5" s="1"/>
  <c r="Z85" i="5" s="1"/>
  <c r="S85" i="5"/>
  <c r="Q85" i="5"/>
  <c r="K85" i="5"/>
  <c r="AH84" i="5"/>
  <c r="W84" i="5"/>
  <c r="V84" i="5"/>
  <c r="AG84" i="5" s="1"/>
  <c r="T84" i="5"/>
  <c r="X84" i="5" s="1"/>
  <c r="Z84" i="5" s="1"/>
  <c r="S84" i="5"/>
  <c r="Q84" i="5"/>
  <c r="K84" i="5"/>
  <c r="AH83" i="5"/>
  <c r="AG83" i="5"/>
  <c r="V83" i="5"/>
  <c r="W83" i="5" s="1"/>
  <c r="T83" i="5"/>
  <c r="X83" i="5" s="1"/>
  <c r="Z83" i="5" s="1"/>
  <c r="S83" i="5"/>
  <c r="Q83" i="5"/>
  <c r="K83" i="5"/>
  <c r="AH82" i="5"/>
  <c r="V82" i="5"/>
  <c r="AG82" i="5" s="1"/>
  <c r="T82" i="5"/>
  <c r="X82" i="5" s="1"/>
  <c r="Z82" i="5" s="1"/>
  <c r="S82" i="5"/>
  <c r="Q82" i="5"/>
  <c r="K82" i="5"/>
  <c r="AH81" i="5"/>
  <c r="V81" i="5"/>
  <c r="W81" i="5" s="1"/>
  <c r="T81" i="5"/>
  <c r="X81" i="5" s="1"/>
  <c r="Z81" i="5" s="1"/>
  <c r="S81" i="5"/>
  <c r="Q81" i="5"/>
  <c r="K81" i="5"/>
  <c r="AH80" i="5"/>
  <c r="V80" i="5"/>
  <c r="W80" i="5" s="1"/>
  <c r="T80" i="5"/>
  <c r="X80" i="5" s="1"/>
  <c r="Z80" i="5" s="1"/>
  <c r="S80" i="5"/>
  <c r="Q80" i="5"/>
  <c r="K80" i="5"/>
  <c r="AH79" i="5"/>
  <c r="AG79" i="5"/>
  <c r="V79" i="5"/>
  <c r="W79" i="5" s="1"/>
  <c r="T79" i="5"/>
  <c r="X79" i="5" s="1"/>
  <c r="Z79" i="5" s="1"/>
  <c r="S79" i="5"/>
  <c r="Q79" i="5"/>
  <c r="K79" i="5"/>
  <c r="AH78" i="5"/>
  <c r="V78" i="5"/>
  <c r="AG78" i="5" s="1"/>
  <c r="T78" i="5"/>
  <c r="X78" i="5" s="1"/>
  <c r="Z78" i="5" s="1"/>
  <c r="S78" i="5"/>
  <c r="Q78" i="5"/>
  <c r="K78" i="5"/>
  <c r="AH77" i="5"/>
  <c r="AG77" i="5"/>
  <c r="V77" i="5"/>
  <c r="W77" i="5" s="1"/>
  <c r="T77" i="5"/>
  <c r="X77" i="5" s="1"/>
  <c r="Z77" i="5" s="1"/>
  <c r="S77" i="5"/>
  <c r="Q77" i="5"/>
  <c r="K77" i="5"/>
  <c r="AH76" i="5"/>
  <c r="V76" i="5"/>
  <c r="W76" i="5" s="1"/>
  <c r="T76" i="5"/>
  <c r="X76" i="5" s="1"/>
  <c r="Z76" i="5" s="1"/>
  <c r="S76" i="5"/>
  <c r="Q76" i="5"/>
  <c r="K76" i="5"/>
  <c r="AH75" i="5"/>
  <c r="AG75" i="5"/>
  <c r="V75" i="5"/>
  <c r="W75" i="5" s="1"/>
  <c r="T75" i="5"/>
  <c r="X75" i="5" s="1"/>
  <c r="Z75" i="5" s="1"/>
  <c r="S75" i="5"/>
  <c r="Q75" i="5"/>
  <c r="K75" i="5"/>
  <c r="AH74" i="5"/>
  <c r="V74" i="5"/>
  <c r="AG74" i="5" s="1"/>
  <c r="T74" i="5"/>
  <c r="X74" i="5" s="1"/>
  <c r="Z74" i="5" s="1"/>
  <c r="S74" i="5"/>
  <c r="Q74" i="5"/>
  <c r="K74" i="5"/>
  <c r="AH73" i="5"/>
  <c r="AG73" i="5"/>
  <c r="V73" i="5"/>
  <c r="W73" i="5" s="1"/>
  <c r="T73" i="5"/>
  <c r="X73" i="5" s="1"/>
  <c r="Z73" i="5" s="1"/>
  <c r="S73" i="5"/>
  <c r="Q73" i="5"/>
  <c r="K73" i="5"/>
  <c r="AH72" i="5"/>
  <c r="V72" i="5"/>
  <c r="W72" i="5" s="1"/>
  <c r="T72" i="5"/>
  <c r="X72" i="5" s="1"/>
  <c r="Z72" i="5" s="1"/>
  <c r="S72" i="5"/>
  <c r="Q72" i="5"/>
  <c r="K72" i="5"/>
  <c r="AH71" i="5"/>
  <c r="AG71" i="5"/>
  <c r="V71" i="5"/>
  <c r="W71" i="5" s="1"/>
  <c r="T71" i="5"/>
  <c r="X71" i="5" s="1"/>
  <c r="Z71" i="5" s="1"/>
  <c r="S71" i="5"/>
  <c r="Q71" i="5"/>
  <c r="K71" i="5"/>
  <c r="AH70" i="5"/>
  <c r="V70" i="5"/>
  <c r="AG70" i="5" s="1"/>
  <c r="T70" i="5"/>
  <c r="X70" i="5" s="1"/>
  <c r="Z70" i="5" s="1"/>
  <c r="S70" i="5"/>
  <c r="Q70" i="5"/>
  <c r="K70" i="5"/>
  <c r="AH69" i="5"/>
  <c r="AG69" i="5"/>
  <c r="V69" i="5"/>
  <c r="W69" i="5" s="1"/>
  <c r="T69" i="5"/>
  <c r="X69" i="5" s="1"/>
  <c r="Z69" i="5" s="1"/>
  <c r="S69" i="5"/>
  <c r="Q69" i="5"/>
  <c r="K69" i="5"/>
  <c r="AH68" i="5"/>
  <c r="V68" i="5"/>
  <c r="W68" i="5" s="1"/>
  <c r="T68" i="5"/>
  <c r="X68" i="5" s="1"/>
  <c r="Z68" i="5" s="1"/>
  <c r="S68" i="5"/>
  <c r="Q68" i="5"/>
  <c r="K68" i="5"/>
  <c r="AH67" i="5"/>
  <c r="AG67" i="5"/>
  <c r="V67" i="5"/>
  <c r="W67" i="5" s="1"/>
  <c r="T67" i="5"/>
  <c r="X67" i="5" s="1"/>
  <c r="Z67" i="5" s="1"/>
  <c r="S67" i="5"/>
  <c r="Q67" i="5"/>
  <c r="K67" i="5"/>
  <c r="AH66" i="5"/>
  <c r="V66" i="5"/>
  <c r="AG66" i="5" s="1"/>
  <c r="T66" i="5"/>
  <c r="X66" i="5" s="1"/>
  <c r="Z66" i="5" s="1"/>
  <c r="S66" i="5"/>
  <c r="Q66" i="5"/>
  <c r="K66" i="5"/>
  <c r="AH65" i="5"/>
  <c r="AG65" i="5"/>
  <c r="V65" i="5"/>
  <c r="W65" i="5" s="1"/>
  <c r="T65" i="5"/>
  <c r="X65" i="5" s="1"/>
  <c r="Z65" i="5" s="1"/>
  <c r="S65" i="5"/>
  <c r="Q65" i="5"/>
  <c r="K65" i="5"/>
  <c r="AH64" i="5"/>
  <c r="V64" i="5"/>
  <c r="W64" i="5" s="1"/>
  <c r="T64" i="5"/>
  <c r="X64" i="5" s="1"/>
  <c r="Z64" i="5" s="1"/>
  <c r="S64" i="5"/>
  <c r="Q64" i="5"/>
  <c r="K64" i="5"/>
  <c r="AH63" i="5"/>
  <c r="AG63" i="5"/>
  <c r="V63" i="5"/>
  <c r="W63" i="5" s="1"/>
  <c r="T63" i="5"/>
  <c r="X63" i="5" s="1"/>
  <c r="Z63" i="5" s="1"/>
  <c r="S63" i="5"/>
  <c r="Q63" i="5"/>
  <c r="K63" i="5"/>
  <c r="AH62" i="5"/>
  <c r="V62" i="5"/>
  <c r="AG62" i="5" s="1"/>
  <c r="T62" i="5"/>
  <c r="X62" i="5" s="1"/>
  <c r="Z62" i="5" s="1"/>
  <c r="S62" i="5"/>
  <c r="Q62" i="5"/>
  <c r="K62" i="5"/>
  <c r="AH61" i="5"/>
  <c r="AG61" i="5"/>
  <c r="V61" i="5"/>
  <c r="W61" i="5" s="1"/>
  <c r="T61" i="5"/>
  <c r="X61" i="5" s="1"/>
  <c r="Z61" i="5" s="1"/>
  <c r="S61" i="5"/>
  <c r="Q61" i="5"/>
  <c r="K61" i="5"/>
  <c r="AH60" i="5"/>
  <c r="V60" i="5"/>
  <c r="W60" i="5" s="1"/>
  <c r="T60" i="5"/>
  <c r="X60" i="5" s="1"/>
  <c r="Z60" i="5" s="1"/>
  <c r="S60" i="5"/>
  <c r="Q60" i="5"/>
  <c r="K60" i="5"/>
  <c r="AH59" i="5"/>
  <c r="AG59" i="5"/>
  <c r="V59" i="5"/>
  <c r="W59" i="5" s="1"/>
  <c r="T59" i="5"/>
  <c r="X59" i="5" s="1"/>
  <c r="Z59" i="5" s="1"/>
  <c r="S59" i="5"/>
  <c r="Q59" i="5"/>
  <c r="K59" i="5"/>
  <c r="AH58" i="5"/>
  <c r="V58" i="5"/>
  <c r="AG58" i="5" s="1"/>
  <c r="T58" i="5"/>
  <c r="X58" i="5" s="1"/>
  <c r="Z58" i="5" s="1"/>
  <c r="S58" i="5"/>
  <c r="Q58" i="5"/>
  <c r="K58" i="5"/>
  <c r="AH57" i="5"/>
  <c r="AG57" i="5"/>
  <c r="V57" i="5"/>
  <c r="W57" i="5" s="1"/>
  <c r="T57" i="5"/>
  <c r="X57" i="5" s="1"/>
  <c r="Z57" i="5" s="1"/>
  <c r="S57" i="5"/>
  <c r="Q57" i="5"/>
  <c r="K57" i="5"/>
  <c r="AH56" i="5"/>
  <c r="V56" i="5"/>
  <c r="W56" i="5" s="1"/>
  <c r="T56" i="5"/>
  <c r="X56" i="5" s="1"/>
  <c r="Z56" i="5" s="1"/>
  <c r="S56" i="5"/>
  <c r="Q56" i="5"/>
  <c r="K56" i="5"/>
  <c r="AH55" i="5"/>
  <c r="AG55" i="5"/>
  <c r="V55" i="5"/>
  <c r="W55" i="5" s="1"/>
  <c r="T55" i="5"/>
  <c r="X55" i="5" s="1"/>
  <c r="Z55" i="5" s="1"/>
  <c r="S55" i="5"/>
  <c r="Q55" i="5"/>
  <c r="K55" i="5"/>
  <c r="AH54" i="5"/>
  <c r="V54" i="5"/>
  <c r="AG54" i="5" s="1"/>
  <c r="T54" i="5"/>
  <c r="X54" i="5" s="1"/>
  <c r="Z54" i="5" s="1"/>
  <c r="S54" i="5"/>
  <c r="Q54" i="5"/>
  <c r="K54" i="5"/>
  <c r="AH53" i="5"/>
  <c r="AG53" i="5"/>
  <c r="V53" i="5"/>
  <c r="W53" i="5" s="1"/>
  <c r="T53" i="5"/>
  <c r="X53" i="5" s="1"/>
  <c r="Z53" i="5" s="1"/>
  <c r="S53" i="5"/>
  <c r="Q53" i="5"/>
  <c r="K53" i="5"/>
  <c r="AH52" i="5"/>
  <c r="V52" i="5"/>
  <c r="W52" i="5" s="1"/>
  <c r="T52" i="5"/>
  <c r="X52" i="5" s="1"/>
  <c r="Z52" i="5" s="1"/>
  <c r="S52" i="5"/>
  <c r="Q52" i="5"/>
  <c r="K52" i="5"/>
  <c r="AH51" i="5"/>
  <c r="AG51" i="5"/>
  <c r="V51" i="5"/>
  <c r="W51" i="5" s="1"/>
  <c r="T51" i="5"/>
  <c r="X51" i="5" s="1"/>
  <c r="Z51" i="5" s="1"/>
  <c r="S51" i="5"/>
  <c r="Q51" i="5"/>
  <c r="K51" i="5"/>
  <c r="AH50" i="5"/>
  <c r="V50" i="5"/>
  <c r="AG50" i="5" s="1"/>
  <c r="T50" i="5"/>
  <c r="X50" i="5" s="1"/>
  <c r="Z50" i="5" s="1"/>
  <c r="S50" i="5"/>
  <c r="Q50" i="5"/>
  <c r="K50" i="5"/>
  <c r="AH49" i="5"/>
  <c r="AG49" i="5"/>
  <c r="V49" i="5"/>
  <c r="W49" i="5" s="1"/>
  <c r="T49" i="5"/>
  <c r="X49" i="5" s="1"/>
  <c r="Z49" i="5" s="1"/>
  <c r="S49" i="5"/>
  <c r="Q49" i="5"/>
  <c r="K49" i="5"/>
  <c r="AH48" i="5"/>
  <c r="V48" i="5"/>
  <c r="W48" i="5" s="1"/>
  <c r="T48" i="5"/>
  <c r="X48" i="5" s="1"/>
  <c r="Z48" i="5" s="1"/>
  <c r="S48" i="5"/>
  <c r="Q48" i="5"/>
  <c r="K48" i="5"/>
  <c r="AH47" i="5"/>
  <c r="V47" i="5"/>
  <c r="W47" i="5" s="1"/>
  <c r="T47" i="5"/>
  <c r="X47" i="5" s="1"/>
  <c r="Z47" i="5" s="1"/>
  <c r="S47" i="5"/>
  <c r="Q47" i="5"/>
  <c r="K47" i="5"/>
  <c r="AH46" i="5"/>
  <c r="V46" i="5"/>
  <c r="T46" i="5"/>
  <c r="X46" i="5" s="1"/>
  <c r="Z46" i="5" s="1"/>
  <c r="S46" i="5"/>
  <c r="Q46" i="5"/>
  <c r="K46" i="5"/>
  <c r="AH45" i="5"/>
  <c r="V45" i="5"/>
  <c r="W45" i="5" s="1"/>
  <c r="T45" i="5"/>
  <c r="X45" i="5" s="1"/>
  <c r="Z45" i="5" s="1"/>
  <c r="S45" i="5"/>
  <c r="Q45" i="5"/>
  <c r="K45" i="5"/>
  <c r="AH44" i="5"/>
  <c r="V44" i="5"/>
  <c r="W44" i="5" s="1"/>
  <c r="T44" i="5"/>
  <c r="X44" i="5" s="1"/>
  <c r="Z44" i="5" s="1"/>
  <c r="S44" i="5"/>
  <c r="Q44" i="5"/>
  <c r="K44" i="5"/>
  <c r="AH43" i="5"/>
  <c r="V43" i="5"/>
  <c r="W43" i="5" s="1"/>
  <c r="T43" i="5"/>
  <c r="X43" i="5" s="1"/>
  <c r="Z43" i="5" s="1"/>
  <c r="S43" i="5"/>
  <c r="Q43" i="5"/>
  <c r="K43" i="5"/>
  <c r="AH42" i="5"/>
  <c r="V42" i="5"/>
  <c r="T42" i="5"/>
  <c r="X42" i="5" s="1"/>
  <c r="Z42" i="5" s="1"/>
  <c r="S42" i="5"/>
  <c r="Q42" i="5"/>
  <c r="K42" i="5"/>
  <c r="AH41" i="5"/>
  <c r="V41" i="5"/>
  <c r="W41" i="5" s="1"/>
  <c r="T41" i="5"/>
  <c r="X41" i="5" s="1"/>
  <c r="Z41" i="5" s="1"/>
  <c r="S41" i="5"/>
  <c r="Q41" i="5"/>
  <c r="K41" i="5"/>
  <c r="AH40" i="5"/>
  <c r="V40" i="5"/>
  <c r="W40" i="5" s="1"/>
  <c r="T40" i="5"/>
  <c r="X40" i="5" s="1"/>
  <c r="Z40" i="5" s="1"/>
  <c r="S40" i="5"/>
  <c r="Q40" i="5"/>
  <c r="K40" i="5"/>
  <c r="AH39" i="5"/>
  <c r="AG39" i="5"/>
  <c r="V39" i="5"/>
  <c r="W39" i="5" s="1"/>
  <c r="T39" i="5"/>
  <c r="X39" i="5" s="1"/>
  <c r="Z39" i="5" s="1"/>
  <c r="S39" i="5"/>
  <c r="Q39" i="5"/>
  <c r="K39" i="5"/>
  <c r="AH38" i="5"/>
  <c r="V38" i="5"/>
  <c r="AG38" i="5" s="1"/>
  <c r="T38" i="5"/>
  <c r="X38" i="5" s="1"/>
  <c r="Z38" i="5" s="1"/>
  <c r="S38" i="5"/>
  <c r="Q38" i="5"/>
  <c r="K38" i="5"/>
  <c r="AH37" i="5"/>
  <c r="V37" i="5"/>
  <c r="W37" i="5" s="1"/>
  <c r="T37" i="5"/>
  <c r="X37" i="5" s="1"/>
  <c r="Z37" i="5" s="1"/>
  <c r="S37" i="5"/>
  <c r="Q37" i="5"/>
  <c r="K37" i="5"/>
  <c r="AH36" i="5"/>
  <c r="V36" i="5"/>
  <c r="W36" i="5" s="1"/>
  <c r="T36" i="5"/>
  <c r="X36" i="5" s="1"/>
  <c r="Z36" i="5" s="1"/>
  <c r="S36" i="5"/>
  <c r="Q36" i="5"/>
  <c r="K36" i="5"/>
  <c r="AH35" i="5"/>
  <c r="V35" i="5"/>
  <c r="W35" i="5" s="1"/>
  <c r="T35" i="5"/>
  <c r="X35" i="5" s="1"/>
  <c r="Z35" i="5" s="1"/>
  <c r="S35" i="5"/>
  <c r="Q35" i="5"/>
  <c r="K35" i="5"/>
  <c r="AH34" i="5"/>
  <c r="V34" i="5"/>
  <c r="AG34" i="5" s="1"/>
  <c r="T34" i="5"/>
  <c r="X34" i="5" s="1"/>
  <c r="Z34" i="5" s="1"/>
  <c r="S34" i="5"/>
  <c r="Q34" i="5"/>
  <c r="K34" i="5"/>
  <c r="AH33" i="5"/>
  <c r="V33" i="5"/>
  <c r="W33" i="5" s="1"/>
  <c r="T33" i="5"/>
  <c r="X33" i="5" s="1"/>
  <c r="Z33" i="5" s="1"/>
  <c r="S33" i="5"/>
  <c r="Q33" i="5"/>
  <c r="K33" i="5"/>
  <c r="AH32" i="5"/>
  <c r="V32" i="5"/>
  <c r="W32" i="5" s="1"/>
  <c r="T32" i="5"/>
  <c r="X32" i="5" s="1"/>
  <c r="Z32" i="5" s="1"/>
  <c r="S32" i="5"/>
  <c r="Q32" i="5"/>
  <c r="K32" i="5"/>
  <c r="AH31" i="5"/>
  <c r="AG31" i="5"/>
  <c r="V31" i="5"/>
  <c r="W31" i="5" s="1"/>
  <c r="T31" i="5"/>
  <c r="X31" i="5" s="1"/>
  <c r="Z31" i="5" s="1"/>
  <c r="S31" i="5"/>
  <c r="Q31" i="5"/>
  <c r="K31" i="5"/>
  <c r="AH30" i="5"/>
  <c r="V30" i="5"/>
  <c r="AG30" i="5" s="1"/>
  <c r="T30" i="5"/>
  <c r="X30" i="5" s="1"/>
  <c r="Z30" i="5" s="1"/>
  <c r="S30" i="5"/>
  <c r="Q30" i="5"/>
  <c r="K30" i="5"/>
  <c r="AH29" i="5"/>
  <c r="V29" i="5"/>
  <c r="W29" i="5" s="1"/>
  <c r="T29" i="5"/>
  <c r="X29" i="5" s="1"/>
  <c r="Z29" i="5" s="1"/>
  <c r="S29" i="5"/>
  <c r="Q29" i="5"/>
  <c r="K29" i="5"/>
  <c r="AH28" i="5"/>
  <c r="V28" i="5"/>
  <c r="W28" i="5" s="1"/>
  <c r="T28" i="5"/>
  <c r="X28" i="5" s="1"/>
  <c r="Z28" i="5" s="1"/>
  <c r="S28" i="5"/>
  <c r="Q28" i="5"/>
  <c r="K28" i="5"/>
  <c r="AH27" i="5"/>
  <c r="AG27" i="5"/>
  <c r="V27" i="5"/>
  <c r="W27" i="5" s="1"/>
  <c r="T27" i="5"/>
  <c r="X27" i="5" s="1"/>
  <c r="Z27" i="5" s="1"/>
  <c r="S27" i="5"/>
  <c r="Q27" i="5"/>
  <c r="K27" i="5"/>
  <c r="AH26" i="5"/>
  <c r="V26" i="5"/>
  <c r="AG26" i="5" s="1"/>
  <c r="T26" i="5"/>
  <c r="X26" i="5" s="1"/>
  <c r="Z26" i="5" s="1"/>
  <c r="S26" i="5"/>
  <c r="Q26" i="5"/>
  <c r="K26" i="5"/>
  <c r="AH25" i="5"/>
  <c r="AG25" i="5"/>
  <c r="V25" i="5"/>
  <c r="W25" i="5" s="1"/>
  <c r="T25" i="5"/>
  <c r="X25" i="5" s="1"/>
  <c r="Z25" i="5" s="1"/>
  <c r="S25" i="5"/>
  <c r="Q25" i="5"/>
  <c r="K25" i="5"/>
  <c r="AH24" i="5"/>
  <c r="V24" i="5"/>
  <c r="W24" i="5" s="1"/>
  <c r="T24" i="5"/>
  <c r="X24" i="5" s="1"/>
  <c r="Z24" i="5" s="1"/>
  <c r="S24" i="5"/>
  <c r="Q24" i="5"/>
  <c r="K24" i="5"/>
  <c r="AH23" i="5"/>
  <c r="AG23" i="5"/>
  <c r="V23" i="5"/>
  <c r="W23" i="5" s="1"/>
  <c r="T23" i="5"/>
  <c r="X23" i="5" s="1"/>
  <c r="Z23" i="5" s="1"/>
  <c r="S23" i="5"/>
  <c r="Q23" i="5"/>
  <c r="K23" i="5"/>
  <c r="AH22" i="5"/>
  <c r="V22" i="5"/>
  <c r="AG22" i="5" s="1"/>
  <c r="T22" i="5"/>
  <c r="X22" i="5" s="1"/>
  <c r="Z22" i="5" s="1"/>
  <c r="S22" i="5"/>
  <c r="Q22" i="5"/>
  <c r="K22" i="5"/>
  <c r="AH21" i="5"/>
  <c r="V21" i="5"/>
  <c r="W21" i="5" s="1"/>
  <c r="T21" i="5"/>
  <c r="X21" i="5" s="1"/>
  <c r="Z21" i="5" s="1"/>
  <c r="S21" i="5"/>
  <c r="Q21" i="5"/>
  <c r="K21" i="5"/>
  <c r="AH20" i="5"/>
  <c r="V20" i="5"/>
  <c r="W20" i="5" s="1"/>
  <c r="T20" i="5"/>
  <c r="X20" i="5" s="1"/>
  <c r="Z20" i="5" s="1"/>
  <c r="S20" i="5"/>
  <c r="Q20" i="5"/>
  <c r="K20" i="5"/>
  <c r="AH19" i="5"/>
  <c r="V19" i="5"/>
  <c r="W19" i="5" s="1"/>
  <c r="T19" i="5"/>
  <c r="X19" i="5" s="1"/>
  <c r="Z19" i="5" s="1"/>
  <c r="S19" i="5"/>
  <c r="Q19" i="5"/>
  <c r="K19" i="5"/>
  <c r="AH18" i="5"/>
  <c r="V18" i="5"/>
  <c r="AG18" i="5" s="1"/>
  <c r="T18" i="5"/>
  <c r="X18" i="5" s="1"/>
  <c r="Z18" i="5" s="1"/>
  <c r="S18" i="5"/>
  <c r="Q18" i="5"/>
  <c r="K18" i="5"/>
  <c r="AH17" i="5"/>
  <c r="V17" i="5"/>
  <c r="W17" i="5" s="1"/>
  <c r="T17" i="5"/>
  <c r="X17" i="5" s="1"/>
  <c r="Z17" i="5" s="1"/>
  <c r="S17" i="5"/>
  <c r="Q17" i="5"/>
  <c r="K17" i="5"/>
  <c r="AH16" i="5"/>
  <c r="V16" i="5"/>
  <c r="W16" i="5" s="1"/>
  <c r="T16" i="5"/>
  <c r="X16" i="5" s="1"/>
  <c r="Z16" i="5" s="1"/>
  <c r="S16" i="5"/>
  <c r="Q16" i="5"/>
  <c r="K16" i="5"/>
  <c r="AH15" i="5"/>
  <c r="AG15" i="5"/>
  <c r="V15" i="5"/>
  <c r="W15" i="5" s="1"/>
  <c r="T15" i="5"/>
  <c r="X15" i="5" s="1"/>
  <c r="Z15" i="5" s="1"/>
  <c r="S15" i="5"/>
  <c r="Q15" i="5"/>
  <c r="K15" i="5"/>
  <c r="AH14" i="5"/>
  <c r="V14" i="5"/>
  <c r="AG14" i="5" s="1"/>
  <c r="T14" i="5"/>
  <c r="X14" i="5" s="1"/>
  <c r="Z14" i="5" s="1"/>
  <c r="S14" i="5"/>
  <c r="Q14" i="5"/>
  <c r="K14" i="5"/>
  <c r="AH13" i="5"/>
  <c r="V13" i="5"/>
  <c r="W13" i="5" s="1"/>
  <c r="T13" i="5"/>
  <c r="X13" i="5" s="1"/>
  <c r="Z13" i="5" s="1"/>
  <c r="S13" i="5"/>
  <c r="Q13" i="5"/>
  <c r="K13" i="5"/>
  <c r="AH12" i="5"/>
  <c r="V12" i="5"/>
  <c r="W12" i="5" s="1"/>
  <c r="T12" i="5"/>
  <c r="X12" i="5" s="1"/>
  <c r="Z12" i="5" s="1"/>
  <c r="S12" i="5"/>
  <c r="Q12" i="5"/>
  <c r="K12" i="5"/>
  <c r="AH11" i="5"/>
  <c r="AG11" i="5"/>
  <c r="V11" i="5"/>
  <c r="W11" i="5" s="1"/>
  <c r="T11" i="5"/>
  <c r="X11" i="5" s="1"/>
  <c r="Z11" i="5" s="1"/>
  <c r="S11" i="5"/>
  <c r="Q11" i="5"/>
  <c r="K11" i="5"/>
  <c r="AH10" i="5"/>
  <c r="V10" i="5"/>
  <c r="AG10" i="5" s="1"/>
  <c r="T10" i="5"/>
  <c r="X10" i="5" s="1"/>
  <c r="Z10" i="5" s="1"/>
  <c r="S10" i="5"/>
  <c r="Q10" i="5"/>
  <c r="K10" i="5"/>
  <c r="AH9" i="5"/>
  <c r="AG9" i="5"/>
  <c r="V9" i="5"/>
  <c r="W9" i="5" s="1"/>
  <c r="T9" i="5"/>
  <c r="X9" i="5" s="1"/>
  <c r="Z9" i="5" s="1"/>
  <c r="S9" i="5"/>
  <c r="Q9" i="5"/>
  <c r="K9" i="5"/>
  <c r="AH8" i="5"/>
  <c r="V8" i="5"/>
  <c r="W8" i="5" s="1"/>
  <c r="T8" i="5"/>
  <c r="X8" i="5" s="1"/>
  <c r="Z8" i="5" s="1"/>
  <c r="S8" i="5"/>
  <c r="Q8" i="5"/>
  <c r="K8" i="5"/>
  <c r="AH7" i="5"/>
  <c r="V7" i="5"/>
  <c r="W7" i="5" s="1"/>
  <c r="T7" i="5"/>
  <c r="X7" i="5" s="1"/>
  <c r="Z7" i="5" s="1"/>
  <c r="S7" i="5"/>
  <c r="Q7" i="5"/>
  <c r="K7" i="5"/>
  <c r="AH6" i="5"/>
  <c r="V6" i="5"/>
  <c r="AG6" i="5" s="1"/>
  <c r="T6" i="5"/>
  <c r="X6" i="5" s="1"/>
  <c r="Z6" i="5" s="1"/>
  <c r="S6" i="5"/>
  <c r="Q6" i="5"/>
  <c r="K6" i="5"/>
  <c r="AH5" i="5"/>
  <c r="AG5" i="5"/>
  <c r="V5" i="5"/>
  <c r="W5" i="5" s="1"/>
  <c r="T5" i="5"/>
  <c r="X5" i="5" s="1"/>
  <c r="Z5" i="5" s="1"/>
  <c r="S5" i="5"/>
  <c r="Q5" i="5"/>
  <c r="K5" i="5"/>
  <c r="AH4" i="5"/>
  <c r="V4" i="5"/>
  <c r="W4" i="5" s="1"/>
  <c r="T4" i="5"/>
  <c r="X4" i="5" s="1"/>
  <c r="Z4" i="5" s="1"/>
  <c r="S4" i="5"/>
  <c r="Q4" i="5"/>
  <c r="K4" i="5"/>
  <c r="AH3" i="5"/>
  <c r="AG3" i="5"/>
  <c r="V3" i="5"/>
  <c r="W3" i="5" s="1"/>
  <c r="T3" i="5"/>
  <c r="X3" i="5" s="1"/>
  <c r="Z3" i="5" s="1"/>
  <c r="S3" i="5"/>
  <c r="Q3" i="5"/>
  <c r="K3" i="5"/>
  <c r="AH2" i="5"/>
  <c r="V2" i="5"/>
  <c r="AG2" i="5" s="1"/>
  <c r="T2" i="5"/>
  <c r="X2" i="5" s="1"/>
  <c r="Z2" i="5" s="1"/>
  <c r="S2" i="5"/>
  <c r="Q2" i="5"/>
  <c r="K2" i="5"/>
  <c r="AL267" i="4"/>
  <c r="AI267" i="4"/>
  <c r="AH267" i="4"/>
  <c r="AK267" i="4" s="1"/>
  <c r="AL266" i="4"/>
  <c r="AN266" i="4" s="1"/>
  <c r="AI266" i="4"/>
  <c r="AH266" i="4"/>
  <c r="AK266" i="4" s="1"/>
  <c r="AL265" i="4"/>
  <c r="AM265" i="4" s="1"/>
  <c r="AP265" i="4" s="1"/>
  <c r="AI265" i="4"/>
  <c r="AH265" i="4"/>
  <c r="AK265" i="4" s="1"/>
  <c r="AL264" i="4"/>
  <c r="AN264" i="4" s="1"/>
  <c r="AI264" i="4"/>
  <c r="AH264" i="4"/>
  <c r="AK264" i="4" s="1"/>
  <c r="AL263" i="4"/>
  <c r="AN263" i="4" s="1"/>
  <c r="AI263" i="4"/>
  <c r="AH263" i="4"/>
  <c r="AK263" i="4" s="1"/>
  <c r="AL262" i="4"/>
  <c r="AN262" i="4" s="1"/>
  <c r="AI262" i="4"/>
  <c r="AH262" i="4"/>
  <c r="AK262" i="4" s="1"/>
  <c r="AL261" i="4"/>
  <c r="AN261" i="4" s="1"/>
  <c r="AI261" i="4"/>
  <c r="AH261" i="4"/>
  <c r="AK261" i="4" s="1"/>
  <c r="AL260" i="4"/>
  <c r="AN260" i="4" s="1"/>
  <c r="AI260" i="4"/>
  <c r="AH260" i="4"/>
  <c r="AK260" i="4" s="1"/>
  <c r="AL259" i="4"/>
  <c r="AN259" i="4" s="1"/>
  <c r="AI259" i="4"/>
  <c r="AH259" i="4"/>
  <c r="AL258" i="4"/>
  <c r="AN258" i="4" s="1"/>
  <c r="AI258" i="4"/>
  <c r="AH258" i="4"/>
  <c r="AL257" i="4"/>
  <c r="AN257" i="4" s="1"/>
  <c r="AI257" i="4"/>
  <c r="AH257" i="4"/>
  <c r="AL256" i="4"/>
  <c r="AN256" i="4" s="1"/>
  <c r="AI256" i="4"/>
  <c r="AH256" i="4"/>
  <c r="AL255" i="4"/>
  <c r="AN255" i="4" s="1"/>
  <c r="AI255" i="4"/>
  <c r="AH255" i="4"/>
  <c r="AL254" i="4"/>
  <c r="AN254" i="4" s="1"/>
  <c r="AI254" i="4"/>
  <c r="AH254" i="4"/>
  <c r="AL253" i="4"/>
  <c r="AN253" i="4" s="1"/>
  <c r="AI253" i="4"/>
  <c r="AH253" i="4"/>
  <c r="AL252" i="4"/>
  <c r="AN252" i="4" s="1"/>
  <c r="AH252" i="4"/>
  <c r="AL251" i="4"/>
  <c r="AN251" i="4" s="1"/>
  <c r="AH251" i="4"/>
  <c r="AL250" i="4"/>
  <c r="AN250" i="4" s="1"/>
  <c r="AI250" i="4"/>
  <c r="AH250" i="4"/>
  <c r="AL249" i="4"/>
  <c r="AN249" i="4" s="1"/>
  <c r="AI249" i="4"/>
  <c r="AH249" i="4"/>
  <c r="AL248" i="4"/>
  <c r="AN248" i="4" s="1"/>
  <c r="AI248" i="4"/>
  <c r="AH248" i="4"/>
  <c r="AL247" i="4"/>
  <c r="AN247" i="4" s="1"/>
  <c r="AI247" i="4"/>
  <c r="AH247" i="4"/>
  <c r="AL246" i="4"/>
  <c r="AN246" i="4" s="1"/>
  <c r="AI246" i="4"/>
  <c r="AH246" i="4"/>
  <c r="AL245" i="4"/>
  <c r="AN245" i="4" s="1"/>
  <c r="AI245" i="4"/>
  <c r="AH245" i="4"/>
  <c r="AL244" i="4"/>
  <c r="AN244" i="4" s="1"/>
  <c r="AI244" i="4"/>
  <c r="AH244" i="4"/>
  <c r="AL243" i="4"/>
  <c r="AN243" i="4" s="1"/>
  <c r="AI243" i="4"/>
  <c r="AH243" i="4"/>
  <c r="AL242" i="4"/>
  <c r="AN242" i="4" s="1"/>
  <c r="AH242" i="4"/>
  <c r="AL241" i="4"/>
  <c r="AN241" i="4" s="1"/>
  <c r="AH241" i="4"/>
  <c r="AL240" i="4"/>
  <c r="AN240" i="4" s="1"/>
  <c r="AI240" i="4"/>
  <c r="AH240" i="4"/>
  <c r="AL239" i="4"/>
  <c r="AN239" i="4" s="1"/>
  <c r="AI239" i="4"/>
  <c r="AH239" i="4"/>
  <c r="AL238" i="4"/>
  <c r="AN238" i="4" s="1"/>
  <c r="AI238" i="4"/>
  <c r="AH238" i="4"/>
  <c r="AL237" i="4"/>
  <c r="AN237" i="4" s="1"/>
  <c r="AI237" i="4"/>
  <c r="AH237" i="4"/>
  <c r="AL236" i="4"/>
  <c r="AN236" i="4" s="1"/>
  <c r="AI236" i="4"/>
  <c r="AH236" i="4"/>
  <c r="AL235" i="4"/>
  <c r="AN235" i="4" s="1"/>
  <c r="AI235" i="4"/>
  <c r="AH235" i="4"/>
  <c r="AL234" i="4"/>
  <c r="AN234" i="4" s="1"/>
  <c r="AI234" i="4"/>
  <c r="AH234" i="4"/>
  <c r="AL233" i="4"/>
  <c r="AN233" i="4" s="1"/>
  <c r="AI233" i="4"/>
  <c r="AH233" i="4"/>
  <c r="AL232" i="4"/>
  <c r="AN232" i="4" s="1"/>
  <c r="AI232" i="4"/>
  <c r="AH232" i="4"/>
  <c r="AL231" i="4"/>
  <c r="AN231" i="4" s="1"/>
  <c r="AI231" i="4"/>
  <c r="AH231" i="4"/>
  <c r="AL230" i="4"/>
  <c r="AN230" i="4" s="1"/>
  <c r="AI230" i="4"/>
  <c r="AH230" i="4"/>
  <c r="AL229" i="4"/>
  <c r="AN229" i="4" s="1"/>
  <c r="AI229" i="4"/>
  <c r="AH229" i="4"/>
  <c r="AL228" i="4"/>
  <c r="AN228" i="4" s="1"/>
  <c r="AI228" i="4"/>
  <c r="AH228" i="4"/>
  <c r="AL227" i="4"/>
  <c r="AN227" i="4" s="1"/>
  <c r="AI227" i="4"/>
  <c r="AH227" i="4"/>
  <c r="AL226" i="4"/>
  <c r="AN226" i="4" s="1"/>
  <c r="AI226" i="4"/>
  <c r="AH226" i="4"/>
  <c r="AL225" i="4"/>
  <c r="AN225" i="4" s="1"/>
  <c r="AI225" i="4"/>
  <c r="AH225" i="4"/>
  <c r="AL224" i="4"/>
  <c r="AN224" i="4" s="1"/>
  <c r="AI224" i="4"/>
  <c r="AH224" i="4"/>
  <c r="AL223" i="4"/>
  <c r="AN223" i="4" s="1"/>
  <c r="AI223" i="4"/>
  <c r="AH223" i="4"/>
  <c r="AL222" i="4"/>
  <c r="AN222" i="4" s="1"/>
  <c r="AI222" i="4"/>
  <c r="AH222" i="4"/>
  <c r="AK222" i="4" s="1"/>
  <c r="AL221" i="4"/>
  <c r="AN221" i="4" s="1"/>
  <c r="AI221" i="4"/>
  <c r="AH221" i="4"/>
  <c r="AK221" i="4" s="1"/>
  <c r="AL220" i="4"/>
  <c r="AN220" i="4" s="1"/>
  <c r="AI220" i="4"/>
  <c r="AH220" i="4"/>
  <c r="AK220" i="4" s="1"/>
  <c r="AL219" i="4"/>
  <c r="AN219" i="4" s="1"/>
  <c r="AI219" i="4"/>
  <c r="AH219" i="4"/>
  <c r="AK219" i="4" s="1"/>
  <c r="AL218" i="4"/>
  <c r="AN218" i="4" s="1"/>
  <c r="AI218" i="4"/>
  <c r="AH218" i="4"/>
  <c r="AK218" i="4" s="1"/>
  <c r="AL217" i="4"/>
  <c r="AN217" i="4" s="1"/>
  <c r="AI217" i="4"/>
  <c r="AH217" i="4"/>
  <c r="AK217" i="4" s="1"/>
  <c r="AL216" i="4"/>
  <c r="AN216" i="4" s="1"/>
  <c r="AI216" i="4"/>
  <c r="AH216" i="4"/>
  <c r="AK216" i="4" s="1"/>
  <c r="AL215" i="4"/>
  <c r="AN215" i="4" s="1"/>
  <c r="AI215" i="4"/>
  <c r="AH215" i="4"/>
  <c r="AK215" i="4" s="1"/>
  <c r="AL214" i="4"/>
  <c r="AN214" i="4" s="1"/>
  <c r="AI214" i="4"/>
  <c r="AH214" i="4"/>
  <c r="AK214" i="4" s="1"/>
  <c r="AL213" i="4"/>
  <c r="AN213" i="4" s="1"/>
  <c r="AI213" i="4"/>
  <c r="AH213" i="4"/>
  <c r="AK213" i="4" s="1"/>
  <c r="AL212" i="4"/>
  <c r="AN212" i="4" s="1"/>
  <c r="AI212" i="4"/>
  <c r="AH212" i="4"/>
  <c r="AK212" i="4" s="1"/>
  <c r="AL211" i="4"/>
  <c r="AN211" i="4" s="1"/>
  <c r="AI211" i="4"/>
  <c r="AH211" i="4"/>
  <c r="AK211" i="4" s="1"/>
  <c r="AL210" i="4"/>
  <c r="AN210" i="4" s="1"/>
  <c r="AI210" i="4"/>
  <c r="AH210" i="4"/>
  <c r="AK210" i="4" s="1"/>
  <c r="AL209" i="4"/>
  <c r="AN209" i="4" s="1"/>
  <c r="AI209" i="4"/>
  <c r="AH209" i="4"/>
  <c r="AK209" i="4" s="1"/>
  <c r="AL208" i="4"/>
  <c r="AN208" i="4" s="1"/>
  <c r="AI208" i="4"/>
  <c r="AH208" i="4"/>
  <c r="AK208" i="4" s="1"/>
  <c r="AL207" i="4"/>
  <c r="AN207" i="4" s="1"/>
  <c r="AI207" i="4"/>
  <c r="AH207" i="4"/>
  <c r="AK207" i="4" s="1"/>
  <c r="AB207" i="4"/>
  <c r="AL206" i="4"/>
  <c r="AN206" i="4" s="1"/>
  <c r="AI206" i="4"/>
  <c r="AH206" i="4"/>
  <c r="AK206" i="4" s="1"/>
  <c r="AP205" i="4"/>
  <c r="AN205" i="4"/>
  <c r="AI205" i="4"/>
  <c r="AH205" i="4"/>
  <c r="AK205" i="4" s="1"/>
  <c r="AL204" i="4"/>
  <c r="AI204" i="4"/>
  <c r="AH204" i="4"/>
  <c r="AK204" i="4" s="1"/>
  <c r="AL203" i="4"/>
  <c r="AI203" i="4"/>
  <c r="AH203" i="4"/>
  <c r="AK203" i="4" s="1"/>
  <c r="AH200" i="4"/>
  <c r="V200" i="4"/>
  <c r="W200" i="4" s="1"/>
  <c r="T200" i="4"/>
  <c r="X200" i="4" s="1"/>
  <c r="Z200" i="4" s="1"/>
  <c r="S200" i="4"/>
  <c r="Q200" i="4"/>
  <c r="K200" i="4"/>
  <c r="AH199" i="4"/>
  <c r="W199" i="4"/>
  <c r="V199" i="4"/>
  <c r="T199" i="4"/>
  <c r="X199" i="4" s="1"/>
  <c r="Z199" i="4" s="1"/>
  <c r="S199" i="4"/>
  <c r="Q199" i="4"/>
  <c r="AH198" i="4"/>
  <c r="W198" i="4"/>
  <c r="V198" i="4"/>
  <c r="T198" i="4"/>
  <c r="X198" i="4" s="1"/>
  <c r="Z198" i="4" s="1"/>
  <c r="S198" i="4"/>
  <c r="Q198" i="4"/>
  <c r="AH197" i="4"/>
  <c r="W197" i="4"/>
  <c r="V197" i="4"/>
  <c r="T197" i="4"/>
  <c r="X197" i="4" s="1"/>
  <c r="Z197" i="4" s="1"/>
  <c r="S197" i="4"/>
  <c r="Q197" i="4"/>
  <c r="AH196" i="4"/>
  <c r="W196" i="4"/>
  <c r="V196" i="4"/>
  <c r="T196" i="4"/>
  <c r="X196" i="4" s="1"/>
  <c r="Z196" i="4" s="1"/>
  <c r="S196" i="4"/>
  <c r="Q196" i="4"/>
  <c r="AH195" i="4"/>
  <c r="W195" i="4"/>
  <c r="V195" i="4"/>
  <c r="T195" i="4"/>
  <c r="X195" i="4" s="1"/>
  <c r="Z195" i="4" s="1"/>
  <c r="S195" i="4"/>
  <c r="Q195" i="4"/>
  <c r="AH194" i="4"/>
  <c r="W194" i="4"/>
  <c r="V194" i="4"/>
  <c r="T194" i="4"/>
  <c r="X194" i="4" s="1"/>
  <c r="Z194" i="4" s="1"/>
  <c r="S194" i="4"/>
  <c r="Q194" i="4"/>
  <c r="AH193" i="4"/>
  <c r="W193" i="4"/>
  <c r="V193" i="4"/>
  <c r="T193" i="4"/>
  <c r="X193" i="4" s="1"/>
  <c r="Z193" i="4" s="1"/>
  <c r="S193" i="4"/>
  <c r="Q193" i="4"/>
  <c r="AH192" i="4"/>
  <c r="W192" i="4"/>
  <c r="V192" i="4"/>
  <c r="T192" i="4"/>
  <c r="X192" i="4" s="1"/>
  <c r="Z192" i="4" s="1"/>
  <c r="S192" i="4"/>
  <c r="Q192" i="4"/>
  <c r="AH191" i="4"/>
  <c r="W191" i="4"/>
  <c r="V191" i="4"/>
  <c r="T191" i="4"/>
  <c r="X191" i="4" s="1"/>
  <c r="Z191" i="4" s="1"/>
  <c r="S191" i="4"/>
  <c r="Q191" i="4"/>
  <c r="AH190" i="4"/>
  <c r="W190" i="4"/>
  <c r="V190" i="4"/>
  <c r="T190" i="4"/>
  <c r="X190" i="4" s="1"/>
  <c r="Z190" i="4" s="1"/>
  <c r="S190" i="4"/>
  <c r="Q190" i="4"/>
  <c r="AH189" i="4"/>
  <c r="W189" i="4"/>
  <c r="V189" i="4"/>
  <c r="T189" i="4"/>
  <c r="X189" i="4" s="1"/>
  <c r="Z189" i="4" s="1"/>
  <c r="S189" i="4"/>
  <c r="Q189" i="4"/>
  <c r="AH188" i="4"/>
  <c r="W188" i="4"/>
  <c r="V188" i="4"/>
  <c r="T188" i="4"/>
  <c r="X188" i="4" s="1"/>
  <c r="Z188" i="4" s="1"/>
  <c r="S188" i="4"/>
  <c r="Q188" i="4"/>
  <c r="AH187" i="4"/>
  <c r="W187" i="4"/>
  <c r="V187" i="4"/>
  <c r="T187" i="4"/>
  <c r="X187" i="4" s="1"/>
  <c r="Z187" i="4" s="1"/>
  <c r="S187" i="4"/>
  <c r="Q187" i="4"/>
  <c r="AH186" i="4"/>
  <c r="W186" i="4"/>
  <c r="V186" i="4"/>
  <c r="T186" i="4"/>
  <c r="X186" i="4" s="1"/>
  <c r="Z186" i="4" s="1"/>
  <c r="S186" i="4"/>
  <c r="Q186" i="4"/>
  <c r="AH185" i="4"/>
  <c r="W185" i="4"/>
  <c r="V185" i="4"/>
  <c r="T185" i="4"/>
  <c r="X185" i="4" s="1"/>
  <c r="Z185" i="4" s="1"/>
  <c r="S185" i="4"/>
  <c r="Q185" i="4"/>
  <c r="AH184" i="4"/>
  <c r="W184" i="4"/>
  <c r="V184" i="4"/>
  <c r="T184" i="4"/>
  <c r="X184" i="4" s="1"/>
  <c r="Z184" i="4" s="1"/>
  <c r="S184" i="4"/>
  <c r="Q184" i="4"/>
  <c r="AH183" i="4"/>
  <c r="W183" i="4"/>
  <c r="V183" i="4"/>
  <c r="T183" i="4"/>
  <c r="X183" i="4" s="1"/>
  <c r="Z183" i="4" s="1"/>
  <c r="S183" i="4"/>
  <c r="Q183" i="4"/>
  <c r="AH182" i="4"/>
  <c r="W182" i="4"/>
  <c r="V182" i="4"/>
  <c r="T182" i="4"/>
  <c r="X182" i="4" s="1"/>
  <c r="Z182" i="4" s="1"/>
  <c r="S182" i="4"/>
  <c r="Q182" i="4"/>
  <c r="AH181" i="4"/>
  <c r="W181" i="4"/>
  <c r="V181" i="4"/>
  <c r="T181" i="4"/>
  <c r="X181" i="4" s="1"/>
  <c r="Z181" i="4" s="1"/>
  <c r="S181" i="4"/>
  <c r="Q181" i="4"/>
  <c r="AH180" i="4"/>
  <c r="W180" i="4"/>
  <c r="V180" i="4"/>
  <c r="T180" i="4"/>
  <c r="X180" i="4" s="1"/>
  <c r="Z180" i="4" s="1"/>
  <c r="S180" i="4"/>
  <c r="Q180" i="4"/>
  <c r="AH179" i="4"/>
  <c r="W179" i="4"/>
  <c r="V179" i="4"/>
  <c r="T179" i="4"/>
  <c r="X179" i="4" s="1"/>
  <c r="Z179" i="4" s="1"/>
  <c r="S179" i="4"/>
  <c r="Q179" i="4"/>
  <c r="AH178" i="4"/>
  <c r="W178" i="4"/>
  <c r="V178" i="4"/>
  <c r="T178" i="4"/>
  <c r="X178" i="4" s="1"/>
  <c r="Z178" i="4" s="1"/>
  <c r="S178" i="4"/>
  <c r="Q178" i="4"/>
  <c r="AH177" i="4"/>
  <c r="W177" i="4"/>
  <c r="V177" i="4"/>
  <c r="T177" i="4"/>
  <c r="X177" i="4" s="1"/>
  <c r="Z177" i="4" s="1"/>
  <c r="S177" i="4"/>
  <c r="Q177" i="4"/>
  <c r="AH176" i="4"/>
  <c r="W176" i="4"/>
  <c r="V176" i="4"/>
  <c r="T176" i="4"/>
  <c r="X176" i="4" s="1"/>
  <c r="Z176" i="4" s="1"/>
  <c r="S176" i="4"/>
  <c r="Q176" i="4"/>
  <c r="AH175" i="4"/>
  <c r="W175" i="4"/>
  <c r="V175" i="4"/>
  <c r="T175" i="4"/>
  <c r="X175" i="4" s="1"/>
  <c r="Z175" i="4" s="1"/>
  <c r="S175" i="4"/>
  <c r="Q175" i="4"/>
  <c r="AH174" i="4"/>
  <c r="W174" i="4"/>
  <c r="V174" i="4"/>
  <c r="T174" i="4"/>
  <c r="X174" i="4" s="1"/>
  <c r="Z174" i="4" s="1"/>
  <c r="S174" i="4"/>
  <c r="Q174" i="4"/>
  <c r="AH173" i="4"/>
  <c r="W173" i="4"/>
  <c r="V173" i="4"/>
  <c r="T173" i="4"/>
  <c r="X173" i="4" s="1"/>
  <c r="Z173" i="4" s="1"/>
  <c r="S173" i="4"/>
  <c r="Q173" i="4"/>
  <c r="AH172" i="4"/>
  <c r="W172" i="4"/>
  <c r="V172" i="4"/>
  <c r="T172" i="4"/>
  <c r="X172" i="4" s="1"/>
  <c r="Z172" i="4" s="1"/>
  <c r="S172" i="4"/>
  <c r="Q172" i="4"/>
  <c r="AH171" i="4"/>
  <c r="W171" i="4"/>
  <c r="V171" i="4"/>
  <c r="T171" i="4"/>
  <c r="X171" i="4" s="1"/>
  <c r="Z171" i="4" s="1"/>
  <c r="S171" i="4"/>
  <c r="Q171" i="4"/>
  <c r="AH170" i="4"/>
  <c r="W170" i="4"/>
  <c r="V170" i="4"/>
  <c r="T170" i="4"/>
  <c r="X170" i="4" s="1"/>
  <c r="Z170" i="4" s="1"/>
  <c r="S170" i="4"/>
  <c r="Q170" i="4"/>
  <c r="AH169" i="4"/>
  <c r="W169" i="4"/>
  <c r="V169" i="4"/>
  <c r="T169" i="4"/>
  <c r="X169" i="4" s="1"/>
  <c r="Z169" i="4" s="1"/>
  <c r="S169" i="4"/>
  <c r="Q169" i="4"/>
  <c r="AH168" i="4"/>
  <c r="W168" i="4"/>
  <c r="V168" i="4"/>
  <c r="T168" i="4"/>
  <c r="X168" i="4" s="1"/>
  <c r="Z168" i="4" s="1"/>
  <c r="S168" i="4"/>
  <c r="Q168" i="4"/>
  <c r="AH167" i="4"/>
  <c r="W167" i="4"/>
  <c r="V167" i="4"/>
  <c r="T167" i="4"/>
  <c r="X167" i="4" s="1"/>
  <c r="Z167" i="4" s="1"/>
  <c r="S167" i="4"/>
  <c r="Q167" i="4"/>
  <c r="AH166" i="4"/>
  <c r="W166" i="4"/>
  <c r="V166" i="4"/>
  <c r="T166" i="4"/>
  <c r="X166" i="4" s="1"/>
  <c r="Z166" i="4" s="1"/>
  <c r="S166" i="4"/>
  <c r="Q166" i="4"/>
  <c r="AH165" i="4"/>
  <c r="W165" i="4"/>
  <c r="V165" i="4"/>
  <c r="T165" i="4"/>
  <c r="X165" i="4" s="1"/>
  <c r="Z165" i="4" s="1"/>
  <c r="S165" i="4"/>
  <c r="Q165" i="4"/>
  <c r="AH164" i="4"/>
  <c r="W164" i="4"/>
  <c r="V164" i="4"/>
  <c r="T164" i="4"/>
  <c r="X164" i="4" s="1"/>
  <c r="Z164" i="4" s="1"/>
  <c r="S164" i="4"/>
  <c r="Q164" i="4"/>
  <c r="AH163" i="4"/>
  <c r="W163" i="4"/>
  <c r="V163" i="4"/>
  <c r="T163" i="4"/>
  <c r="X163" i="4" s="1"/>
  <c r="Z163" i="4" s="1"/>
  <c r="S163" i="4"/>
  <c r="Q163" i="4"/>
  <c r="AH162" i="4"/>
  <c r="W162" i="4"/>
  <c r="V162" i="4"/>
  <c r="T162" i="4"/>
  <c r="X162" i="4" s="1"/>
  <c r="Z162" i="4" s="1"/>
  <c r="S162" i="4"/>
  <c r="Q162" i="4"/>
  <c r="AH161" i="4"/>
  <c r="W161" i="4"/>
  <c r="V161" i="4"/>
  <c r="T161" i="4"/>
  <c r="X161" i="4" s="1"/>
  <c r="Z161" i="4" s="1"/>
  <c r="S161" i="4"/>
  <c r="Q161" i="4"/>
  <c r="AH160" i="4"/>
  <c r="W160" i="4"/>
  <c r="V160" i="4"/>
  <c r="T160" i="4"/>
  <c r="X160" i="4" s="1"/>
  <c r="Z160" i="4" s="1"/>
  <c r="S160" i="4"/>
  <c r="Q160" i="4"/>
  <c r="AH159" i="4"/>
  <c r="W159" i="4"/>
  <c r="V159" i="4"/>
  <c r="T159" i="4"/>
  <c r="X159" i="4" s="1"/>
  <c r="Z159" i="4" s="1"/>
  <c r="S159" i="4"/>
  <c r="Q159" i="4"/>
  <c r="AH158" i="4"/>
  <c r="W158" i="4"/>
  <c r="V158" i="4"/>
  <c r="T158" i="4"/>
  <c r="X158" i="4" s="1"/>
  <c r="Z158" i="4" s="1"/>
  <c r="S158" i="4"/>
  <c r="Q158" i="4"/>
  <c r="AH157" i="4"/>
  <c r="W157" i="4"/>
  <c r="V157" i="4"/>
  <c r="T157" i="4"/>
  <c r="X157" i="4" s="1"/>
  <c r="Z157" i="4" s="1"/>
  <c r="S157" i="4"/>
  <c r="Q157" i="4"/>
  <c r="AH156" i="4"/>
  <c r="W156" i="4"/>
  <c r="V156" i="4"/>
  <c r="T156" i="4"/>
  <c r="X156" i="4" s="1"/>
  <c r="Z156" i="4" s="1"/>
  <c r="S156" i="4"/>
  <c r="Q156" i="4"/>
  <c r="AH155" i="4"/>
  <c r="W155" i="4"/>
  <c r="V155" i="4"/>
  <c r="T155" i="4"/>
  <c r="X155" i="4" s="1"/>
  <c r="Z155" i="4" s="1"/>
  <c r="S155" i="4"/>
  <c r="Q155" i="4"/>
  <c r="AH154" i="4"/>
  <c r="W154" i="4"/>
  <c r="V154" i="4"/>
  <c r="T154" i="4"/>
  <c r="X154" i="4" s="1"/>
  <c r="Z154" i="4" s="1"/>
  <c r="S154" i="4"/>
  <c r="Q154" i="4"/>
  <c r="AH153" i="4"/>
  <c r="W153" i="4"/>
  <c r="V153" i="4"/>
  <c r="T153" i="4"/>
  <c r="X153" i="4" s="1"/>
  <c r="Z153" i="4" s="1"/>
  <c r="S153" i="4"/>
  <c r="Q153" i="4"/>
  <c r="AH152" i="4"/>
  <c r="W152" i="4"/>
  <c r="V152" i="4"/>
  <c r="T152" i="4"/>
  <c r="X152" i="4" s="1"/>
  <c r="Z152" i="4" s="1"/>
  <c r="S152" i="4"/>
  <c r="Q152" i="4"/>
  <c r="AH151" i="4"/>
  <c r="W151" i="4"/>
  <c r="V151" i="4"/>
  <c r="T151" i="4"/>
  <c r="X151" i="4" s="1"/>
  <c r="Z151" i="4" s="1"/>
  <c r="S151" i="4"/>
  <c r="Q151" i="4"/>
  <c r="AH150" i="4"/>
  <c r="W150" i="4"/>
  <c r="V150" i="4"/>
  <c r="T150" i="4"/>
  <c r="X150" i="4" s="1"/>
  <c r="Z150" i="4" s="1"/>
  <c r="S150" i="4"/>
  <c r="Q150" i="4"/>
  <c r="AH149" i="4"/>
  <c r="W149" i="4"/>
  <c r="V149" i="4"/>
  <c r="T149" i="4"/>
  <c r="X149" i="4" s="1"/>
  <c r="Z149" i="4" s="1"/>
  <c r="S149" i="4"/>
  <c r="Q149" i="4"/>
  <c r="AH148" i="4"/>
  <c r="W148" i="4"/>
  <c r="V148" i="4"/>
  <c r="T148" i="4"/>
  <c r="X148" i="4" s="1"/>
  <c r="Z148" i="4" s="1"/>
  <c r="S148" i="4"/>
  <c r="Q148" i="4"/>
  <c r="AH147" i="4"/>
  <c r="W147" i="4"/>
  <c r="V147" i="4"/>
  <c r="T147" i="4"/>
  <c r="X147" i="4" s="1"/>
  <c r="Z147" i="4" s="1"/>
  <c r="S147" i="4"/>
  <c r="Q147" i="4"/>
  <c r="AH146" i="4"/>
  <c r="W146" i="4"/>
  <c r="V146" i="4"/>
  <c r="T146" i="4"/>
  <c r="X146" i="4" s="1"/>
  <c r="Z146" i="4" s="1"/>
  <c r="S146" i="4"/>
  <c r="Q146" i="4"/>
  <c r="AH145" i="4"/>
  <c r="W145" i="4"/>
  <c r="V145" i="4"/>
  <c r="T145" i="4"/>
  <c r="X145" i="4" s="1"/>
  <c r="Z145" i="4" s="1"/>
  <c r="S145" i="4"/>
  <c r="Q145" i="4"/>
  <c r="AH144" i="4"/>
  <c r="W144" i="4"/>
  <c r="V144" i="4"/>
  <c r="T144" i="4"/>
  <c r="X144" i="4" s="1"/>
  <c r="Z144" i="4" s="1"/>
  <c r="S144" i="4"/>
  <c r="Q144" i="4"/>
  <c r="AH143" i="4"/>
  <c r="W143" i="4"/>
  <c r="V143" i="4"/>
  <c r="T143" i="4"/>
  <c r="X143" i="4" s="1"/>
  <c r="Z143" i="4" s="1"/>
  <c r="S143" i="4"/>
  <c r="Q143" i="4"/>
  <c r="AH142" i="4"/>
  <c r="W142" i="4"/>
  <c r="V142" i="4"/>
  <c r="T142" i="4"/>
  <c r="X142" i="4" s="1"/>
  <c r="Z142" i="4" s="1"/>
  <c r="S142" i="4"/>
  <c r="Q142" i="4"/>
  <c r="AH141" i="4"/>
  <c r="W141" i="4"/>
  <c r="V141" i="4"/>
  <c r="T141" i="4"/>
  <c r="X141" i="4" s="1"/>
  <c r="Z141" i="4" s="1"/>
  <c r="S141" i="4"/>
  <c r="Q141" i="4"/>
  <c r="AH140" i="4"/>
  <c r="W140" i="4"/>
  <c r="V140" i="4"/>
  <c r="T140" i="4"/>
  <c r="X140" i="4" s="1"/>
  <c r="Z140" i="4" s="1"/>
  <c r="S140" i="4"/>
  <c r="Q140" i="4"/>
  <c r="AH139" i="4"/>
  <c r="W139" i="4"/>
  <c r="V139" i="4"/>
  <c r="T139" i="4"/>
  <c r="X139" i="4" s="1"/>
  <c r="Z139" i="4" s="1"/>
  <c r="S139" i="4"/>
  <c r="Q139" i="4"/>
  <c r="AH138" i="4"/>
  <c r="W138" i="4"/>
  <c r="V138" i="4"/>
  <c r="T138" i="4"/>
  <c r="X138" i="4" s="1"/>
  <c r="Z138" i="4" s="1"/>
  <c r="S138" i="4"/>
  <c r="Q138" i="4"/>
  <c r="AH137" i="4"/>
  <c r="W137" i="4"/>
  <c r="V137" i="4"/>
  <c r="T137" i="4"/>
  <c r="X137" i="4" s="1"/>
  <c r="Z137" i="4" s="1"/>
  <c r="S137" i="4"/>
  <c r="Q137" i="4"/>
  <c r="AH136" i="4"/>
  <c r="W136" i="4"/>
  <c r="V136" i="4"/>
  <c r="T136" i="4"/>
  <c r="X136" i="4" s="1"/>
  <c r="Z136" i="4" s="1"/>
  <c r="S136" i="4"/>
  <c r="Q136" i="4"/>
  <c r="AH135" i="4"/>
  <c r="W135" i="4"/>
  <c r="V135" i="4"/>
  <c r="T135" i="4"/>
  <c r="X135" i="4" s="1"/>
  <c r="Z135" i="4" s="1"/>
  <c r="S135" i="4"/>
  <c r="Q135" i="4"/>
  <c r="AH134" i="4"/>
  <c r="W134" i="4"/>
  <c r="V134" i="4"/>
  <c r="T134" i="4"/>
  <c r="X134" i="4" s="1"/>
  <c r="Z134" i="4" s="1"/>
  <c r="S134" i="4"/>
  <c r="Q134" i="4"/>
  <c r="AH133" i="4"/>
  <c r="W133" i="4"/>
  <c r="V133" i="4"/>
  <c r="T133" i="4"/>
  <c r="X133" i="4" s="1"/>
  <c r="Z133" i="4" s="1"/>
  <c r="S133" i="4"/>
  <c r="Q133" i="4"/>
  <c r="AH132" i="4"/>
  <c r="W132" i="4"/>
  <c r="V132" i="4"/>
  <c r="T132" i="4"/>
  <c r="X132" i="4" s="1"/>
  <c r="Z132" i="4" s="1"/>
  <c r="S132" i="4"/>
  <c r="Q132" i="4"/>
  <c r="AH131" i="4"/>
  <c r="W131" i="4"/>
  <c r="V131" i="4"/>
  <c r="T131" i="4"/>
  <c r="X131" i="4" s="1"/>
  <c r="Z131" i="4" s="1"/>
  <c r="S131" i="4"/>
  <c r="Q131" i="4"/>
  <c r="AH130" i="4"/>
  <c r="W130" i="4"/>
  <c r="V130" i="4"/>
  <c r="T130" i="4"/>
  <c r="X130" i="4" s="1"/>
  <c r="Z130" i="4" s="1"/>
  <c r="S130" i="4"/>
  <c r="Q130" i="4"/>
  <c r="AH129" i="4"/>
  <c r="W129" i="4"/>
  <c r="V129" i="4"/>
  <c r="T129" i="4"/>
  <c r="X129" i="4" s="1"/>
  <c r="Z129" i="4" s="1"/>
  <c r="S129" i="4"/>
  <c r="Q129" i="4"/>
  <c r="AH128" i="4"/>
  <c r="W128" i="4"/>
  <c r="V128" i="4"/>
  <c r="T128" i="4"/>
  <c r="X128" i="4" s="1"/>
  <c r="Z128" i="4" s="1"/>
  <c r="S128" i="4"/>
  <c r="Q128" i="4"/>
  <c r="AH127" i="4"/>
  <c r="W127" i="4"/>
  <c r="V127" i="4"/>
  <c r="T127" i="4"/>
  <c r="X127" i="4" s="1"/>
  <c r="Z127" i="4" s="1"/>
  <c r="S127" i="4"/>
  <c r="Q127" i="4"/>
  <c r="AH126" i="4"/>
  <c r="W126" i="4"/>
  <c r="V126" i="4"/>
  <c r="T126" i="4"/>
  <c r="X126" i="4" s="1"/>
  <c r="Z126" i="4" s="1"/>
  <c r="S126" i="4"/>
  <c r="Q126" i="4"/>
  <c r="AH125" i="4"/>
  <c r="W125" i="4"/>
  <c r="V125" i="4"/>
  <c r="T125" i="4"/>
  <c r="X125" i="4" s="1"/>
  <c r="Z125" i="4" s="1"/>
  <c r="S125" i="4"/>
  <c r="Q125" i="4"/>
  <c r="AH124" i="4"/>
  <c r="W124" i="4"/>
  <c r="V124" i="4"/>
  <c r="T124" i="4"/>
  <c r="X124" i="4" s="1"/>
  <c r="Z124" i="4" s="1"/>
  <c r="S124" i="4"/>
  <c r="Q124" i="4"/>
  <c r="AH123" i="4"/>
  <c r="W123" i="4"/>
  <c r="V123" i="4"/>
  <c r="T123" i="4"/>
  <c r="X123" i="4" s="1"/>
  <c r="Z123" i="4" s="1"/>
  <c r="S123" i="4"/>
  <c r="Q123" i="4"/>
  <c r="AH122" i="4"/>
  <c r="W122" i="4"/>
  <c r="V122" i="4"/>
  <c r="T122" i="4"/>
  <c r="X122" i="4" s="1"/>
  <c r="Z122" i="4" s="1"/>
  <c r="S122" i="4"/>
  <c r="Q122" i="4"/>
  <c r="AH121" i="4"/>
  <c r="W121" i="4"/>
  <c r="V121" i="4"/>
  <c r="T121" i="4"/>
  <c r="X121" i="4" s="1"/>
  <c r="Z121" i="4" s="1"/>
  <c r="S121" i="4"/>
  <c r="Q121" i="4"/>
  <c r="AH120" i="4"/>
  <c r="W120" i="4"/>
  <c r="V120" i="4"/>
  <c r="T120" i="4"/>
  <c r="X120" i="4" s="1"/>
  <c r="Z120" i="4" s="1"/>
  <c r="S120" i="4"/>
  <c r="Q120" i="4"/>
  <c r="AH119" i="4"/>
  <c r="W119" i="4"/>
  <c r="V119" i="4"/>
  <c r="T119" i="4"/>
  <c r="X119" i="4" s="1"/>
  <c r="Z119" i="4" s="1"/>
  <c r="S119" i="4"/>
  <c r="Q119" i="4"/>
  <c r="AH118" i="4"/>
  <c r="W118" i="4"/>
  <c r="V118" i="4"/>
  <c r="T118" i="4"/>
  <c r="X118" i="4" s="1"/>
  <c r="Z118" i="4" s="1"/>
  <c r="S118" i="4"/>
  <c r="Q118" i="4"/>
  <c r="AH117" i="4"/>
  <c r="W117" i="4"/>
  <c r="V117" i="4"/>
  <c r="T117" i="4"/>
  <c r="X117" i="4" s="1"/>
  <c r="Z117" i="4" s="1"/>
  <c r="S117" i="4"/>
  <c r="Q117" i="4"/>
  <c r="AH116" i="4"/>
  <c r="W116" i="4"/>
  <c r="V116" i="4"/>
  <c r="T116" i="4"/>
  <c r="X116" i="4" s="1"/>
  <c r="Z116" i="4" s="1"/>
  <c r="S116" i="4"/>
  <c r="Q116" i="4"/>
  <c r="AH115" i="4"/>
  <c r="W115" i="4"/>
  <c r="V115" i="4"/>
  <c r="T115" i="4"/>
  <c r="X115" i="4" s="1"/>
  <c r="Z115" i="4" s="1"/>
  <c r="S115" i="4"/>
  <c r="Q115" i="4"/>
  <c r="AH114" i="4"/>
  <c r="W114" i="4"/>
  <c r="V114" i="4"/>
  <c r="T114" i="4"/>
  <c r="X114" i="4" s="1"/>
  <c r="Z114" i="4" s="1"/>
  <c r="S114" i="4"/>
  <c r="Q114" i="4"/>
  <c r="AH113" i="4"/>
  <c r="W113" i="4"/>
  <c r="V113" i="4"/>
  <c r="T113" i="4"/>
  <c r="X113" i="4" s="1"/>
  <c r="Z113" i="4" s="1"/>
  <c r="S113" i="4"/>
  <c r="Q113" i="4"/>
  <c r="AH112" i="4"/>
  <c r="W112" i="4"/>
  <c r="V112" i="4"/>
  <c r="T112" i="4"/>
  <c r="X112" i="4" s="1"/>
  <c r="Z112" i="4" s="1"/>
  <c r="S112" i="4"/>
  <c r="Q112" i="4"/>
  <c r="AH111" i="4"/>
  <c r="W111" i="4"/>
  <c r="V111" i="4"/>
  <c r="T111" i="4"/>
  <c r="X111" i="4" s="1"/>
  <c r="Z111" i="4" s="1"/>
  <c r="S111" i="4"/>
  <c r="Q111" i="4"/>
  <c r="AH110" i="4"/>
  <c r="W110" i="4"/>
  <c r="V110" i="4"/>
  <c r="T110" i="4"/>
  <c r="X110" i="4" s="1"/>
  <c r="Z110" i="4" s="1"/>
  <c r="S110" i="4"/>
  <c r="Q110" i="4"/>
  <c r="AH109" i="4"/>
  <c r="W109" i="4"/>
  <c r="V109" i="4"/>
  <c r="T109" i="4"/>
  <c r="X109" i="4" s="1"/>
  <c r="Z109" i="4" s="1"/>
  <c r="S109" i="4"/>
  <c r="Q109" i="4"/>
  <c r="AH108" i="4"/>
  <c r="W108" i="4"/>
  <c r="V108" i="4"/>
  <c r="T108" i="4"/>
  <c r="X108" i="4" s="1"/>
  <c r="Z108" i="4" s="1"/>
  <c r="S108" i="4"/>
  <c r="Q108" i="4"/>
  <c r="AH107" i="4"/>
  <c r="W107" i="4"/>
  <c r="V107" i="4"/>
  <c r="T107" i="4"/>
  <c r="X107" i="4" s="1"/>
  <c r="Z107" i="4" s="1"/>
  <c r="S107" i="4"/>
  <c r="Q107" i="4"/>
  <c r="AH106" i="4"/>
  <c r="W106" i="4"/>
  <c r="V106" i="4"/>
  <c r="T106" i="4"/>
  <c r="X106" i="4" s="1"/>
  <c r="Z106" i="4" s="1"/>
  <c r="S106" i="4"/>
  <c r="Q106" i="4"/>
  <c r="AH105" i="4"/>
  <c r="W105" i="4"/>
  <c r="V105" i="4"/>
  <c r="T105" i="4"/>
  <c r="X105" i="4" s="1"/>
  <c r="Z105" i="4" s="1"/>
  <c r="S105" i="4"/>
  <c r="Q105" i="4"/>
  <c r="AH104" i="4"/>
  <c r="W104" i="4"/>
  <c r="V104" i="4"/>
  <c r="T104" i="4"/>
  <c r="X104" i="4" s="1"/>
  <c r="Z104" i="4" s="1"/>
  <c r="S104" i="4"/>
  <c r="Q104" i="4"/>
  <c r="AH103" i="4"/>
  <c r="W103" i="4"/>
  <c r="V103" i="4"/>
  <c r="T103" i="4"/>
  <c r="X103" i="4" s="1"/>
  <c r="Z103" i="4" s="1"/>
  <c r="S103" i="4"/>
  <c r="Q103" i="4"/>
  <c r="AH102" i="4"/>
  <c r="W102" i="4"/>
  <c r="V102" i="4"/>
  <c r="T102" i="4"/>
  <c r="X102" i="4" s="1"/>
  <c r="Z102" i="4" s="1"/>
  <c r="S102" i="4"/>
  <c r="Q102" i="4"/>
  <c r="AH101" i="4"/>
  <c r="W101" i="4"/>
  <c r="V101" i="4"/>
  <c r="T101" i="4"/>
  <c r="X101" i="4" s="1"/>
  <c r="Z101" i="4" s="1"/>
  <c r="S101" i="4"/>
  <c r="Q101" i="4"/>
  <c r="AH100" i="4"/>
  <c r="W100" i="4"/>
  <c r="V100" i="4"/>
  <c r="T100" i="4"/>
  <c r="X100" i="4" s="1"/>
  <c r="Z100" i="4" s="1"/>
  <c r="S100" i="4"/>
  <c r="Q100" i="4"/>
  <c r="AH99" i="4"/>
  <c r="W99" i="4"/>
  <c r="V99" i="4"/>
  <c r="T99" i="4"/>
  <c r="X99" i="4" s="1"/>
  <c r="Z99" i="4" s="1"/>
  <c r="S99" i="4"/>
  <c r="Q99" i="4"/>
  <c r="AH98" i="4"/>
  <c r="W98" i="4"/>
  <c r="V98" i="4"/>
  <c r="T98" i="4"/>
  <c r="X98" i="4" s="1"/>
  <c r="Z98" i="4" s="1"/>
  <c r="S98" i="4"/>
  <c r="Q98" i="4"/>
  <c r="AH97" i="4"/>
  <c r="W97" i="4"/>
  <c r="V97" i="4"/>
  <c r="T97" i="4"/>
  <c r="X97" i="4" s="1"/>
  <c r="Z97" i="4" s="1"/>
  <c r="S97" i="4"/>
  <c r="Q97" i="4"/>
  <c r="AH96" i="4"/>
  <c r="W96" i="4"/>
  <c r="V96" i="4"/>
  <c r="T96" i="4"/>
  <c r="X96" i="4" s="1"/>
  <c r="Z96" i="4" s="1"/>
  <c r="S96" i="4"/>
  <c r="Q96" i="4"/>
  <c r="AH95" i="4"/>
  <c r="W95" i="4"/>
  <c r="V95" i="4"/>
  <c r="T95" i="4"/>
  <c r="X95" i="4" s="1"/>
  <c r="Z95" i="4" s="1"/>
  <c r="S95" i="4"/>
  <c r="Q95" i="4"/>
  <c r="AH94" i="4"/>
  <c r="W94" i="4"/>
  <c r="V94" i="4"/>
  <c r="T94" i="4"/>
  <c r="X94" i="4" s="1"/>
  <c r="Z94" i="4" s="1"/>
  <c r="S94" i="4"/>
  <c r="Q94" i="4"/>
  <c r="AH93" i="4"/>
  <c r="W93" i="4"/>
  <c r="V93" i="4"/>
  <c r="T93" i="4"/>
  <c r="X93" i="4" s="1"/>
  <c r="Z93" i="4" s="1"/>
  <c r="S93" i="4"/>
  <c r="Q93" i="4"/>
  <c r="AH92" i="4"/>
  <c r="W92" i="4"/>
  <c r="V92" i="4"/>
  <c r="T92" i="4"/>
  <c r="X92" i="4" s="1"/>
  <c r="Z92" i="4" s="1"/>
  <c r="S92" i="4"/>
  <c r="Q92" i="4"/>
  <c r="AH91" i="4"/>
  <c r="W91" i="4"/>
  <c r="V91" i="4"/>
  <c r="T91" i="4"/>
  <c r="X91" i="4" s="1"/>
  <c r="Z91" i="4" s="1"/>
  <c r="S91" i="4"/>
  <c r="Q91" i="4"/>
  <c r="AH90" i="4"/>
  <c r="W90" i="4"/>
  <c r="V90" i="4"/>
  <c r="T90" i="4"/>
  <c r="X90" i="4" s="1"/>
  <c r="Z90" i="4" s="1"/>
  <c r="S90" i="4"/>
  <c r="Q90" i="4"/>
  <c r="AH89" i="4"/>
  <c r="W89" i="4"/>
  <c r="V89" i="4"/>
  <c r="T89" i="4"/>
  <c r="X89" i="4" s="1"/>
  <c r="Z89" i="4" s="1"/>
  <c r="S89" i="4"/>
  <c r="Q89" i="4"/>
  <c r="AH88" i="4"/>
  <c r="W88" i="4"/>
  <c r="V88" i="4"/>
  <c r="T88" i="4"/>
  <c r="X88" i="4" s="1"/>
  <c r="Z88" i="4" s="1"/>
  <c r="S88" i="4"/>
  <c r="Q88" i="4"/>
  <c r="AH87" i="4"/>
  <c r="AG87" i="4"/>
  <c r="V87" i="4"/>
  <c r="W87" i="4" s="1"/>
  <c r="T87" i="4"/>
  <c r="X87" i="4" s="1"/>
  <c r="Z87" i="4" s="1"/>
  <c r="S87" i="4"/>
  <c r="Q87" i="4"/>
  <c r="K87" i="4"/>
  <c r="AH86" i="4"/>
  <c r="AG86" i="4"/>
  <c r="V86" i="4"/>
  <c r="W86" i="4" s="1"/>
  <c r="T86" i="4"/>
  <c r="X86" i="4" s="1"/>
  <c r="Z86" i="4" s="1"/>
  <c r="S86" i="4"/>
  <c r="Q86" i="4"/>
  <c r="K86" i="4"/>
  <c r="AH85" i="4"/>
  <c r="AG85" i="4"/>
  <c r="V85" i="4"/>
  <c r="W85" i="4" s="1"/>
  <c r="T85" i="4"/>
  <c r="X85" i="4" s="1"/>
  <c r="Z85" i="4" s="1"/>
  <c r="S85" i="4"/>
  <c r="Q85" i="4"/>
  <c r="K85" i="4"/>
  <c r="AH84" i="4"/>
  <c r="V84" i="4"/>
  <c r="AG84" i="4" s="1"/>
  <c r="T84" i="4"/>
  <c r="X84" i="4" s="1"/>
  <c r="Z84" i="4" s="1"/>
  <c r="S84" i="4"/>
  <c r="Q84" i="4"/>
  <c r="K84" i="4"/>
  <c r="AH83" i="4"/>
  <c r="AG83" i="4"/>
  <c r="V83" i="4"/>
  <c r="W83" i="4" s="1"/>
  <c r="T83" i="4"/>
  <c r="X83" i="4" s="1"/>
  <c r="Z83" i="4" s="1"/>
  <c r="S83" i="4"/>
  <c r="Q83" i="4"/>
  <c r="K83" i="4"/>
  <c r="AH82" i="4"/>
  <c r="AG82" i="4"/>
  <c r="V82" i="4"/>
  <c r="W82" i="4" s="1"/>
  <c r="T82" i="4"/>
  <c r="X82" i="4" s="1"/>
  <c r="Z82" i="4" s="1"/>
  <c r="S82" i="4"/>
  <c r="Q82" i="4"/>
  <c r="K82" i="4"/>
  <c r="AH81" i="4"/>
  <c r="AG81" i="4"/>
  <c r="V81" i="4"/>
  <c r="W81" i="4" s="1"/>
  <c r="T81" i="4"/>
  <c r="X81" i="4" s="1"/>
  <c r="Z81" i="4" s="1"/>
  <c r="S81" i="4"/>
  <c r="Q81" i="4"/>
  <c r="K81" i="4"/>
  <c r="AH80" i="4"/>
  <c r="V80" i="4"/>
  <c r="AG80" i="4" s="1"/>
  <c r="T80" i="4"/>
  <c r="X80" i="4" s="1"/>
  <c r="Z80" i="4" s="1"/>
  <c r="S80" i="4"/>
  <c r="Q80" i="4"/>
  <c r="K80" i="4"/>
  <c r="AH79" i="4"/>
  <c r="AG79" i="4"/>
  <c r="V79" i="4"/>
  <c r="W79" i="4" s="1"/>
  <c r="T79" i="4"/>
  <c r="X79" i="4" s="1"/>
  <c r="Z79" i="4" s="1"/>
  <c r="S79" i="4"/>
  <c r="Q79" i="4"/>
  <c r="K79" i="4"/>
  <c r="AH78" i="4"/>
  <c r="AG78" i="4"/>
  <c r="V78" i="4"/>
  <c r="W78" i="4" s="1"/>
  <c r="T78" i="4"/>
  <c r="X78" i="4" s="1"/>
  <c r="Z78" i="4" s="1"/>
  <c r="S78" i="4"/>
  <c r="Q78" i="4"/>
  <c r="K78" i="4"/>
  <c r="AH77" i="4"/>
  <c r="AG77" i="4"/>
  <c r="V77" i="4"/>
  <c r="W77" i="4" s="1"/>
  <c r="T77" i="4"/>
  <c r="X77" i="4" s="1"/>
  <c r="Z77" i="4" s="1"/>
  <c r="S77" i="4"/>
  <c r="Q77" i="4"/>
  <c r="K77" i="4"/>
  <c r="AH76" i="4"/>
  <c r="V76" i="4"/>
  <c r="AG76" i="4" s="1"/>
  <c r="T76" i="4"/>
  <c r="X76" i="4" s="1"/>
  <c r="Z76" i="4" s="1"/>
  <c r="S76" i="4"/>
  <c r="Q76" i="4"/>
  <c r="K76" i="4"/>
  <c r="AH75" i="4"/>
  <c r="AG75" i="4"/>
  <c r="V75" i="4"/>
  <c r="W75" i="4" s="1"/>
  <c r="T75" i="4"/>
  <c r="X75" i="4" s="1"/>
  <c r="Z75" i="4" s="1"/>
  <c r="S75" i="4"/>
  <c r="Q75" i="4"/>
  <c r="K75" i="4"/>
  <c r="AH74" i="4"/>
  <c r="AG74" i="4"/>
  <c r="V74" i="4"/>
  <c r="W74" i="4" s="1"/>
  <c r="T74" i="4"/>
  <c r="X74" i="4" s="1"/>
  <c r="Z74" i="4" s="1"/>
  <c r="S74" i="4"/>
  <c r="Q74" i="4"/>
  <c r="K74" i="4"/>
  <c r="AH73" i="4"/>
  <c r="AG73" i="4"/>
  <c r="V73" i="4"/>
  <c r="W73" i="4" s="1"/>
  <c r="T73" i="4"/>
  <c r="X73" i="4" s="1"/>
  <c r="Z73" i="4" s="1"/>
  <c r="S73" i="4"/>
  <c r="Q73" i="4"/>
  <c r="K73" i="4"/>
  <c r="AH72" i="4"/>
  <c r="V72" i="4"/>
  <c r="AG72" i="4" s="1"/>
  <c r="T72" i="4"/>
  <c r="X72" i="4" s="1"/>
  <c r="Z72" i="4" s="1"/>
  <c r="S72" i="4"/>
  <c r="Q72" i="4"/>
  <c r="K72" i="4"/>
  <c r="AH71" i="4"/>
  <c r="V71" i="4"/>
  <c r="W71" i="4" s="1"/>
  <c r="T71" i="4"/>
  <c r="X71" i="4" s="1"/>
  <c r="Z71" i="4" s="1"/>
  <c r="S71" i="4"/>
  <c r="Q71" i="4"/>
  <c r="K71" i="4"/>
  <c r="AH70" i="4"/>
  <c r="V70" i="4"/>
  <c r="W70" i="4" s="1"/>
  <c r="T70" i="4"/>
  <c r="X70" i="4" s="1"/>
  <c r="Z70" i="4" s="1"/>
  <c r="S70" i="4"/>
  <c r="Q70" i="4"/>
  <c r="K70" i="4"/>
  <c r="AH69" i="4"/>
  <c r="V69" i="4"/>
  <c r="W69" i="4" s="1"/>
  <c r="T69" i="4"/>
  <c r="X69" i="4" s="1"/>
  <c r="Z69" i="4" s="1"/>
  <c r="S69" i="4"/>
  <c r="Q69" i="4"/>
  <c r="K69" i="4"/>
  <c r="AH68" i="4"/>
  <c r="V68" i="4"/>
  <c r="AG68" i="4" s="1"/>
  <c r="T68" i="4"/>
  <c r="X68" i="4" s="1"/>
  <c r="Z68" i="4" s="1"/>
  <c r="S68" i="4"/>
  <c r="Q68" i="4"/>
  <c r="K68" i="4"/>
  <c r="AH67" i="4"/>
  <c r="V67" i="4"/>
  <c r="W67" i="4" s="1"/>
  <c r="T67" i="4"/>
  <c r="X67" i="4" s="1"/>
  <c r="Z67" i="4" s="1"/>
  <c r="S67" i="4"/>
  <c r="Q67" i="4"/>
  <c r="K67" i="4"/>
  <c r="AH66" i="4"/>
  <c r="V66" i="4"/>
  <c r="W66" i="4" s="1"/>
  <c r="T66" i="4"/>
  <c r="X66" i="4" s="1"/>
  <c r="Z66" i="4" s="1"/>
  <c r="S66" i="4"/>
  <c r="Q66" i="4"/>
  <c r="K66" i="4"/>
  <c r="AH65" i="4"/>
  <c r="AG65" i="4"/>
  <c r="V65" i="4"/>
  <c r="W65" i="4" s="1"/>
  <c r="T65" i="4"/>
  <c r="X65" i="4" s="1"/>
  <c r="Z65" i="4" s="1"/>
  <c r="S65" i="4"/>
  <c r="Q65" i="4"/>
  <c r="K65" i="4"/>
  <c r="AH64" i="4"/>
  <c r="V64" i="4"/>
  <c r="AG64" i="4" s="1"/>
  <c r="T64" i="4"/>
  <c r="X64" i="4" s="1"/>
  <c r="Z64" i="4" s="1"/>
  <c r="S64" i="4"/>
  <c r="Q64" i="4"/>
  <c r="K64" i="4"/>
  <c r="AH63" i="4"/>
  <c r="V63" i="4"/>
  <c r="W63" i="4" s="1"/>
  <c r="T63" i="4"/>
  <c r="X63" i="4" s="1"/>
  <c r="Z63" i="4" s="1"/>
  <c r="S63" i="4"/>
  <c r="Q63" i="4"/>
  <c r="K63" i="4"/>
  <c r="AH62" i="4"/>
  <c r="AG62" i="4"/>
  <c r="V62" i="4"/>
  <c r="W62" i="4" s="1"/>
  <c r="T62" i="4"/>
  <c r="X62" i="4" s="1"/>
  <c r="Z62" i="4" s="1"/>
  <c r="S62" i="4"/>
  <c r="Q62" i="4"/>
  <c r="K62" i="4"/>
  <c r="AH61" i="4"/>
  <c r="AG61" i="4"/>
  <c r="V61" i="4"/>
  <c r="W61" i="4" s="1"/>
  <c r="T61" i="4"/>
  <c r="X61" i="4" s="1"/>
  <c r="Z61" i="4" s="1"/>
  <c r="S61" i="4"/>
  <c r="K61" i="4"/>
  <c r="AH60" i="4"/>
  <c r="V60" i="4"/>
  <c r="AG60" i="4" s="1"/>
  <c r="T60" i="4"/>
  <c r="X60" i="4" s="1"/>
  <c r="Z60" i="4" s="1"/>
  <c r="S60" i="4"/>
  <c r="Q60" i="4"/>
  <c r="K60" i="4"/>
  <c r="AH59" i="4"/>
  <c r="AG59" i="4"/>
  <c r="V59" i="4"/>
  <c r="W59" i="4" s="1"/>
  <c r="T59" i="4"/>
  <c r="X59" i="4" s="1"/>
  <c r="Z59" i="4" s="1"/>
  <c r="S59" i="4"/>
  <c r="Q59" i="4"/>
  <c r="K59" i="4"/>
  <c r="AH58" i="4"/>
  <c r="AG58" i="4"/>
  <c r="V58" i="4"/>
  <c r="W58" i="4" s="1"/>
  <c r="T58" i="4"/>
  <c r="X58" i="4" s="1"/>
  <c r="Z58" i="4" s="1"/>
  <c r="S58" i="4"/>
  <c r="Q58" i="4"/>
  <c r="K58" i="4"/>
  <c r="AH57" i="4"/>
  <c r="V57" i="4"/>
  <c r="W57" i="4" s="1"/>
  <c r="T57" i="4"/>
  <c r="X57" i="4" s="1"/>
  <c r="Z57" i="4" s="1"/>
  <c r="S57" i="4"/>
  <c r="Q57" i="4"/>
  <c r="K57" i="4"/>
  <c r="AH56" i="4"/>
  <c r="V56" i="4"/>
  <c r="AG56" i="4" s="1"/>
  <c r="T56" i="4"/>
  <c r="X56" i="4" s="1"/>
  <c r="Z56" i="4" s="1"/>
  <c r="S56" i="4"/>
  <c r="Q56" i="4"/>
  <c r="K56" i="4"/>
  <c r="AH55" i="4"/>
  <c r="AG55" i="4"/>
  <c r="V55" i="4"/>
  <c r="W55" i="4" s="1"/>
  <c r="T55" i="4"/>
  <c r="X55" i="4" s="1"/>
  <c r="Z55" i="4" s="1"/>
  <c r="S55" i="4"/>
  <c r="Q55" i="4"/>
  <c r="K55" i="4"/>
  <c r="AH54" i="4"/>
  <c r="V54" i="4"/>
  <c r="W54" i="4" s="1"/>
  <c r="T54" i="4"/>
  <c r="X54" i="4" s="1"/>
  <c r="Z54" i="4" s="1"/>
  <c r="S54" i="4"/>
  <c r="Q54" i="4"/>
  <c r="K54" i="4"/>
  <c r="AH53" i="4"/>
  <c r="V53" i="4"/>
  <c r="W53" i="4" s="1"/>
  <c r="T53" i="4"/>
  <c r="X53" i="4" s="1"/>
  <c r="Z53" i="4" s="1"/>
  <c r="S53" i="4"/>
  <c r="Q53" i="4"/>
  <c r="K53" i="4"/>
  <c r="AH52" i="4"/>
  <c r="V52" i="4"/>
  <c r="AG52" i="4" s="1"/>
  <c r="T52" i="4"/>
  <c r="X52" i="4" s="1"/>
  <c r="Z52" i="4" s="1"/>
  <c r="S52" i="4"/>
  <c r="Q52" i="4"/>
  <c r="K52" i="4"/>
  <c r="AH51" i="4"/>
  <c r="V51" i="4"/>
  <c r="W51" i="4" s="1"/>
  <c r="T51" i="4"/>
  <c r="X51" i="4" s="1"/>
  <c r="Z51" i="4" s="1"/>
  <c r="S51" i="4"/>
  <c r="Q51" i="4"/>
  <c r="K51" i="4"/>
  <c r="AH50" i="4"/>
  <c r="V50" i="4"/>
  <c r="W50" i="4" s="1"/>
  <c r="T50" i="4"/>
  <c r="X50" i="4" s="1"/>
  <c r="Z50" i="4" s="1"/>
  <c r="S50" i="4"/>
  <c r="Q50" i="4"/>
  <c r="K50" i="4"/>
  <c r="AH49" i="4"/>
  <c r="AG49" i="4"/>
  <c r="V49" i="4"/>
  <c r="W49" i="4" s="1"/>
  <c r="T49" i="4"/>
  <c r="X49" i="4" s="1"/>
  <c r="Z49" i="4" s="1"/>
  <c r="S49" i="4"/>
  <c r="Q49" i="4"/>
  <c r="K49" i="4"/>
  <c r="AH48" i="4"/>
  <c r="V48" i="4"/>
  <c r="AG48" i="4" s="1"/>
  <c r="T48" i="4"/>
  <c r="X48" i="4" s="1"/>
  <c r="Z48" i="4" s="1"/>
  <c r="S48" i="4"/>
  <c r="Q48" i="4"/>
  <c r="K48" i="4"/>
  <c r="AH47" i="4"/>
  <c r="V47" i="4"/>
  <c r="W47" i="4" s="1"/>
  <c r="T47" i="4"/>
  <c r="X47" i="4" s="1"/>
  <c r="Z47" i="4" s="1"/>
  <c r="S47" i="4"/>
  <c r="Q47" i="4"/>
  <c r="K47" i="4"/>
  <c r="AH46" i="4"/>
  <c r="AG46" i="4"/>
  <c r="V46" i="4"/>
  <c r="W46" i="4" s="1"/>
  <c r="T46" i="4"/>
  <c r="X46" i="4" s="1"/>
  <c r="Z46" i="4" s="1"/>
  <c r="S46" i="4"/>
  <c r="Q46" i="4"/>
  <c r="K46" i="4"/>
  <c r="AH45" i="4"/>
  <c r="AG45" i="4"/>
  <c r="V45" i="4"/>
  <c r="W45" i="4" s="1"/>
  <c r="T45" i="4"/>
  <c r="X45" i="4" s="1"/>
  <c r="Z45" i="4" s="1"/>
  <c r="S45" i="4"/>
  <c r="Q45" i="4"/>
  <c r="K45" i="4"/>
  <c r="AH44" i="4"/>
  <c r="V44" i="4"/>
  <c r="AG44" i="4" s="1"/>
  <c r="T44" i="4"/>
  <c r="X44" i="4" s="1"/>
  <c r="Z44" i="4" s="1"/>
  <c r="S44" i="4"/>
  <c r="Q44" i="4"/>
  <c r="K44" i="4"/>
  <c r="AH43" i="4"/>
  <c r="AG43" i="4"/>
  <c r="V43" i="4"/>
  <c r="W43" i="4" s="1"/>
  <c r="T43" i="4"/>
  <c r="X43" i="4" s="1"/>
  <c r="Z43" i="4" s="1"/>
  <c r="S43" i="4"/>
  <c r="Q43" i="4"/>
  <c r="K43" i="4"/>
  <c r="AH42" i="4"/>
  <c r="AG42" i="4"/>
  <c r="V42" i="4"/>
  <c r="W42" i="4" s="1"/>
  <c r="T42" i="4"/>
  <c r="X42" i="4" s="1"/>
  <c r="Z42" i="4" s="1"/>
  <c r="S42" i="4"/>
  <c r="Q42" i="4"/>
  <c r="K42" i="4"/>
  <c r="AH41" i="4"/>
  <c r="V41" i="4"/>
  <c r="W41" i="4" s="1"/>
  <c r="T41" i="4"/>
  <c r="X41" i="4" s="1"/>
  <c r="Z41" i="4" s="1"/>
  <c r="S41" i="4"/>
  <c r="Q41" i="4"/>
  <c r="K41" i="4"/>
  <c r="AH40" i="4"/>
  <c r="V40" i="4"/>
  <c r="AG40" i="4" s="1"/>
  <c r="T40" i="4"/>
  <c r="X40" i="4" s="1"/>
  <c r="Z40" i="4" s="1"/>
  <c r="S40" i="4"/>
  <c r="Q40" i="4"/>
  <c r="K40" i="4"/>
  <c r="AH39" i="4"/>
  <c r="V39" i="4"/>
  <c r="W39" i="4" s="1"/>
  <c r="T39" i="4"/>
  <c r="X39" i="4" s="1"/>
  <c r="Z39" i="4" s="1"/>
  <c r="S39" i="4"/>
  <c r="Q39" i="4"/>
  <c r="K39" i="4"/>
  <c r="AH38" i="4"/>
  <c r="V38" i="4"/>
  <c r="W38" i="4" s="1"/>
  <c r="T38" i="4"/>
  <c r="X38" i="4" s="1"/>
  <c r="Z38" i="4" s="1"/>
  <c r="S38" i="4"/>
  <c r="Q38" i="4"/>
  <c r="K38" i="4"/>
  <c r="AH37" i="4"/>
  <c r="V37" i="4"/>
  <c r="W37" i="4" s="1"/>
  <c r="T37" i="4"/>
  <c r="X37" i="4" s="1"/>
  <c r="Z37" i="4" s="1"/>
  <c r="S37" i="4"/>
  <c r="Q37" i="4"/>
  <c r="K37" i="4"/>
  <c r="AH36" i="4"/>
  <c r="V36" i="4"/>
  <c r="W36" i="4" s="1"/>
  <c r="T36" i="4"/>
  <c r="X36" i="4" s="1"/>
  <c r="Z36" i="4" s="1"/>
  <c r="S36" i="4"/>
  <c r="Q36" i="4"/>
  <c r="K36" i="4"/>
  <c r="AH35" i="4"/>
  <c r="V35" i="4"/>
  <c r="W35" i="4" s="1"/>
  <c r="T35" i="4"/>
  <c r="X35" i="4" s="1"/>
  <c r="Z35" i="4" s="1"/>
  <c r="S35" i="4"/>
  <c r="Q35" i="4"/>
  <c r="K35" i="4"/>
  <c r="AH34" i="4"/>
  <c r="V34" i="4"/>
  <c r="W34" i="4" s="1"/>
  <c r="T34" i="4"/>
  <c r="X34" i="4" s="1"/>
  <c r="Z34" i="4" s="1"/>
  <c r="S34" i="4"/>
  <c r="Q34" i="4"/>
  <c r="K34" i="4"/>
  <c r="AH33" i="4"/>
  <c r="V33" i="4"/>
  <c r="W33" i="4" s="1"/>
  <c r="T33" i="4"/>
  <c r="X33" i="4" s="1"/>
  <c r="Z33" i="4" s="1"/>
  <c r="S33" i="4"/>
  <c r="Q33" i="4"/>
  <c r="K33" i="4"/>
  <c r="AH32" i="4"/>
  <c r="V32" i="4"/>
  <c r="AG32" i="4" s="1"/>
  <c r="T32" i="4"/>
  <c r="X32" i="4" s="1"/>
  <c r="Z32" i="4" s="1"/>
  <c r="S32" i="4"/>
  <c r="Q32" i="4"/>
  <c r="K32" i="4"/>
  <c r="AH31" i="4"/>
  <c r="V31" i="4"/>
  <c r="W31" i="4" s="1"/>
  <c r="T31" i="4"/>
  <c r="X31" i="4" s="1"/>
  <c r="Z31" i="4" s="1"/>
  <c r="S31" i="4"/>
  <c r="Q31" i="4"/>
  <c r="K31" i="4"/>
  <c r="AH30" i="4"/>
  <c r="V30" i="4"/>
  <c r="W30" i="4" s="1"/>
  <c r="T30" i="4"/>
  <c r="X30" i="4" s="1"/>
  <c r="Z30" i="4" s="1"/>
  <c r="S30" i="4"/>
  <c r="Q30" i="4"/>
  <c r="K30" i="4"/>
  <c r="AH29" i="4"/>
  <c r="V29" i="4"/>
  <c r="W29" i="4" s="1"/>
  <c r="T29" i="4"/>
  <c r="X29" i="4" s="1"/>
  <c r="Z29" i="4" s="1"/>
  <c r="S29" i="4"/>
  <c r="Q29" i="4"/>
  <c r="K29" i="4"/>
  <c r="AH28" i="4"/>
  <c r="V28" i="4"/>
  <c r="W28" i="4" s="1"/>
  <c r="T28" i="4"/>
  <c r="X28" i="4" s="1"/>
  <c r="Z28" i="4" s="1"/>
  <c r="S28" i="4"/>
  <c r="Q28" i="4"/>
  <c r="K28" i="4"/>
  <c r="AH27" i="4"/>
  <c r="V27" i="4"/>
  <c r="W27" i="4" s="1"/>
  <c r="T27" i="4"/>
  <c r="X27" i="4" s="1"/>
  <c r="Z27" i="4" s="1"/>
  <c r="S27" i="4"/>
  <c r="Q27" i="4"/>
  <c r="K27" i="4"/>
  <c r="AH26" i="4"/>
  <c r="V26" i="4"/>
  <c r="W26" i="4" s="1"/>
  <c r="T26" i="4"/>
  <c r="X26" i="4" s="1"/>
  <c r="Z26" i="4" s="1"/>
  <c r="S26" i="4"/>
  <c r="Q26" i="4"/>
  <c r="K26" i="4"/>
  <c r="AH25" i="4"/>
  <c r="V25" i="4"/>
  <c r="W25" i="4" s="1"/>
  <c r="T25" i="4"/>
  <c r="X25" i="4" s="1"/>
  <c r="Z25" i="4" s="1"/>
  <c r="S25" i="4"/>
  <c r="Q25" i="4"/>
  <c r="K25" i="4"/>
  <c r="AH24" i="4"/>
  <c r="V24" i="4"/>
  <c r="W24" i="4" s="1"/>
  <c r="T24" i="4"/>
  <c r="X24" i="4" s="1"/>
  <c r="Z24" i="4" s="1"/>
  <c r="S24" i="4"/>
  <c r="Q24" i="4"/>
  <c r="K24" i="4"/>
  <c r="AH23" i="4"/>
  <c r="V23" i="4"/>
  <c r="W23" i="4" s="1"/>
  <c r="T23" i="4"/>
  <c r="X23" i="4" s="1"/>
  <c r="Z23" i="4" s="1"/>
  <c r="S23" i="4"/>
  <c r="Q23" i="4"/>
  <c r="K23" i="4"/>
  <c r="AH22" i="4"/>
  <c r="V22" i="4"/>
  <c r="W22" i="4" s="1"/>
  <c r="T22" i="4"/>
  <c r="X22" i="4" s="1"/>
  <c r="Z22" i="4" s="1"/>
  <c r="S22" i="4"/>
  <c r="Q22" i="4"/>
  <c r="K22" i="4"/>
  <c r="AH21" i="4"/>
  <c r="V21" i="4"/>
  <c r="W21" i="4" s="1"/>
  <c r="T21" i="4"/>
  <c r="X21" i="4" s="1"/>
  <c r="Z21" i="4" s="1"/>
  <c r="S21" i="4"/>
  <c r="Q21" i="4"/>
  <c r="K21" i="4"/>
  <c r="AH20" i="4"/>
  <c r="V20" i="4"/>
  <c r="W20" i="4" s="1"/>
  <c r="T20" i="4"/>
  <c r="X20" i="4" s="1"/>
  <c r="Z20" i="4" s="1"/>
  <c r="S20" i="4"/>
  <c r="Q20" i="4"/>
  <c r="K20" i="4"/>
  <c r="AH19" i="4"/>
  <c r="V19" i="4"/>
  <c r="W19" i="4" s="1"/>
  <c r="T19" i="4"/>
  <c r="X19" i="4" s="1"/>
  <c r="Z19" i="4" s="1"/>
  <c r="S19" i="4"/>
  <c r="Q19" i="4"/>
  <c r="K19" i="4"/>
  <c r="AH18" i="4"/>
  <c r="V18" i="4"/>
  <c r="W18" i="4" s="1"/>
  <c r="T18" i="4"/>
  <c r="X18" i="4" s="1"/>
  <c r="Z18" i="4" s="1"/>
  <c r="S18" i="4"/>
  <c r="Q18" i="4"/>
  <c r="K18" i="4"/>
  <c r="AH17" i="4"/>
  <c r="V17" i="4"/>
  <c r="W17" i="4" s="1"/>
  <c r="T17" i="4"/>
  <c r="X17" i="4" s="1"/>
  <c r="Z17" i="4" s="1"/>
  <c r="S17" i="4"/>
  <c r="Q17" i="4"/>
  <c r="K17" i="4"/>
  <c r="AH16" i="4"/>
  <c r="V16" i="4"/>
  <c r="W16" i="4" s="1"/>
  <c r="T16" i="4"/>
  <c r="X16" i="4" s="1"/>
  <c r="Z16" i="4" s="1"/>
  <c r="S16" i="4"/>
  <c r="Q16" i="4"/>
  <c r="K16" i="4"/>
  <c r="AH15" i="4"/>
  <c r="V15" i="4"/>
  <c r="W15" i="4" s="1"/>
  <c r="T15" i="4"/>
  <c r="X15" i="4" s="1"/>
  <c r="Z15" i="4" s="1"/>
  <c r="S15" i="4"/>
  <c r="Q15" i="4"/>
  <c r="K15" i="4"/>
  <c r="AH14" i="4"/>
  <c r="V14" i="4"/>
  <c r="W14" i="4" s="1"/>
  <c r="T14" i="4"/>
  <c r="X14" i="4" s="1"/>
  <c r="Z14" i="4" s="1"/>
  <c r="S14" i="4"/>
  <c r="Q14" i="4"/>
  <c r="K14" i="4"/>
  <c r="AH13" i="4"/>
  <c r="V13" i="4"/>
  <c r="W13" i="4" s="1"/>
  <c r="T13" i="4"/>
  <c r="X13" i="4" s="1"/>
  <c r="Z13" i="4" s="1"/>
  <c r="S13" i="4"/>
  <c r="Q13" i="4"/>
  <c r="K13" i="4"/>
  <c r="AH12" i="4"/>
  <c r="V12" i="4"/>
  <c r="W12" i="4" s="1"/>
  <c r="T12" i="4"/>
  <c r="X12" i="4" s="1"/>
  <c r="Z12" i="4" s="1"/>
  <c r="S12" i="4"/>
  <c r="Q12" i="4"/>
  <c r="K12" i="4"/>
  <c r="AH11" i="4"/>
  <c r="V11" i="4"/>
  <c r="W11" i="4" s="1"/>
  <c r="T11" i="4"/>
  <c r="X11" i="4" s="1"/>
  <c r="Z11" i="4" s="1"/>
  <c r="S11" i="4"/>
  <c r="Q11" i="4"/>
  <c r="K11" i="4"/>
  <c r="AH10" i="4"/>
  <c r="V10" i="4"/>
  <c r="AG10" i="4" s="1"/>
  <c r="T10" i="4"/>
  <c r="X10" i="4" s="1"/>
  <c r="Z10" i="4" s="1"/>
  <c r="S10" i="4"/>
  <c r="Q10" i="4"/>
  <c r="K10" i="4"/>
  <c r="AH9" i="4"/>
  <c r="V9" i="4"/>
  <c r="W9" i="4" s="1"/>
  <c r="T9" i="4"/>
  <c r="X9" i="4" s="1"/>
  <c r="Z9" i="4" s="1"/>
  <c r="S9" i="4"/>
  <c r="Q9" i="4"/>
  <c r="K9" i="4"/>
  <c r="AH8" i="4"/>
  <c r="V8" i="4"/>
  <c r="W8" i="4" s="1"/>
  <c r="T8" i="4"/>
  <c r="X8" i="4" s="1"/>
  <c r="Z8" i="4" s="1"/>
  <c r="S8" i="4"/>
  <c r="Q8" i="4"/>
  <c r="K8" i="4"/>
  <c r="AH7" i="4"/>
  <c r="V7" i="4"/>
  <c r="W7" i="4" s="1"/>
  <c r="T7" i="4"/>
  <c r="X7" i="4" s="1"/>
  <c r="Z7" i="4" s="1"/>
  <c r="S7" i="4"/>
  <c r="Q7" i="4"/>
  <c r="K7" i="4"/>
  <c r="AH6" i="4"/>
  <c r="V6" i="4"/>
  <c r="AG6" i="4" s="1"/>
  <c r="T6" i="4"/>
  <c r="X6" i="4" s="1"/>
  <c r="Z6" i="4" s="1"/>
  <c r="S6" i="4"/>
  <c r="Q6" i="4"/>
  <c r="K6" i="4"/>
  <c r="AH5" i="4"/>
  <c r="V5" i="4"/>
  <c r="W5" i="4" s="1"/>
  <c r="T5" i="4"/>
  <c r="X5" i="4" s="1"/>
  <c r="Z5" i="4" s="1"/>
  <c r="S5" i="4"/>
  <c r="Q5" i="4"/>
  <c r="K5" i="4"/>
  <c r="AH4" i="4"/>
  <c r="V4" i="4"/>
  <c r="W4" i="4" s="1"/>
  <c r="T4" i="4"/>
  <c r="X4" i="4" s="1"/>
  <c r="Z4" i="4" s="1"/>
  <c r="S4" i="4"/>
  <c r="Q4" i="4"/>
  <c r="K4" i="4"/>
  <c r="AH3" i="4"/>
  <c r="V3" i="4"/>
  <c r="W3" i="4" s="1"/>
  <c r="T3" i="4"/>
  <c r="X3" i="4" s="1"/>
  <c r="Z3" i="4" s="1"/>
  <c r="S3" i="4"/>
  <c r="Q3" i="4"/>
  <c r="K3" i="4"/>
  <c r="AH2" i="4"/>
  <c r="V2" i="4"/>
  <c r="AG2" i="4" s="1"/>
  <c r="T2" i="4"/>
  <c r="X2" i="4" s="1"/>
  <c r="Z2" i="4" s="1"/>
  <c r="S2" i="4"/>
  <c r="Q2" i="4"/>
  <c r="K2" i="4"/>
  <c r="AL267" i="2"/>
  <c r="AI267" i="2"/>
  <c r="AH267" i="2"/>
  <c r="AK267" i="2" s="1"/>
  <c r="AL266" i="2"/>
  <c r="AN266" i="2" s="1"/>
  <c r="AI266" i="2"/>
  <c r="AH266" i="2"/>
  <c r="AK266" i="2" s="1"/>
  <c r="AL265" i="2"/>
  <c r="AM265" i="2" s="1"/>
  <c r="AP265" i="2" s="1"/>
  <c r="AI265" i="2"/>
  <c r="AH265" i="2"/>
  <c r="AK265" i="2" s="1"/>
  <c r="AL264" i="2"/>
  <c r="AN264" i="2" s="1"/>
  <c r="AI264" i="2"/>
  <c r="AH264" i="2"/>
  <c r="AK264" i="2" s="1"/>
  <c r="AL263" i="2"/>
  <c r="AN263" i="2" s="1"/>
  <c r="AI263" i="2"/>
  <c r="AH263" i="2"/>
  <c r="AK263" i="2" s="1"/>
  <c r="AL262" i="2"/>
  <c r="AN262" i="2" s="1"/>
  <c r="AI262" i="2"/>
  <c r="AH262" i="2"/>
  <c r="AK262" i="2" s="1"/>
  <c r="AL261" i="2"/>
  <c r="AN261" i="2" s="1"/>
  <c r="AI261" i="2"/>
  <c r="AH261" i="2"/>
  <c r="AK261" i="2" s="1"/>
  <c r="AL260" i="2"/>
  <c r="AN260" i="2" s="1"/>
  <c r="AI260" i="2"/>
  <c r="AH260" i="2"/>
  <c r="AK260" i="2" s="1"/>
  <c r="AL259" i="2"/>
  <c r="AN259" i="2" s="1"/>
  <c r="AI259" i="2"/>
  <c r="AH259" i="2"/>
  <c r="AK259" i="2" s="1"/>
  <c r="AL258" i="2"/>
  <c r="AN258" i="2" s="1"/>
  <c r="AI258" i="2"/>
  <c r="AH258" i="2"/>
  <c r="AL257" i="2"/>
  <c r="AN257" i="2" s="1"/>
  <c r="AI257" i="2"/>
  <c r="AH257" i="2"/>
  <c r="AL256" i="2"/>
  <c r="AN256" i="2" s="1"/>
  <c r="AI256" i="2"/>
  <c r="AH256" i="2"/>
  <c r="AL255" i="2"/>
  <c r="AN255" i="2" s="1"/>
  <c r="AI255" i="2"/>
  <c r="AH255" i="2"/>
  <c r="AL254" i="2"/>
  <c r="AN254" i="2" s="1"/>
  <c r="AI254" i="2"/>
  <c r="AH254" i="2"/>
  <c r="AL253" i="2"/>
  <c r="AN253" i="2" s="1"/>
  <c r="AI253" i="2"/>
  <c r="AH253" i="2"/>
  <c r="AL252" i="2"/>
  <c r="AN252" i="2" s="1"/>
  <c r="AI252" i="2"/>
  <c r="AH252" i="2"/>
  <c r="AL251" i="2"/>
  <c r="AN251" i="2" s="1"/>
  <c r="AH251" i="2"/>
  <c r="AL250" i="2"/>
  <c r="AN250" i="2" s="1"/>
  <c r="AI250" i="2"/>
  <c r="AH250" i="2"/>
  <c r="AL249" i="2"/>
  <c r="AN249" i="2" s="1"/>
  <c r="AI249" i="2"/>
  <c r="AH249" i="2"/>
  <c r="AL248" i="2"/>
  <c r="AN248" i="2" s="1"/>
  <c r="AI248" i="2"/>
  <c r="AH248" i="2"/>
  <c r="AL247" i="2"/>
  <c r="AN247" i="2" s="1"/>
  <c r="AI247" i="2"/>
  <c r="AH247" i="2"/>
  <c r="AL246" i="2"/>
  <c r="AN246" i="2" s="1"/>
  <c r="AI246" i="2"/>
  <c r="AH246" i="2"/>
  <c r="AL245" i="2"/>
  <c r="AN245" i="2" s="1"/>
  <c r="AI245" i="2"/>
  <c r="AH245" i="2"/>
  <c r="AL244" i="2"/>
  <c r="AN244" i="2" s="1"/>
  <c r="AI244" i="2"/>
  <c r="AH244" i="2"/>
  <c r="AL243" i="2"/>
  <c r="AN243" i="2" s="1"/>
  <c r="AI243" i="2"/>
  <c r="AH243" i="2"/>
  <c r="AL242" i="2"/>
  <c r="AN242" i="2" s="1"/>
  <c r="AH242" i="2"/>
  <c r="AL241" i="2"/>
  <c r="AN241" i="2" s="1"/>
  <c r="AH241" i="2"/>
  <c r="AL240" i="2"/>
  <c r="AN240" i="2" s="1"/>
  <c r="AH240" i="2"/>
  <c r="AL239" i="2"/>
  <c r="AN239" i="2" s="1"/>
  <c r="AI239" i="2"/>
  <c r="AH239" i="2"/>
  <c r="AL238" i="2"/>
  <c r="AN238" i="2" s="1"/>
  <c r="AI238" i="2"/>
  <c r="AH238" i="2"/>
  <c r="AL237" i="2"/>
  <c r="AN237" i="2" s="1"/>
  <c r="AI237" i="2"/>
  <c r="AH237" i="2"/>
  <c r="AK237" i="2" s="1"/>
  <c r="AL236" i="2"/>
  <c r="AN236" i="2" s="1"/>
  <c r="AI236" i="2"/>
  <c r="AH236" i="2"/>
  <c r="AK236" i="2" s="1"/>
  <c r="AL235" i="2"/>
  <c r="AN235" i="2" s="1"/>
  <c r="AI235" i="2"/>
  <c r="AH235" i="2"/>
  <c r="AK235" i="2" s="1"/>
  <c r="AL234" i="2"/>
  <c r="AN234" i="2" s="1"/>
  <c r="AI234" i="2"/>
  <c r="AH234" i="2"/>
  <c r="AK234" i="2" s="1"/>
  <c r="AL233" i="2"/>
  <c r="AN233" i="2" s="1"/>
  <c r="AI233" i="2"/>
  <c r="AH233" i="2"/>
  <c r="AK233" i="2" s="1"/>
  <c r="AL232" i="2"/>
  <c r="AN232" i="2" s="1"/>
  <c r="AI232" i="2"/>
  <c r="AH232" i="2"/>
  <c r="AK232" i="2" s="1"/>
  <c r="AL231" i="2"/>
  <c r="AN231" i="2" s="1"/>
  <c r="AI231" i="2"/>
  <c r="AH231" i="2"/>
  <c r="AK231" i="2" s="1"/>
  <c r="AL230" i="2"/>
  <c r="AN230" i="2" s="1"/>
  <c r="AI230" i="2"/>
  <c r="AH230" i="2"/>
  <c r="AK230" i="2" s="1"/>
  <c r="AL229" i="2"/>
  <c r="AN229" i="2" s="1"/>
  <c r="AI229" i="2"/>
  <c r="AH229" i="2"/>
  <c r="AK229" i="2" s="1"/>
  <c r="AL228" i="2"/>
  <c r="AN228" i="2" s="1"/>
  <c r="AI228" i="2"/>
  <c r="AH228" i="2"/>
  <c r="AK228" i="2" s="1"/>
  <c r="AL227" i="2"/>
  <c r="AN227" i="2" s="1"/>
  <c r="AI227" i="2"/>
  <c r="AH227" i="2"/>
  <c r="AK227" i="2" s="1"/>
  <c r="AL226" i="2"/>
  <c r="AN226" i="2" s="1"/>
  <c r="AI226" i="2"/>
  <c r="AH226" i="2"/>
  <c r="AK226" i="2" s="1"/>
  <c r="AL225" i="2"/>
  <c r="AN225" i="2" s="1"/>
  <c r="AI225" i="2"/>
  <c r="AH225" i="2"/>
  <c r="AK225" i="2" s="1"/>
  <c r="AL224" i="2"/>
  <c r="AN224" i="2" s="1"/>
  <c r="AI224" i="2"/>
  <c r="AH224" i="2"/>
  <c r="AK224" i="2" s="1"/>
  <c r="AL223" i="2"/>
  <c r="AN223" i="2" s="1"/>
  <c r="AI223" i="2"/>
  <c r="AH223" i="2"/>
  <c r="AL222" i="2"/>
  <c r="AN222" i="2" s="1"/>
  <c r="AI222" i="2"/>
  <c r="AH222" i="2"/>
  <c r="AL221" i="2"/>
  <c r="AN221" i="2" s="1"/>
  <c r="AI221" i="2"/>
  <c r="AH221" i="2"/>
  <c r="AL220" i="2"/>
  <c r="AN220" i="2" s="1"/>
  <c r="AI220" i="2"/>
  <c r="AH220" i="2"/>
  <c r="AL219" i="2"/>
  <c r="AN219" i="2" s="1"/>
  <c r="AI219" i="2"/>
  <c r="AH219" i="2"/>
  <c r="AL218" i="2"/>
  <c r="AN218" i="2" s="1"/>
  <c r="AI218" i="2"/>
  <c r="AH218" i="2"/>
  <c r="AL217" i="2"/>
  <c r="AN217" i="2" s="1"/>
  <c r="AI217" i="2"/>
  <c r="AH217" i="2"/>
  <c r="AL216" i="2"/>
  <c r="AN216" i="2" s="1"/>
  <c r="AI216" i="2"/>
  <c r="AH216" i="2"/>
  <c r="AL215" i="2"/>
  <c r="AN215" i="2" s="1"/>
  <c r="AI215" i="2"/>
  <c r="AH215" i="2"/>
  <c r="AL214" i="2"/>
  <c r="AN214" i="2" s="1"/>
  <c r="AI214" i="2"/>
  <c r="AH214" i="2"/>
  <c r="AL213" i="2"/>
  <c r="AN213" i="2" s="1"/>
  <c r="AI213" i="2"/>
  <c r="AH213" i="2"/>
  <c r="AL212" i="2"/>
  <c r="AN212" i="2" s="1"/>
  <c r="AI212" i="2"/>
  <c r="AH212" i="2"/>
  <c r="AL211" i="2"/>
  <c r="AN211" i="2" s="1"/>
  <c r="AI211" i="2"/>
  <c r="AH211" i="2"/>
  <c r="AL210" i="2"/>
  <c r="AN210" i="2" s="1"/>
  <c r="AI210" i="2"/>
  <c r="AH210" i="2"/>
  <c r="AL209" i="2"/>
  <c r="AN209" i="2" s="1"/>
  <c r="AI209" i="2"/>
  <c r="AH209" i="2"/>
  <c r="AL208" i="2"/>
  <c r="AN208" i="2" s="1"/>
  <c r="AI208" i="2"/>
  <c r="AH208" i="2"/>
  <c r="AL207" i="2"/>
  <c r="AN207" i="2" s="1"/>
  <c r="AI207" i="2"/>
  <c r="AH207" i="2"/>
  <c r="AB207" i="2"/>
  <c r="AL206" i="2"/>
  <c r="AN206" i="2" s="1"/>
  <c r="AI206" i="2"/>
  <c r="AH206" i="2"/>
  <c r="AK206" i="2" s="1"/>
  <c r="AP205" i="2"/>
  <c r="AN205" i="2"/>
  <c r="AI205" i="2"/>
  <c r="AH205" i="2"/>
  <c r="AK205" i="2" s="1"/>
  <c r="AL204" i="2"/>
  <c r="AN204" i="2" s="1"/>
  <c r="AI204" i="2"/>
  <c r="AH204" i="2"/>
  <c r="AK204" i="2" s="1"/>
  <c r="AL203" i="2"/>
  <c r="AN203" i="2" s="1"/>
  <c r="AI203" i="2"/>
  <c r="AH203" i="2"/>
  <c r="AK203" i="2" s="1"/>
  <c r="AH200" i="2"/>
  <c r="V200" i="2"/>
  <c r="W200" i="2" s="1"/>
  <c r="T200" i="2"/>
  <c r="X200" i="2" s="1"/>
  <c r="Z200" i="2" s="1"/>
  <c r="S200" i="2"/>
  <c r="Q200" i="2"/>
  <c r="K200" i="2"/>
  <c r="AH199" i="2"/>
  <c r="V199" i="2"/>
  <c r="W199" i="2" s="1"/>
  <c r="T199" i="2"/>
  <c r="X199" i="2" s="1"/>
  <c r="Z199" i="2" s="1"/>
  <c r="S199" i="2"/>
  <c r="Q199" i="2"/>
  <c r="AH198" i="2"/>
  <c r="W198" i="2"/>
  <c r="V198" i="2"/>
  <c r="T198" i="2"/>
  <c r="X198" i="2" s="1"/>
  <c r="Z198" i="2" s="1"/>
  <c r="S198" i="2"/>
  <c r="Q198" i="2"/>
  <c r="AH197" i="2"/>
  <c r="W197" i="2"/>
  <c r="V197" i="2"/>
  <c r="T197" i="2"/>
  <c r="X197" i="2" s="1"/>
  <c r="Z197" i="2" s="1"/>
  <c r="S197" i="2"/>
  <c r="Q197" i="2"/>
  <c r="AH196" i="2"/>
  <c r="W196" i="2"/>
  <c r="V196" i="2"/>
  <c r="T196" i="2"/>
  <c r="X196" i="2" s="1"/>
  <c r="Z196" i="2" s="1"/>
  <c r="S196" i="2"/>
  <c r="Q196" i="2"/>
  <c r="AH195" i="2"/>
  <c r="W195" i="2"/>
  <c r="V195" i="2"/>
  <c r="T195" i="2"/>
  <c r="X195" i="2" s="1"/>
  <c r="Z195" i="2" s="1"/>
  <c r="S195" i="2"/>
  <c r="Q195" i="2"/>
  <c r="AH194" i="2"/>
  <c r="W194" i="2"/>
  <c r="V194" i="2"/>
  <c r="T194" i="2"/>
  <c r="X194" i="2" s="1"/>
  <c r="Z194" i="2" s="1"/>
  <c r="S194" i="2"/>
  <c r="Q194" i="2"/>
  <c r="AH193" i="2"/>
  <c r="W193" i="2"/>
  <c r="V193" i="2"/>
  <c r="T193" i="2"/>
  <c r="X193" i="2" s="1"/>
  <c r="Z193" i="2" s="1"/>
  <c r="S193" i="2"/>
  <c r="Q193" i="2"/>
  <c r="AH192" i="2"/>
  <c r="W192" i="2"/>
  <c r="V192" i="2"/>
  <c r="T192" i="2"/>
  <c r="X192" i="2" s="1"/>
  <c r="Z192" i="2" s="1"/>
  <c r="S192" i="2"/>
  <c r="Q192" i="2"/>
  <c r="AH191" i="2"/>
  <c r="W191" i="2"/>
  <c r="V191" i="2"/>
  <c r="T191" i="2"/>
  <c r="X191" i="2" s="1"/>
  <c r="Z191" i="2" s="1"/>
  <c r="S191" i="2"/>
  <c r="Q191" i="2"/>
  <c r="AH190" i="2"/>
  <c r="W190" i="2"/>
  <c r="V190" i="2"/>
  <c r="T190" i="2"/>
  <c r="X190" i="2" s="1"/>
  <c r="Z190" i="2" s="1"/>
  <c r="S190" i="2"/>
  <c r="Q190" i="2"/>
  <c r="AH189" i="2"/>
  <c r="W189" i="2"/>
  <c r="V189" i="2"/>
  <c r="T189" i="2"/>
  <c r="X189" i="2" s="1"/>
  <c r="Z189" i="2" s="1"/>
  <c r="S189" i="2"/>
  <c r="Q189" i="2"/>
  <c r="AH188" i="2"/>
  <c r="W188" i="2"/>
  <c r="V188" i="2"/>
  <c r="T188" i="2"/>
  <c r="X188" i="2" s="1"/>
  <c r="Z188" i="2" s="1"/>
  <c r="S188" i="2"/>
  <c r="Q188" i="2"/>
  <c r="AH187" i="2"/>
  <c r="W187" i="2"/>
  <c r="V187" i="2"/>
  <c r="T187" i="2"/>
  <c r="X187" i="2" s="1"/>
  <c r="Z187" i="2" s="1"/>
  <c r="S187" i="2"/>
  <c r="Q187" i="2"/>
  <c r="AH186" i="2"/>
  <c r="W186" i="2"/>
  <c r="V186" i="2"/>
  <c r="T186" i="2"/>
  <c r="X186" i="2" s="1"/>
  <c r="Z186" i="2" s="1"/>
  <c r="S186" i="2"/>
  <c r="Q186" i="2"/>
  <c r="AH185" i="2"/>
  <c r="W185" i="2"/>
  <c r="V185" i="2"/>
  <c r="T185" i="2"/>
  <c r="X185" i="2" s="1"/>
  <c r="Z185" i="2" s="1"/>
  <c r="S185" i="2"/>
  <c r="Q185" i="2"/>
  <c r="AH184" i="2"/>
  <c r="W184" i="2"/>
  <c r="V184" i="2"/>
  <c r="T184" i="2"/>
  <c r="X184" i="2" s="1"/>
  <c r="Z184" i="2" s="1"/>
  <c r="S184" i="2"/>
  <c r="Q184" i="2"/>
  <c r="AH183" i="2"/>
  <c r="W183" i="2"/>
  <c r="V183" i="2"/>
  <c r="T183" i="2"/>
  <c r="X183" i="2" s="1"/>
  <c r="Z183" i="2" s="1"/>
  <c r="S183" i="2"/>
  <c r="Q183" i="2"/>
  <c r="AH182" i="2"/>
  <c r="W182" i="2"/>
  <c r="V182" i="2"/>
  <c r="T182" i="2"/>
  <c r="X182" i="2" s="1"/>
  <c r="Z182" i="2" s="1"/>
  <c r="S182" i="2"/>
  <c r="Q182" i="2"/>
  <c r="AH181" i="2"/>
  <c r="W181" i="2"/>
  <c r="V181" i="2"/>
  <c r="T181" i="2"/>
  <c r="X181" i="2" s="1"/>
  <c r="Z181" i="2" s="1"/>
  <c r="S181" i="2"/>
  <c r="Q181" i="2"/>
  <c r="AH180" i="2"/>
  <c r="W180" i="2"/>
  <c r="V180" i="2"/>
  <c r="T180" i="2"/>
  <c r="X180" i="2" s="1"/>
  <c r="Z180" i="2" s="1"/>
  <c r="S180" i="2"/>
  <c r="Q180" i="2"/>
  <c r="AH179" i="2"/>
  <c r="W179" i="2"/>
  <c r="V179" i="2"/>
  <c r="T179" i="2"/>
  <c r="X179" i="2" s="1"/>
  <c r="Z179" i="2" s="1"/>
  <c r="S179" i="2"/>
  <c r="Q179" i="2"/>
  <c r="AH178" i="2"/>
  <c r="W178" i="2"/>
  <c r="V178" i="2"/>
  <c r="T178" i="2"/>
  <c r="X178" i="2" s="1"/>
  <c r="Z178" i="2" s="1"/>
  <c r="S178" i="2"/>
  <c r="Q178" i="2"/>
  <c r="AH177" i="2"/>
  <c r="W177" i="2"/>
  <c r="V177" i="2"/>
  <c r="T177" i="2"/>
  <c r="X177" i="2" s="1"/>
  <c r="Z177" i="2" s="1"/>
  <c r="S177" i="2"/>
  <c r="Q177" i="2"/>
  <c r="AH176" i="2"/>
  <c r="W176" i="2"/>
  <c r="V176" i="2"/>
  <c r="T176" i="2"/>
  <c r="X176" i="2" s="1"/>
  <c r="Z176" i="2" s="1"/>
  <c r="S176" i="2"/>
  <c r="Q176" i="2"/>
  <c r="AH175" i="2"/>
  <c r="W175" i="2"/>
  <c r="V175" i="2"/>
  <c r="T175" i="2"/>
  <c r="X175" i="2" s="1"/>
  <c r="Z175" i="2" s="1"/>
  <c r="S175" i="2"/>
  <c r="Q175" i="2"/>
  <c r="AH174" i="2"/>
  <c r="W174" i="2"/>
  <c r="V174" i="2"/>
  <c r="T174" i="2"/>
  <c r="X174" i="2" s="1"/>
  <c r="Z174" i="2" s="1"/>
  <c r="S174" i="2"/>
  <c r="Q174" i="2"/>
  <c r="AH173" i="2"/>
  <c r="W173" i="2"/>
  <c r="V173" i="2"/>
  <c r="T173" i="2"/>
  <c r="X173" i="2" s="1"/>
  <c r="Z173" i="2" s="1"/>
  <c r="S173" i="2"/>
  <c r="Q173" i="2"/>
  <c r="AH172" i="2"/>
  <c r="W172" i="2"/>
  <c r="V172" i="2"/>
  <c r="T172" i="2"/>
  <c r="X172" i="2" s="1"/>
  <c r="Z172" i="2" s="1"/>
  <c r="S172" i="2"/>
  <c r="Q172" i="2"/>
  <c r="AH171" i="2"/>
  <c r="W171" i="2"/>
  <c r="V171" i="2"/>
  <c r="T171" i="2"/>
  <c r="X171" i="2" s="1"/>
  <c r="Z171" i="2" s="1"/>
  <c r="S171" i="2"/>
  <c r="Q171" i="2"/>
  <c r="AH170" i="2"/>
  <c r="W170" i="2"/>
  <c r="V170" i="2"/>
  <c r="T170" i="2"/>
  <c r="X170" i="2" s="1"/>
  <c r="Z170" i="2" s="1"/>
  <c r="S170" i="2"/>
  <c r="Q170" i="2"/>
  <c r="AH169" i="2"/>
  <c r="W169" i="2"/>
  <c r="V169" i="2"/>
  <c r="T169" i="2"/>
  <c r="X169" i="2" s="1"/>
  <c r="Z169" i="2" s="1"/>
  <c r="S169" i="2"/>
  <c r="Q169" i="2"/>
  <c r="AH168" i="2"/>
  <c r="W168" i="2"/>
  <c r="V168" i="2"/>
  <c r="T168" i="2"/>
  <c r="X168" i="2" s="1"/>
  <c r="Z168" i="2" s="1"/>
  <c r="S168" i="2"/>
  <c r="Q168" i="2"/>
  <c r="AH167" i="2"/>
  <c r="W167" i="2"/>
  <c r="V167" i="2"/>
  <c r="T167" i="2"/>
  <c r="X167" i="2" s="1"/>
  <c r="Z167" i="2" s="1"/>
  <c r="S167" i="2"/>
  <c r="Q167" i="2"/>
  <c r="AH166" i="2"/>
  <c r="W166" i="2"/>
  <c r="V166" i="2"/>
  <c r="T166" i="2"/>
  <c r="X166" i="2" s="1"/>
  <c r="Z166" i="2" s="1"/>
  <c r="S166" i="2"/>
  <c r="Q166" i="2"/>
  <c r="AH165" i="2"/>
  <c r="W165" i="2"/>
  <c r="V165" i="2"/>
  <c r="T165" i="2"/>
  <c r="X165" i="2" s="1"/>
  <c r="Z165" i="2" s="1"/>
  <c r="S165" i="2"/>
  <c r="Q165" i="2"/>
  <c r="AH164" i="2"/>
  <c r="W164" i="2"/>
  <c r="V164" i="2"/>
  <c r="T164" i="2"/>
  <c r="X164" i="2" s="1"/>
  <c r="Z164" i="2" s="1"/>
  <c r="S164" i="2"/>
  <c r="Q164" i="2"/>
  <c r="AH163" i="2"/>
  <c r="W163" i="2"/>
  <c r="V163" i="2"/>
  <c r="T163" i="2"/>
  <c r="X163" i="2" s="1"/>
  <c r="Z163" i="2" s="1"/>
  <c r="S163" i="2"/>
  <c r="Q163" i="2"/>
  <c r="AH162" i="2"/>
  <c r="W162" i="2"/>
  <c r="V162" i="2"/>
  <c r="T162" i="2"/>
  <c r="X162" i="2" s="1"/>
  <c r="Z162" i="2" s="1"/>
  <c r="S162" i="2"/>
  <c r="Q162" i="2"/>
  <c r="AH161" i="2"/>
  <c r="W161" i="2"/>
  <c r="V161" i="2"/>
  <c r="T161" i="2"/>
  <c r="X161" i="2" s="1"/>
  <c r="Z161" i="2" s="1"/>
  <c r="S161" i="2"/>
  <c r="Q161" i="2"/>
  <c r="AH160" i="2"/>
  <c r="W160" i="2"/>
  <c r="V160" i="2"/>
  <c r="T160" i="2"/>
  <c r="X160" i="2" s="1"/>
  <c r="Z160" i="2" s="1"/>
  <c r="S160" i="2"/>
  <c r="Q160" i="2"/>
  <c r="AH159" i="2"/>
  <c r="W159" i="2"/>
  <c r="V159" i="2"/>
  <c r="T159" i="2"/>
  <c r="X159" i="2" s="1"/>
  <c r="Z159" i="2" s="1"/>
  <c r="S159" i="2"/>
  <c r="Q159" i="2"/>
  <c r="AH158" i="2"/>
  <c r="W158" i="2"/>
  <c r="V158" i="2"/>
  <c r="T158" i="2"/>
  <c r="X158" i="2" s="1"/>
  <c r="Z158" i="2" s="1"/>
  <c r="S158" i="2"/>
  <c r="Q158" i="2"/>
  <c r="AH157" i="2"/>
  <c r="W157" i="2"/>
  <c r="V157" i="2"/>
  <c r="T157" i="2"/>
  <c r="X157" i="2" s="1"/>
  <c r="Z157" i="2" s="1"/>
  <c r="S157" i="2"/>
  <c r="Q157" i="2"/>
  <c r="AH156" i="2"/>
  <c r="W156" i="2"/>
  <c r="V156" i="2"/>
  <c r="T156" i="2"/>
  <c r="X156" i="2" s="1"/>
  <c r="Z156" i="2" s="1"/>
  <c r="S156" i="2"/>
  <c r="Q156" i="2"/>
  <c r="AH155" i="2"/>
  <c r="W155" i="2"/>
  <c r="V155" i="2"/>
  <c r="T155" i="2"/>
  <c r="X155" i="2" s="1"/>
  <c r="Z155" i="2" s="1"/>
  <c r="S155" i="2"/>
  <c r="Q155" i="2"/>
  <c r="AH154" i="2"/>
  <c r="W154" i="2"/>
  <c r="V154" i="2"/>
  <c r="T154" i="2"/>
  <c r="X154" i="2" s="1"/>
  <c r="Z154" i="2" s="1"/>
  <c r="S154" i="2"/>
  <c r="Q154" i="2"/>
  <c r="AH153" i="2"/>
  <c r="W153" i="2"/>
  <c r="V153" i="2"/>
  <c r="T153" i="2"/>
  <c r="X153" i="2" s="1"/>
  <c r="Z153" i="2" s="1"/>
  <c r="S153" i="2"/>
  <c r="Q153" i="2"/>
  <c r="AH152" i="2"/>
  <c r="W152" i="2"/>
  <c r="V152" i="2"/>
  <c r="T152" i="2"/>
  <c r="X152" i="2" s="1"/>
  <c r="Z152" i="2" s="1"/>
  <c r="S152" i="2"/>
  <c r="Q152" i="2"/>
  <c r="AH151" i="2"/>
  <c r="W151" i="2"/>
  <c r="V151" i="2"/>
  <c r="T151" i="2"/>
  <c r="X151" i="2" s="1"/>
  <c r="Z151" i="2" s="1"/>
  <c r="S151" i="2"/>
  <c r="Q151" i="2"/>
  <c r="AH150" i="2"/>
  <c r="W150" i="2"/>
  <c r="V150" i="2"/>
  <c r="T150" i="2"/>
  <c r="X150" i="2" s="1"/>
  <c r="Z150" i="2" s="1"/>
  <c r="S150" i="2"/>
  <c r="Q150" i="2"/>
  <c r="AH149" i="2"/>
  <c r="W149" i="2"/>
  <c r="V149" i="2"/>
  <c r="T149" i="2"/>
  <c r="X149" i="2" s="1"/>
  <c r="Z149" i="2" s="1"/>
  <c r="S149" i="2"/>
  <c r="Q149" i="2"/>
  <c r="AH148" i="2"/>
  <c r="W148" i="2"/>
  <c r="V148" i="2"/>
  <c r="T148" i="2"/>
  <c r="X148" i="2" s="1"/>
  <c r="Z148" i="2" s="1"/>
  <c r="S148" i="2"/>
  <c r="Q148" i="2"/>
  <c r="AH147" i="2"/>
  <c r="W147" i="2"/>
  <c r="V147" i="2"/>
  <c r="T147" i="2"/>
  <c r="X147" i="2" s="1"/>
  <c r="Z147" i="2" s="1"/>
  <c r="S147" i="2"/>
  <c r="Q147" i="2"/>
  <c r="AH146" i="2"/>
  <c r="W146" i="2"/>
  <c r="V146" i="2"/>
  <c r="T146" i="2"/>
  <c r="X146" i="2" s="1"/>
  <c r="Z146" i="2" s="1"/>
  <c r="S146" i="2"/>
  <c r="Q146" i="2"/>
  <c r="AH145" i="2"/>
  <c r="W145" i="2"/>
  <c r="V145" i="2"/>
  <c r="T145" i="2"/>
  <c r="X145" i="2" s="1"/>
  <c r="Z145" i="2" s="1"/>
  <c r="S145" i="2"/>
  <c r="Q145" i="2"/>
  <c r="AH144" i="2"/>
  <c r="W144" i="2"/>
  <c r="V144" i="2"/>
  <c r="T144" i="2"/>
  <c r="X144" i="2" s="1"/>
  <c r="Z144" i="2" s="1"/>
  <c r="S144" i="2"/>
  <c r="Q144" i="2"/>
  <c r="AH143" i="2"/>
  <c r="W143" i="2"/>
  <c r="V143" i="2"/>
  <c r="T143" i="2"/>
  <c r="X143" i="2" s="1"/>
  <c r="Z143" i="2" s="1"/>
  <c r="S143" i="2"/>
  <c r="Q143" i="2"/>
  <c r="AH142" i="2"/>
  <c r="W142" i="2"/>
  <c r="V142" i="2"/>
  <c r="T142" i="2"/>
  <c r="X142" i="2" s="1"/>
  <c r="Z142" i="2" s="1"/>
  <c r="S142" i="2"/>
  <c r="Q142" i="2"/>
  <c r="AH141" i="2"/>
  <c r="W141" i="2"/>
  <c r="V141" i="2"/>
  <c r="T141" i="2"/>
  <c r="X141" i="2" s="1"/>
  <c r="Z141" i="2" s="1"/>
  <c r="S141" i="2"/>
  <c r="Q141" i="2"/>
  <c r="AH140" i="2"/>
  <c r="W140" i="2"/>
  <c r="V140" i="2"/>
  <c r="T140" i="2"/>
  <c r="X140" i="2" s="1"/>
  <c r="Z140" i="2" s="1"/>
  <c r="S140" i="2"/>
  <c r="Q140" i="2"/>
  <c r="AH139" i="2"/>
  <c r="W139" i="2"/>
  <c r="V139" i="2"/>
  <c r="T139" i="2"/>
  <c r="X139" i="2" s="1"/>
  <c r="Z139" i="2" s="1"/>
  <c r="S139" i="2"/>
  <c r="Q139" i="2"/>
  <c r="AH138" i="2"/>
  <c r="W138" i="2"/>
  <c r="V138" i="2"/>
  <c r="T138" i="2"/>
  <c r="X138" i="2" s="1"/>
  <c r="Z138" i="2" s="1"/>
  <c r="S138" i="2"/>
  <c r="Q138" i="2"/>
  <c r="AH137" i="2"/>
  <c r="W137" i="2"/>
  <c r="V137" i="2"/>
  <c r="T137" i="2"/>
  <c r="X137" i="2" s="1"/>
  <c r="Z137" i="2" s="1"/>
  <c r="S137" i="2"/>
  <c r="Q137" i="2"/>
  <c r="AH136" i="2"/>
  <c r="W136" i="2"/>
  <c r="V136" i="2"/>
  <c r="T136" i="2"/>
  <c r="X136" i="2" s="1"/>
  <c r="Z136" i="2" s="1"/>
  <c r="S136" i="2"/>
  <c r="Q136" i="2"/>
  <c r="AH135" i="2"/>
  <c r="W135" i="2"/>
  <c r="V135" i="2"/>
  <c r="T135" i="2"/>
  <c r="X135" i="2" s="1"/>
  <c r="Z135" i="2" s="1"/>
  <c r="S135" i="2"/>
  <c r="Q135" i="2"/>
  <c r="AH134" i="2"/>
  <c r="W134" i="2"/>
  <c r="V134" i="2"/>
  <c r="T134" i="2"/>
  <c r="X134" i="2" s="1"/>
  <c r="Z134" i="2" s="1"/>
  <c r="S134" i="2"/>
  <c r="Q134" i="2"/>
  <c r="AH133" i="2"/>
  <c r="W133" i="2"/>
  <c r="V133" i="2"/>
  <c r="T133" i="2"/>
  <c r="X133" i="2" s="1"/>
  <c r="Z133" i="2" s="1"/>
  <c r="S133" i="2"/>
  <c r="Q133" i="2"/>
  <c r="AH132" i="2"/>
  <c r="W132" i="2"/>
  <c r="V132" i="2"/>
  <c r="T132" i="2"/>
  <c r="X132" i="2" s="1"/>
  <c r="Z132" i="2" s="1"/>
  <c r="S132" i="2"/>
  <c r="Q132" i="2"/>
  <c r="AH131" i="2"/>
  <c r="W131" i="2"/>
  <c r="V131" i="2"/>
  <c r="T131" i="2"/>
  <c r="X131" i="2" s="1"/>
  <c r="Z131" i="2" s="1"/>
  <c r="S131" i="2"/>
  <c r="Q131" i="2"/>
  <c r="AH130" i="2"/>
  <c r="W130" i="2"/>
  <c r="V130" i="2"/>
  <c r="T130" i="2"/>
  <c r="X130" i="2" s="1"/>
  <c r="Z130" i="2" s="1"/>
  <c r="S130" i="2"/>
  <c r="Q130" i="2"/>
  <c r="AH129" i="2"/>
  <c r="W129" i="2"/>
  <c r="V129" i="2"/>
  <c r="T129" i="2"/>
  <c r="X129" i="2" s="1"/>
  <c r="Z129" i="2" s="1"/>
  <c r="S129" i="2"/>
  <c r="Q129" i="2"/>
  <c r="AH128" i="2"/>
  <c r="W128" i="2"/>
  <c r="V128" i="2"/>
  <c r="T128" i="2"/>
  <c r="X128" i="2" s="1"/>
  <c r="Z128" i="2" s="1"/>
  <c r="S128" i="2"/>
  <c r="Q128" i="2"/>
  <c r="AH127" i="2"/>
  <c r="W127" i="2"/>
  <c r="V127" i="2"/>
  <c r="T127" i="2"/>
  <c r="X127" i="2" s="1"/>
  <c r="Z127" i="2" s="1"/>
  <c r="S127" i="2"/>
  <c r="Q127" i="2"/>
  <c r="AH126" i="2"/>
  <c r="W126" i="2"/>
  <c r="V126" i="2"/>
  <c r="T126" i="2"/>
  <c r="X126" i="2" s="1"/>
  <c r="Z126" i="2" s="1"/>
  <c r="S126" i="2"/>
  <c r="Q126" i="2"/>
  <c r="AH125" i="2"/>
  <c r="W125" i="2"/>
  <c r="V125" i="2"/>
  <c r="T125" i="2"/>
  <c r="X125" i="2" s="1"/>
  <c r="Z125" i="2" s="1"/>
  <c r="S125" i="2"/>
  <c r="Q125" i="2"/>
  <c r="AH124" i="2"/>
  <c r="W124" i="2"/>
  <c r="V124" i="2"/>
  <c r="T124" i="2"/>
  <c r="X124" i="2" s="1"/>
  <c r="Z124" i="2" s="1"/>
  <c r="S124" i="2"/>
  <c r="Q124" i="2"/>
  <c r="AH123" i="2"/>
  <c r="W123" i="2"/>
  <c r="V123" i="2"/>
  <c r="T123" i="2"/>
  <c r="X123" i="2" s="1"/>
  <c r="Z123" i="2" s="1"/>
  <c r="S123" i="2"/>
  <c r="Q123" i="2"/>
  <c r="AH122" i="2"/>
  <c r="W122" i="2"/>
  <c r="V122" i="2"/>
  <c r="T122" i="2"/>
  <c r="X122" i="2" s="1"/>
  <c r="Z122" i="2" s="1"/>
  <c r="S122" i="2"/>
  <c r="Q122" i="2"/>
  <c r="AH121" i="2"/>
  <c r="W121" i="2"/>
  <c r="V121" i="2"/>
  <c r="T121" i="2"/>
  <c r="X121" i="2" s="1"/>
  <c r="Z121" i="2" s="1"/>
  <c r="S121" i="2"/>
  <c r="Q121" i="2"/>
  <c r="AH120" i="2"/>
  <c r="W120" i="2"/>
  <c r="V120" i="2"/>
  <c r="T120" i="2"/>
  <c r="X120" i="2" s="1"/>
  <c r="Z120" i="2" s="1"/>
  <c r="S120" i="2"/>
  <c r="Q120" i="2"/>
  <c r="AH119" i="2"/>
  <c r="W119" i="2"/>
  <c r="V119" i="2"/>
  <c r="T119" i="2"/>
  <c r="X119" i="2" s="1"/>
  <c r="Z119" i="2" s="1"/>
  <c r="S119" i="2"/>
  <c r="Q119" i="2"/>
  <c r="AH118" i="2"/>
  <c r="W118" i="2"/>
  <c r="V118" i="2"/>
  <c r="T118" i="2"/>
  <c r="X118" i="2" s="1"/>
  <c r="Z118" i="2" s="1"/>
  <c r="S118" i="2"/>
  <c r="Q118" i="2"/>
  <c r="AH117" i="2"/>
  <c r="W117" i="2"/>
  <c r="V117" i="2"/>
  <c r="T117" i="2"/>
  <c r="X117" i="2" s="1"/>
  <c r="Z117" i="2" s="1"/>
  <c r="S117" i="2"/>
  <c r="Q117" i="2"/>
  <c r="AH116" i="2"/>
  <c r="W116" i="2"/>
  <c r="V116" i="2"/>
  <c r="T116" i="2"/>
  <c r="X116" i="2" s="1"/>
  <c r="Z116" i="2" s="1"/>
  <c r="S116" i="2"/>
  <c r="Q116" i="2"/>
  <c r="AH115" i="2"/>
  <c r="W115" i="2"/>
  <c r="V115" i="2"/>
  <c r="T115" i="2"/>
  <c r="X115" i="2" s="1"/>
  <c r="Z115" i="2" s="1"/>
  <c r="S115" i="2"/>
  <c r="Q115" i="2"/>
  <c r="AH114" i="2"/>
  <c r="W114" i="2"/>
  <c r="V114" i="2"/>
  <c r="T114" i="2"/>
  <c r="X114" i="2" s="1"/>
  <c r="Z114" i="2" s="1"/>
  <c r="S114" i="2"/>
  <c r="Q114" i="2"/>
  <c r="AH113" i="2"/>
  <c r="W113" i="2"/>
  <c r="V113" i="2"/>
  <c r="T113" i="2"/>
  <c r="X113" i="2" s="1"/>
  <c r="Z113" i="2" s="1"/>
  <c r="S113" i="2"/>
  <c r="Q113" i="2"/>
  <c r="AH112" i="2"/>
  <c r="W112" i="2"/>
  <c r="V112" i="2"/>
  <c r="T112" i="2"/>
  <c r="X112" i="2" s="1"/>
  <c r="Z112" i="2" s="1"/>
  <c r="S112" i="2"/>
  <c r="Q112" i="2"/>
  <c r="AH111" i="2"/>
  <c r="W111" i="2"/>
  <c r="V111" i="2"/>
  <c r="T111" i="2"/>
  <c r="X111" i="2" s="1"/>
  <c r="Z111" i="2" s="1"/>
  <c r="S111" i="2"/>
  <c r="Q111" i="2"/>
  <c r="AH110" i="2"/>
  <c r="W110" i="2"/>
  <c r="V110" i="2"/>
  <c r="T110" i="2"/>
  <c r="X110" i="2" s="1"/>
  <c r="Z110" i="2" s="1"/>
  <c r="S110" i="2"/>
  <c r="Q110" i="2"/>
  <c r="AH109" i="2"/>
  <c r="W109" i="2"/>
  <c r="V109" i="2"/>
  <c r="T109" i="2"/>
  <c r="X109" i="2" s="1"/>
  <c r="Z109" i="2" s="1"/>
  <c r="S109" i="2"/>
  <c r="Q109" i="2"/>
  <c r="AH108" i="2"/>
  <c r="W108" i="2"/>
  <c r="V108" i="2"/>
  <c r="T108" i="2"/>
  <c r="X108" i="2" s="1"/>
  <c r="Z108" i="2" s="1"/>
  <c r="S108" i="2"/>
  <c r="Q108" i="2"/>
  <c r="AH107" i="2"/>
  <c r="W107" i="2"/>
  <c r="V107" i="2"/>
  <c r="T107" i="2"/>
  <c r="X107" i="2" s="1"/>
  <c r="Z107" i="2" s="1"/>
  <c r="S107" i="2"/>
  <c r="Q107" i="2"/>
  <c r="AH106" i="2"/>
  <c r="W106" i="2"/>
  <c r="V106" i="2"/>
  <c r="T106" i="2"/>
  <c r="X106" i="2" s="1"/>
  <c r="Z106" i="2" s="1"/>
  <c r="S106" i="2"/>
  <c r="Q106" i="2"/>
  <c r="AH105" i="2"/>
  <c r="W105" i="2"/>
  <c r="V105" i="2"/>
  <c r="T105" i="2"/>
  <c r="X105" i="2" s="1"/>
  <c r="Z105" i="2" s="1"/>
  <c r="S105" i="2"/>
  <c r="Q105" i="2"/>
  <c r="AH104" i="2"/>
  <c r="W104" i="2"/>
  <c r="V104" i="2"/>
  <c r="T104" i="2"/>
  <c r="X104" i="2" s="1"/>
  <c r="Z104" i="2" s="1"/>
  <c r="S104" i="2"/>
  <c r="Q104" i="2"/>
  <c r="AH103" i="2"/>
  <c r="W103" i="2"/>
  <c r="V103" i="2"/>
  <c r="T103" i="2"/>
  <c r="X103" i="2" s="1"/>
  <c r="Z103" i="2" s="1"/>
  <c r="S103" i="2"/>
  <c r="Q103" i="2"/>
  <c r="AH102" i="2"/>
  <c r="W102" i="2"/>
  <c r="V102" i="2"/>
  <c r="T102" i="2"/>
  <c r="X102" i="2" s="1"/>
  <c r="Z102" i="2" s="1"/>
  <c r="S102" i="2"/>
  <c r="Q102" i="2"/>
  <c r="AH101" i="2"/>
  <c r="W101" i="2"/>
  <c r="V101" i="2"/>
  <c r="T101" i="2"/>
  <c r="X101" i="2" s="1"/>
  <c r="Z101" i="2" s="1"/>
  <c r="S101" i="2"/>
  <c r="Q101" i="2"/>
  <c r="AH100" i="2"/>
  <c r="W100" i="2"/>
  <c r="V100" i="2"/>
  <c r="T100" i="2"/>
  <c r="X100" i="2" s="1"/>
  <c r="Z100" i="2" s="1"/>
  <c r="S100" i="2"/>
  <c r="Q100" i="2"/>
  <c r="AH99" i="2"/>
  <c r="W99" i="2"/>
  <c r="V99" i="2"/>
  <c r="T99" i="2"/>
  <c r="X99" i="2" s="1"/>
  <c r="Z99" i="2" s="1"/>
  <c r="S99" i="2"/>
  <c r="Q99" i="2"/>
  <c r="AH98" i="2"/>
  <c r="W98" i="2"/>
  <c r="V98" i="2"/>
  <c r="T98" i="2"/>
  <c r="X98" i="2" s="1"/>
  <c r="Z98" i="2" s="1"/>
  <c r="S98" i="2"/>
  <c r="Q98" i="2"/>
  <c r="AH97" i="2"/>
  <c r="W97" i="2"/>
  <c r="V97" i="2"/>
  <c r="T97" i="2"/>
  <c r="X97" i="2" s="1"/>
  <c r="Z97" i="2" s="1"/>
  <c r="S97" i="2"/>
  <c r="Q97" i="2"/>
  <c r="AH96" i="2"/>
  <c r="W96" i="2"/>
  <c r="V96" i="2"/>
  <c r="T96" i="2"/>
  <c r="X96" i="2" s="1"/>
  <c r="Z96" i="2" s="1"/>
  <c r="S96" i="2"/>
  <c r="Q96" i="2"/>
  <c r="AH95" i="2"/>
  <c r="W95" i="2"/>
  <c r="V95" i="2"/>
  <c r="T95" i="2"/>
  <c r="X95" i="2" s="1"/>
  <c r="Z95" i="2" s="1"/>
  <c r="S95" i="2"/>
  <c r="Q95" i="2"/>
  <c r="AH94" i="2"/>
  <c r="W94" i="2"/>
  <c r="V94" i="2"/>
  <c r="T94" i="2"/>
  <c r="X94" i="2" s="1"/>
  <c r="Z94" i="2" s="1"/>
  <c r="S94" i="2"/>
  <c r="Q94" i="2"/>
  <c r="AH93" i="2"/>
  <c r="W93" i="2"/>
  <c r="V93" i="2"/>
  <c r="T93" i="2"/>
  <c r="X93" i="2" s="1"/>
  <c r="Z93" i="2" s="1"/>
  <c r="S93" i="2"/>
  <c r="Q93" i="2"/>
  <c r="AH92" i="2"/>
  <c r="W92" i="2"/>
  <c r="V92" i="2"/>
  <c r="T92" i="2"/>
  <c r="X92" i="2" s="1"/>
  <c r="Z92" i="2" s="1"/>
  <c r="S92" i="2"/>
  <c r="Q92" i="2"/>
  <c r="AH91" i="2"/>
  <c r="W91" i="2"/>
  <c r="V91" i="2"/>
  <c r="T91" i="2"/>
  <c r="X91" i="2" s="1"/>
  <c r="Z91" i="2" s="1"/>
  <c r="S91" i="2"/>
  <c r="Q91" i="2"/>
  <c r="AH90" i="2"/>
  <c r="W90" i="2"/>
  <c r="V90" i="2"/>
  <c r="T90" i="2"/>
  <c r="X90" i="2" s="1"/>
  <c r="Z90" i="2" s="1"/>
  <c r="S90" i="2"/>
  <c r="Q90" i="2"/>
  <c r="AH89" i="2"/>
  <c r="W89" i="2"/>
  <c r="V89" i="2"/>
  <c r="T89" i="2"/>
  <c r="X89" i="2" s="1"/>
  <c r="Z89" i="2" s="1"/>
  <c r="S89" i="2"/>
  <c r="Q89" i="2"/>
  <c r="AH88" i="2"/>
  <c r="W88" i="2"/>
  <c r="V88" i="2"/>
  <c r="T88" i="2"/>
  <c r="X88" i="2" s="1"/>
  <c r="Z88" i="2" s="1"/>
  <c r="S88" i="2"/>
  <c r="Q88" i="2"/>
  <c r="AH87" i="2"/>
  <c r="AG87" i="2"/>
  <c r="V87" i="2"/>
  <c r="W87" i="2" s="1"/>
  <c r="T87" i="2"/>
  <c r="X87" i="2" s="1"/>
  <c r="Z87" i="2" s="1"/>
  <c r="S87" i="2"/>
  <c r="Q87" i="2"/>
  <c r="K87" i="2"/>
  <c r="AH86" i="2"/>
  <c r="AG86" i="2"/>
  <c r="V86" i="2"/>
  <c r="W86" i="2" s="1"/>
  <c r="T86" i="2"/>
  <c r="X86" i="2" s="1"/>
  <c r="Z86" i="2" s="1"/>
  <c r="S86" i="2"/>
  <c r="Q86" i="2"/>
  <c r="K86" i="2"/>
  <c r="AH85" i="2"/>
  <c r="V85" i="2"/>
  <c r="T85" i="2"/>
  <c r="X85" i="2" s="1"/>
  <c r="Z85" i="2" s="1"/>
  <c r="S85" i="2"/>
  <c r="Q85" i="2"/>
  <c r="K85" i="2"/>
  <c r="AH84" i="2"/>
  <c r="W84" i="2"/>
  <c r="V84" i="2"/>
  <c r="AG84" i="2" s="1"/>
  <c r="T84" i="2"/>
  <c r="X84" i="2" s="1"/>
  <c r="Z84" i="2" s="1"/>
  <c r="S84" i="2"/>
  <c r="Q84" i="2"/>
  <c r="K84" i="2"/>
  <c r="AH83" i="2"/>
  <c r="V83" i="2"/>
  <c r="W83" i="2" s="1"/>
  <c r="T83" i="2"/>
  <c r="X83" i="2" s="1"/>
  <c r="Z83" i="2" s="1"/>
  <c r="S83" i="2"/>
  <c r="Q83" i="2"/>
  <c r="K83" i="2"/>
  <c r="AH82" i="2"/>
  <c r="AG82" i="2"/>
  <c r="W82" i="2"/>
  <c r="V82" i="2"/>
  <c r="T82" i="2"/>
  <c r="X82" i="2" s="1"/>
  <c r="Z82" i="2" s="1"/>
  <c r="S82" i="2"/>
  <c r="Q82" i="2"/>
  <c r="K82" i="2"/>
  <c r="AH81" i="2"/>
  <c r="V81" i="2"/>
  <c r="T81" i="2"/>
  <c r="X81" i="2" s="1"/>
  <c r="Z81" i="2" s="1"/>
  <c r="S81" i="2"/>
  <c r="Q81" i="2"/>
  <c r="K81" i="2"/>
  <c r="AH80" i="2"/>
  <c r="W80" i="2"/>
  <c r="V80" i="2"/>
  <c r="AG80" i="2" s="1"/>
  <c r="T80" i="2"/>
  <c r="X80" i="2" s="1"/>
  <c r="Z80" i="2" s="1"/>
  <c r="S80" i="2"/>
  <c r="Q80" i="2"/>
  <c r="K80" i="2"/>
  <c r="AH79" i="2"/>
  <c r="V79" i="2"/>
  <c r="W79" i="2" s="1"/>
  <c r="T79" i="2"/>
  <c r="X79" i="2" s="1"/>
  <c r="Z79" i="2" s="1"/>
  <c r="S79" i="2"/>
  <c r="Q79" i="2"/>
  <c r="K79" i="2"/>
  <c r="AH78" i="2"/>
  <c r="AG78" i="2"/>
  <c r="W78" i="2"/>
  <c r="V78" i="2"/>
  <c r="T78" i="2"/>
  <c r="X78" i="2" s="1"/>
  <c r="Z78" i="2" s="1"/>
  <c r="S78" i="2"/>
  <c r="Q78" i="2"/>
  <c r="K78" i="2"/>
  <c r="AH77" i="2"/>
  <c r="V77" i="2"/>
  <c r="T77" i="2"/>
  <c r="X77" i="2" s="1"/>
  <c r="Z77" i="2" s="1"/>
  <c r="S77" i="2"/>
  <c r="Q77" i="2"/>
  <c r="K77" i="2"/>
  <c r="AH76" i="2"/>
  <c r="W76" i="2"/>
  <c r="V76" i="2"/>
  <c r="AG76" i="2" s="1"/>
  <c r="T76" i="2"/>
  <c r="X76" i="2" s="1"/>
  <c r="Z76" i="2" s="1"/>
  <c r="S76" i="2"/>
  <c r="Q76" i="2"/>
  <c r="K76" i="2"/>
  <c r="AH75" i="2"/>
  <c r="V75" i="2"/>
  <c r="W75" i="2" s="1"/>
  <c r="T75" i="2"/>
  <c r="X75" i="2" s="1"/>
  <c r="Z75" i="2" s="1"/>
  <c r="S75" i="2"/>
  <c r="Q75" i="2"/>
  <c r="K75" i="2"/>
  <c r="AH74" i="2"/>
  <c r="AG74" i="2"/>
  <c r="W74" i="2"/>
  <c r="V74" i="2"/>
  <c r="T74" i="2"/>
  <c r="X74" i="2" s="1"/>
  <c r="Z74" i="2" s="1"/>
  <c r="S74" i="2"/>
  <c r="Q74" i="2"/>
  <c r="K74" i="2"/>
  <c r="AH73" i="2"/>
  <c r="W73" i="2"/>
  <c r="V73" i="2"/>
  <c r="AG73" i="2" s="1"/>
  <c r="T73" i="2"/>
  <c r="X73" i="2" s="1"/>
  <c r="Z73" i="2" s="1"/>
  <c r="S73" i="2"/>
  <c r="Q73" i="2"/>
  <c r="K73" i="2"/>
  <c r="AH72" i="2"/>
  <c r="W72" i="2"/>
  <c r="V72" i="2"/>
  <c r="AG72" i="2" s="1"/>
  <c r="T72" i="2"/>
  <c r="X72" i="2" s="1"/>
  <c r="Z72" i="2" s="1"/>
  <c r="S72" i="2"/>
  <c r="Q72" i="2"/>
  <c r="K72" i="2"/>
  <c r="AH71" i="2"/>
  <c r="W71" i="2"/>
  <c r="V71" i="2"/>
  <c r="AG71" i="2" s="1"/>
  <c r="T71" i="2"/>
  <c r="X71" i="2" s="1"/>
  <c r="Z71" i="2" s="1"/>
  <c r="S71" i="2"/>
  <c r="Q71" i="2"/>
  <c r="K71" i="2"/>
  <c r="AH70" i="2"/>
  <c r="W70" i="2"/>
  <c r="V70" i="2"/>
  <c r="AG70" i="2" s="1"/>
  <c r="T70" i="2"/>
  <c r="X70" i="2" s="1"/>
  <c r="Z70" i="2" s="1"/>
  <c r="S70" i="2"/>
  <c r="Q70" i="2"/>
  <c r="K70" i="2"/>
  <c r="AH69" i="2"/>
  <c r="W69" i="2"/>
  <c r="V69" i="2"/>
  <c r="AG69" i="2" s="1"/>
  <c r="T69" i="2"/>
  <c r="X69" i="2" s="1"/>
  <c r="Z69" i="2" s="1"/>
  <c r="S69" i="2"/>
  <c r="Q69" i="2"/>
  <c r="K69" i="2"/>
  <c r="AH68" i="2"/>
  <c r="W68" i="2"/>
  <c r="V68" i="2"/>
  <c r="AG68" i="2" s="1"/>
  <c r="T68" i="2"/>
  <c r="X68" i="2" s="1"/>
  <c r="Z68" i="2" s="1"/>
  <c r="S68" i="2"/>
  <c r="Q68" i="2"/>
  <c r="K68" i="2"/>
  <c r="AH67" i="2"/>
  <c r="W67" i="2"/>
  <c r="V67" i="2"/>
  <c r="AG67" i="2" s="1"/>
  <c r="T67" i="2"/>
  <c r="X67" i="2" s="1"/>
  <c r="Z67" i="2" s="1"/>
  <c r="S67" i="2"/>
  <c r="Q67" i="2"/>
  <c r="K67" i="2"/>
  <c r="AH66" i="2"/>
  <c r="W66" i="2"/>
  <c r="V66" i="2"/>
  <c r="AG66" i="2" s="1"/>
  <c r="T66" i="2"/>
  <c r="X66" i="2" s="1"/>
  <c r="Z66" i="2" s="1"/>
  <c r="S66" i="2"/>
  <c r="Q66" i="2"/>
  <c r="K66" i="2"/>
  <c r="AH65" i="2"/>
  <c r="W65" i="2"/>
  <c r="V65" i="2"/>
  <c r="AG65" i="2" s="1"/>
  <c r="T65" i="2"/>
  <c r="X65" i="2" s="1"/>
  <c r="Z65" i="2" s="1"/>
  <c r="S65" i="2"/>
  <c r="Q65" i="2"/>
  <c r="K65" i="2"/>
  <c r="AH64" i="2"/>
  <c r="W64" i="2"/>
  <c r="V64" i="2"/>
  <c r="AG64" i="2" s="1"/>
  <c r="T64" i="2"/>
  <c r="X64" i="2" s="1"/>
  <c r="Z64" i="2" s="1"/>
  <c r="S64" i="2"/>
  <c r="Q64" i="2"/>
  <c r="K64" i="2"/>
  <c r="AH63" i="2"/>
  <c r="W63" i="2"/>
  <c r="V63" i="2"/>
  <c r="AG63" i="2" s="1"/>
  <c r="T63" i="2"/>
  <c r="X63" i="2" s="1"/>
  <c r="Z63" i="2" s="1"/>
  <c r="S63" i="2"/>
  <c r="Q63" i="2"/>
  <c r="K63" i="2"/>
  <c r="AH62" i="2"/>
  <c r="W62" i="2"/>
  <c r="V62" i="2"/>
  <c r="AG62" i="2" s="1"/>
  <c r="T62" i="2"/>
  <c r="X62" i="2" s="1"/>
  <c r="Z62" i="2" s="1"/>
  <c r="S62" i="2"/>
  <c r="Q62" i="2"/>
  <c r="K62" i="2"/>
  <c r="AH61" i="2"/>
  <c r="W61" i="2"/>
  <c r="V61" i="2"/>
  <c r="AG61" i="2" s="1"/>
  <c r="T61" i="2"/>
  <c r="X61" i="2" s="1"/>
  <c r="Z61" i="2" s="1"/>
  <c r="S61" i="2"/>
  <c r="Q61" i="2"/>
  <c r="K61" i="2"/>
  <c r="AH60" i="2"/>
  <c r="AG60" i="2"/>
  <c r="AH59" i="2"/>
  <c r="AG59" i="2"/>
  <c r="AH58" i="2"/>
  <c r="AG58" i="2"/>
  <c r="AH57" i="2"/>
  <c r="AG57" i="2"/>
  <c r="AH56" i="2"/>
  <c r="AG56" i="2"/>
  <c r="AH55" i="2"/>
  <c r="AG55" i="2"/>
  <c r="AH54" i="2"/>
  <c r="AG54" i="2"/>
  <c r="AH53" i="2"/>
  <c r="AG53" i="2"/>
  <c r="AH52" i="2"/>
  <c r="AG52" i="2"/>
  <c r="AH51" i="2"/>
  <c r="AG51" i="2"/>
  <c r="AH50" i="2"/>
  <c r="AG50" i="2"/>
  <c r="AH49" i="2"/>
  <c r="AG49" i="2"/>
  <c r="AH48" i="2"/>
  <c r="AG48" i="2"/>
  <c r="AH47" i="2"/>
  <c r="AG47" i="2"/>
  <c r="AH46" i="2"/>
  <c r="V46" i="2"/>
  <c r="AG46" i="2" s="1"/>
  <c r="T46" i="2"/>
  <c r="X46" i="2" s="1"/>
  <c r="Z46" i="2" s="1"/>
  <c r="S46" i="2"/>
  <c r="Q46" i="2"/>
  <c r="K46" i="2"/>
  <c r="AH45" i="2"/>
  <c r="V45" i="2"/>
  <c r="AG45" i="2" s="1"/>
  <c r="T45" i="2"/>
  <c r="X45" i="2" s="1"/>
  <c r="Z45" i="2" s="1"/>
  <c r="S45" i="2"/>
  <c r="Q45" i="2"/>
  <c r="K45" i="2"/>
  <c r="AH44" i="2"/>
  <c r="W44" i="2"/>
  <c r="V44" i="2"/>
  <c r="AG44" i="2" s="1"/>
  <c r="T44" i="2"/>
  <c r="X44" i="2" s="1"/>
  <c r="Z44" i="2" s="1"/>
  <c r="S44" i="2"/>
  <c r="Q44" i="2"/>
  <c r="K44" i="2"/>
  <c r="AH43" i="2"/>
  <c r="V43" i="2"/>
  <c r="AG43" i="2" s="1"/>
  <c r="T43" i="2"/>
  <c r="X43" i="2" s="1"/>
  <c r="Z43" i="2" s="1"/>
  <c r="S43" i="2"/>
  <c r="Q43" i="2"/>
  <c r="K43" i="2"/>
  <c r="AH42" i="2"/>
  <c r="W42" i="2"/>
  <c r="V42" i="2"/>
  <c r="AG42" i="2" s="1"/>
  <c r="T42" i="2"/>
  <c r="X42" i="2" s="1"/>
  <c r="Z42" i="2" s="1"/>
  <c r="S42" i="2"/>
  <c r="Q42" i="2"/>
  <c r="K42" i="2"/>
  <c r="AH41" i="2"/>
  <c r="V41" i="2"/>
  <c r="AG41" i="2" s="1"/>
  <c r="T41" i="2"/>
  <c r="X41" i="2" s="1"/>
  <c r="Z41" i="2" s="1"/>
  <c r="S41" i="2"/>
  <c r="Q41" i="2"/>
  <c r="K41" i="2"/>
  <c r="AH40" i="2"/>
  <c r="V40" i="2"/>
  <c r="AG40" i="2" s="1"/>
  <c r="T40" i="2"/>
  <c r="X40" i="2" s="1"/>
  <c r="Z40" i="2" s="1"/>
  <c r="S40" i="2"/>
  <c r="Q40" i="2"/>
  <c r="K40" i="2"/>
  <c r="AH39" i="2"/>
  <c r="W39" i="2"/>
  <c r="V39" i="2"/>
  <c r="AG39" i="2" s="1"/>
  <c r="T39" i="2"/>
  <c r="X39" i="2" s="1"/>
  <c r="Z39" i="2" s="1"/>
  <c r="S39" i="2"/>
  <c r="Q39" i="2"/>
  <c r="K39" i="2"/>
  <c r="AH38" i="2"/>
  <c r="W38" i="2"/>
  <c r="V38" i="2"/>
  <c r="AG38" i="2" s="1"/>
  <c r="T38" i="2"/>
  <c r="X38" i="2" s="1"/>
  <c r="Z38" i="2" s="1"/>
  <c r="S38" i="2"/>
  <c r="Q38" i="2"/>
  <c r="K38" i="2"/>
  <c r="AH37" i="2"/>
  <c r="V37" i="2"/>
  <c r="AG37" i="2" s="1"/>
  <c r="T37" i="2"/>
  <c r="X37" i="2" s="1"/>
  <c r="Z37" i="2" s="1"/>
  <c r="S37" i="2"/>
  <c r="Q37" i="2"/>
  <c r="K37" i="2"/>
  <c r="AH36" i="2"/>
  <c r="V36" i="2"/>
  <c r="AG36" i="2" s="1"/>
  <c r="T36" i="2"/>
  <c r="X36" i="2" s="1"/>
  <c r="Z36" i="2" s="1"/>
  <c r="S36" i="2"/>
  <c r="Q36" i="2"/>
  <c r="K36" i="2"/>
  <c r="AH35" i="2"/>
  <c r="V35" i="2"/>
  <c r="AG35" i="2" s="1"/>
  <c r="T35" i="2"/>
  <c r="X35" i="2" s="1"/>
  <c r="Z35" i="2" s="1"/>
  <c r="S35" i="2"/>
  <c r="Q35" i="2"/>
  <c r="K35" i="2"/>
  <c r="AH34" i="2"/>
  <c r="W34" i="2"/>
  <c r="V34" i="2"/>
  <c r="AG34" i="2" s="1"/>
  <c r="T34" i="2"/>
  <c r="X34" i="2" s="1"/>
  <c r="Z34" i="2" s="1"/>
  <c r="S34" i="2"/>
  <c r="Q34" i="2"/>
  <c r="K34" i="2"/>
  <c r="AH33" i="2"/>
  <c r="V33" i="2"/>
  <c r="W33" i="2" s="1"/>
  <c r="T33" i="2"/>
  <c r="X33" i="2" s="1"/>
  <c r="Z33" i="2" s="1"/>
  <c r="S33" i="2"/>
  <c r="Q33" i="2"/>
  <c r="K33" i="2"/>
  <c r="AH32" i="2"/>
  <c r="W32" i="2"/>
  <c r="V32" i="2"/>
  <c r="AG32" i="2" s="1"/>
  <c r="T32" i="2"/>
  <c r="X32" i="2" s="1"/>
  <c r="Z32" i="2" s="1"/>
  <c r="S32" i="2"/>
  <c r="Q32" i="2"/>
  <c r="K32" i="2"/>
  <c r="AH31" i="2"/>
  <c r="V31" i="2"/>
  <c r="AG31" i="2" s="1"/>
  <c r="T31" i="2"/>
  <c r="X31" i="2" s="1"/>
  <c r="Z31" i="2" s="1"/>
  <c r="S31" i="2"/>
  <c r="Q31" i="2"/>
  <c r="K31" i="2"/>
  <c r="AH30" i="2"/>
  <c r="V30" i="2"/>
  <c r="AG30" i="2" s="1"/>
  <c r="T30" i="2"/>
  <c r="X30" i="2" s="1"/>
  <c r="Z30" i="2" s="1"/>
  <c r="S30" i="2"/>
  <c r="Q30" i="2"/>
  <c r="K30" i="2"/>
  <c r="AH29" i="2"/>
  <c r="V29" i="2"/>
  <c r="AG29" i="2" s="1"/>
  <c r="T29" i="2"/>
  <c r="X29" i="2" s="1"/>
  <c r="Z29" i="2" s="1"/>
  <c r="S29" i="2"/>
  <c r="Q29" i="2"/>
  <c r="K29" i="2"/>
  <c r="AH28" i="2"/>
  <c r="W28" i="2"/>
  <c r="V28" i="2"/>
  <c r="AG28" i="2" s="1"/>
  <c r="T28" i="2"/>
  <c r="X28" i="2" s="1"/>
  <c r="Z28" i="2" s="1"/>
  <c r="S28" i="2"/>
  <c r="Q28" i="2"/>
  <c r="K28" i="2"/>
  <c r="AG27" i="2"/>
  <c r="W27" i="2"/>
  <c r="V27" i="2"/>
  <c r="T27" i="2"/>
  <c r="X27" i="2" s="1"/>
  <c r="Z27" i="2" s="1"/>
  <c r="S27" i="2"/>
  <c r="Q27" i="2"/>
  <c r="K27" i="2"/>
  <c r="AH26" i="2"/>
  <c r="V26" i="2"/>
  <c r="AG26" i="2" s="1"/>
  <c r="T26" i="2"/>
  <c r="X26" i="2" s="1"/>
  <c r="Z26" i="2" s="1"/>
  <c r="S26" i="2"/>
  <c r="Q26" i="2"/>
  <c r="K26" i="2"/>
  <c r="AH25" i="2"/>
  <c r="V25" i="2"/>
  <c r="AG25" i="2" s="1"/>
  <c r="T25" i="2"/>
  <c r="X25" i="2" s="1"/>
  <c r="Z25" i="2" s="1"/>
  <c r="S25" i="2"/>
  <c r="Q25" i="2"/>
  <c r="K25" i="2"/>
  <c r="AH24" i="2"/>
  <c r="V24" i="2"/>
  <c r="AG24" i="2" s="1"/>
  <c r="T24" i="2"/>
  <c r="X24" i="2" s="1"/>
  <c r="Z24" i="2" s="1"/>
  <c r="S24" i="2"/>
  <c r="Q24" i="2"/>
  <c r="K24" i="2"/>
  <c r="AH23" i="2"/>
  <c r="W23" i="2"/>
  <c r="V23" i="2"/>
  <c r="AG23" i="2" s="1"/>
  <c r="T23" i="2"/>
  <c r="X23" i="2" s="1"/>
  <c r="Z23" i="2" s="1"/>
  <c r="S23" i="2"/>
  <c r="Q23" i="2"/>
  <c r="K23" i="2"/>
  <c r="AH22" i="2"/>
  <c r="V22" i="2"/>
  <c r="AG22" i="2" s="1"/>
  <c r="T22" i="2"/>
  <c r="X22" i="2" s="1"/>
  <c r="Z22" i="2" s="1"/>
  <c r="S22" i="2"/>
  <c r="Q22" i="2"/>
  <c r="K22" i="2"/>
  <c r="AH21" i="2"/>
  <c r="V21" i="2"/>
  <c r="AG21" i="2" s="1"/>
  <c r="T21" i="2"/>
  <c r="X21" i="2" s="1"/>
  <c r="Z21" i="2" s="1"/>
  <c r="S21" i="2"/>
  <c r="Q21" i="2"/>
  <c r="K21" i="2"/>
  <c r="AH20" i="2"/>
  <c r="W20" i="2"/>
  <c r="V20" i="2"/>
  <c r="AG20" i="2" s="1"/>
  <c r="T20" i="2"/>
  <c r="X20" i="2" s="1"/>
  <c r="Z20" i="2" s="1"/>
  <c r="S20" i="2"/>
  <c r="Q20" i="2"/>
  <c r="K20" i="2"/>
  <c r="AH19" i="2"/>
  <c r="AG19" i="2"/>
  <c r="W19" i="2"/>
  <c r="V19" i="2"/>
  <c r="T19" i="2"/>
  <c r="X19" i="2" s="1"/>
  <c r="Z19" i="2" s="1"/>
  <c r="S19" i="2"/>
  <c r="Q19" i="2"/>
  <c r="K19" i="2"/>
  <c r="AH18" i="2"/>
  <c r="V18" i="2"/>
  <c r="AG18" i="2" s="1"/>
  <c r="T18" i="2"/>
  <c r="X18" i="2" s="1"/>
  <c r="Z18" i="2" s="1"/>
  <c r="S18" i="2"/>
  <c r="Q18" i="2"/>
  <c r="K18" i="2"/>
  <c r="AH17" i="2"/>
  <c r="AG17" i="2"/>
  <c r="W17" i="2"/>
  <c r="V17" i="2"/>
  <c r="T17" i="2"/>
  <c r="X17" i="2" s="1"/>
  <c r="Z17" i="2" s="1"/>
  <c r="S17" i="2"/>
  <c r="Q17" i="2"/>
  <c r="K17" i="2"/>
  <c r="AH16" i="2"/>
  <c r="W16" i="2"/>
  <c r="V16" i="2"/>
  <c r="AG16" i="2" s="1"/>
  <c r="T16" i="2"/>
  <c r="X16" i="2" s="1"/>
  <c r="Z16" i="2" s="1"/>
  <c r="S16" i="2"/>
  <c r="Q16" i="2"/>
  <c r="K16" i="2"/>
  <c r="AH15" i="2"/>
  <c r="V15" i="2"/>
  <c r="AG15" i="2" s="1"/>
  <c r="T15" i="2"/>
  <c r="X15" i="2" s="1"/>
  <c r="Z15" i="2" s="1"/>
  <c r="S15" i="2"/>
  <c r="Q15" i="2"/>
  <c r="K15" i="2"/>
  <c r="AH14" i="2"/>
  <c r="V14" i="2"/>
  <c r="AG14" i="2" s="1"/>
  <c r="T14" i="2"/>
  <c r="X14" i="2" s="1"/>
  <c r="Z14" i="2" s="1"/>
  <c r="S14" i="2"/>
  <c r="Q14" i="2"/>
  <c r="K14" i="2"/>
  <c r="AH13" i="2"/>
  <c r="V13" i="2"/>
  <c r="AG13" i="2" s="1"/>
  <c r="T13" i="2"/>
  <c r="X13" i="2" s="1"/>
  <c r="Z13" i="2" s="1"/>
  <c r="S13" i="2"/>
  <c r="Q13" i="2"/>
  <c r="K13" i="2"/>
  <c r="AH12" i="2"/>
  <c r="V12" i="2"/>
  <c r="AG12" i="2" s="1"/>
  <c r="T12" i="2"/>
  <c r="X12" i="2" s="1"/>
  <c r="Z12" i="2" s="1"/>
  <c r="S12" i="2"/>
  <c r="Q12" i="2"/>
  <c r="K12" i="2"/>
  <c r="AH11" i="2"/>
  <c r="V11" i="2"/>
  <c r="AG11" i="2" s="1"/>
  <c r="T11" i="2"/>
  <c r="X11" i="2" s="1"/>
  <c r="Z11" i="2" s="1"/>
  <c r="S11" i="2"/>
  <c r="Q11" i="2"/>
  <c r="K11" i="2"/>
  <c r="AH10" i="2"/>
  <c r="V10" i="2"/>
  <c r="AG10" i="2" s="1"/>
  <c r="T10" i="2"/>
  <c r="X10" i="2" s="1"/>
  <c r="Z10" i="2" s="1"/>
  <c r="S10" i="2"/>
  <c r="Q10" i="2"/>
  <c r="K10" i="2"/>
  <c r="AH9" i="2"/>
  <c r="AG9" i="2"/>
  <c r="W9" i="2"/>
  <c r="V9" i="2"/>
  <c r="T9" i="2"/>
  <c r="X9" i="2" s="1"/>
  <c r="Z9" i="2" s="1"/>
  <c r="S9" i="2"/>
  <c r="Q9" i="2"/>
  <c r="K9" i="2"/>
  <c r="AH8" i="2"/>
  <c r="V8" i="2"/>
  <c r="AG8" i="2" s="1"/>
  <c r="T8" i="2"/>
  <c r="X8" i="2" s="1"/>
  <c r="Z8" i="2" s="1"/>
  <c r="S8" i="2"/>
  <c r="Q8" i="2"/>
  <c r="K8" i="2"/>
  <c r="AH7" i="2"/>
  <c r="V7" i="2"/>
  <c r="AG7" i="2" s="1"/>
  <c r="T7" i="2"/>
  <c r="X7" i="2" s="1"/>
  <c r="Z7" i="2" s="1"/>
  <c r="S7" i="2"/>
  <c r="Q7" i="2"/>
  <c r="K7" i="2"/>
  <c r="AH6" i="2"/>
  <c r="V6" i="2"/>
  <c r="W6" i="2" s="1"/>
  <c r="T6" i="2"/>
  <c r="X6" i="2" s="1"/>
  <c r="Z6" i="2" s="1"/>
  <c r="S6" i="2"/>
  <c r="Q6" i="2"/>
  <c r="K6" i="2"/>
  <c r="AH5" i="2"/>
  <c r="V5" i="2"/>
  <c r="AG5" i="2" s="1"/>
  <c r="T5" i="2"/>
  <c r="X5" i="2" s="1"/>
  <c r="Z5" i="2" s="1"/>
  <c r="S5" i="2"/>
  <c r="Q5" i="2"/>
  <c r="AH4" i="2"/>
  <c r="V4" i="2"/>
  <c r="W4" i="2" s="1"/>
  <c r="T4" i="2"/>
  <c r="X4" i="2" s="1"/>
  <c r="Z4" i="2" s="1"/>
  <c r="S4" i="2"/>
  <c r="Q4" i="2"/>
  <c r="AH3" i="2"/>
  <c r="V3" i="2"/>
  <c r="AG3" i="2" s="1"/>
  <c r="T3" i="2"/>
  <c r="X3" i="2" s="1"/>
  <c r="Z3" i="2" s="1"/>
  <c r="S3" i="2"/>
  <c r="Q3" i="2"/>
  <c r="AH2" i="2"/>
  <c r="W2" i="2"/>
  <c r="V2" i="2"/>
  <c r="T2" i="2"/>
  <c r="X2" i="2" s="1"/>
  <c r="Z2" i="2" s="1"/>
  <c r="S2" i="2"/>
  <c r="Q2" i="2"/>
  <c r="K2" i="2"/>
  <c r="AL267" i="1"/>
  <c r="AI267" i="1"/>
  <c r="AH267" i="1"/>
  <c r="AK267" i="1" s="1"/>
  <c r="AL266" i="1"/>
  <c r="AN266" i="1" s="1"/>
  <c r="AI266" i="1"/>
  <c r="AH266" i="1"/>
  <c r="AK266" i="1" s="1"/>
  <c r="AL265" i="1"/>
  <c r="AN265" i="1" s="1"/>
  <c r="AI265" i="1"/>
  <c r="AH265" i="1"/>
  <c r="AK265" i="1" s="1"/>
  <c r="AL264" i="1"/>
  <c r="AN264" i="1" s="1"/>
  <c r="AI264" i="1"/>
  <c r="AH264" i="1"/>
  <c r="AK264" i="1" s="1"/>
  <c r="AL263" i="1"/>
  <c r="AN263" i="1" s="1"/>
  <c r="AI263" i="1"/>
  <c r="AH263" i="1"/>
  <c r="AK263" i="1" s="1"/>
  <c r="AL262" i="1"/>
  <c r="AN262" i="1" s="1"/>
  <c r="AI262" i="1"/>
  <c r="AH262" i="1"/>
  <c r="AL261" i="1"/>
  <c r="AN261" i="1" s="1"/>
  <c r="AI261" i="1"/>
  <c r="AH261" i="1"/>
  <c r="AL260" i="1"/>
  <c r="AN260" i="1" s="1"/>
  <c r="AI260" i="1"/>
  <c r="AH260" i="1"/>
  <c r="AL259" i="1"/>
  <c r="AN259" i="1" s="1"/>
  <c r="AI259" i="1"/>
  <c r="AH259" i="1"/>
  <c r="AL258" i="1"/>
  <c r="AN258" i="1" s="1"/>
  <c r="AI258" i="1"/>
  <c r="AH258" i="1"/>
  <c r="AL257" i="1"/>
  <c r="AN257" i="1" s="1"/>
  <c r="AI257" i="1"/>
  <c r="AH257" i="1"/>
  <c r="AL256" i="1"/>
  <c r="AN256" i="1" s="1"/>
  <c r="AI256" i="1"/>
  <c r="AH256" i="1"/>
  <c r="AL255" i="1"/>
  <c r="AN255" i="1" s="1"/>
  <c r="AI255" i="1"/>
  <c r="AH255" i="1"/>
  <c r="AL254" i="1"/>
  <c r="AN254" i="1" s="1"/>
  <c r="AI254" i="1"/>
  <c r="AH254" i="1"/>
  <c r="AL253" i="1"/>
  <c r="AN253" i="1" s="1"/>
  <c r="AI253" i="1"/>
  <c r="AH253" i="1"/>
  <c r="AL252" i="1"/>
  <c r="AN252" i="1" s="1"/>
  <c r="AI252" i="1"/>
  <c r="AH252" i="1"/>
  <c r="AL251" i="1"/>
  <c r="AN251" i="1" s="1"/>
  <c r="AH251" i="1"/>
  <c r="AL250" i="1"/>
  <c r="AN250" i="1" s="1"/>
  <c r="AI250" i="1"/>
  <c r="AH250" i="1"/>
  <c r="AL249" i="1"/>
  <c r="AN249" i="1" s="1"/>
  <c r="AI249" i="1"/>
  <c r="AH249" i="1"/>
  <c r="AL248" i="1"/>
  <c r="AN248" i="1" s="1"/>
  <c r="AI248" i="1"/>
  <c r="AH248" i="1"/>
  <c r="AL247" i="1"/>
  <c r="AN247" i="1" s="1"/>
  <c r="AI247" i="1"/>
  <c r="AH247" i="1"/>
  <c r="AL246" i="1"/>
  <c r="AN246" i="1" s="1"/>
  <c r="AI246" i="1"/>
  <c r="AH246" i="1"/>
  <c r="AL245" i="1"/>
  <c r="AN245" i="1" s="1"/>
  <c r="AI245" i="1"/>
  <c r="AH245" i="1"/>
  <c r="AL244" i="1"/>
  <c r="AN244" i="1" s="1"/>
  <c r="AI244" i="1"/>
  <c r="AH244" i="1"/>
  <c r="AL243" i="1"/>
  <c r="AN243" i="1" s="1"/>
  <c r="AI243" i="1"/>
  <c r="AH243" i="1"/>
  <c r="AL242" i="1"/>
  <c r="AN242" i="1" s="1"/>
  <c r="AH242" i="1"/>
  <c r="AL241" i="1"/>
  <c r="AN241" i="1" s="1"/>
  <c r="AH241" i="1"/>
  <c r="AL240" i="1"/>
  <c r="AN240" i="1" s="1"/>
  <c r="AH240" i="1"/>
  <c r="AL239" i="1"/>
  <c r="AN239" i="1" s="1"/>
  <c r="AI239" i="1"/>
  <c r="AH239" i="1"/>
  <c r="AL238" i="1"/>
  <c r="AN238" i="1" s="1"/>
  <c r="AI238" i="1"/>
  <c r="AH238" i="1"/>
  <c r="AL237" i="1"/>
  <c r="AN237" i="1" s="1"/>
  <c r="AI237" i="1"/>
  <c r="AH237" i="1"/>
  <c r="AL236" i="1"/>
  <c r="AN236" i="1" s="1"/>
  <c r="AI236" i="1"/>
  <c r="AH236" i="1"/>
  <c r="AL235" i="1"/>
  <c r="AN235" i="1" s="1"/>
  <c r="AI235" i="1"/>
  <c r="AH235" i="1"/>
  <c r="AL234" i="1"/>
  <c r="AN234" i="1" s="1"/>
  <c r="AI234" i="1"/>
  <c r="AH234" i="1"/>
  <c r="AL233" i="1"/>
  <c r="AN233" i="1" s="1"/>
  <c r="AI233" i="1"/>
  <c r="AH233" i="1"/>
  <c r="AL232" i="1"/>
  <c r="AN232" i="1" s="1"/>
  <c r="AI232" i="1"/>
  <c r="AH232" i="1"/>
  <c r="AL231" i="1"/>
  <c r="AN231" i="1" s="1"/>
  <c r="AI231" i="1"/>
  <c r="AH231" i="1"/>
  <c r="AL230" i="1"/>
  <c r="AN230" i="1" s="1"/>
  <c r="AI230" i="1"/>
  <c r="AH230" i="1"/>
  <c r="AL229" i="1"/>
  <c r="AN229" i="1" s="1"/>
  <c r="AI229" i="1"/>
  <c r="AH229" i="1"/>
  <c r="AL228" i="1"/>
  <c r="AN228" i="1" s="1"/>
  <c r="AI228" i="1"/>
  <c r="AH228" i="1"/>
  <c r="AL227" i="1"/>
  <c r="AN227" i="1" s="1"/>
  <c r="AI227" i="1"/>
  <c r="AH227" i="1"/>
  <c r="AL226" i="1"/>
  <c r="AN226" i="1" s="1"/>
  <c r="AI226" i="1"/>
  <c r="AH226" i="1"/>
  <c r="AL225" i="1"/>
  <c r="AN225" i="1" s="1"/>
  <c r="AI225" i="1"/>
  <c r="AH225" i="1"/>
  <c r="AL224" i="1"/>
  <c r="AN224" i="1" s="1"/>
  <c r="AI224" i="1"/>
  <c r="AH224" i="1"/>
  <c r="AL223" i="1"/>
  <c r="AN223" i="1" s="1"/>
  <c r="AI223" i="1"/>
  <c r="AH223" i="1"/>
  <c r="AK223" i="1" s="1"/>
  <c r="AL222" i="1"/>
  <c r="AN222" i="1" s="1"/>
  <c r="AI222" i="1"/>
  <c r="AH222" i="1"/>
  <c r="AK222" i="1" s="1"/>
  <c r="AL221" i="1"/>
  <c r="AN221" i="1" s="1"/>
  <c r="AI221" i="1"/>
  <c r="AH221" i="1"/>
  <c r="AK221" i="1" s="1"/>
  <c r="AL220" i="1"/>
  <c r="AN220" i="1" s="1"/>
  <c r="AI220" i="1"/>
  <c r="AH220" i="1"/>
  <c r="AK220" i="1" s="1"/>
  <c r="AL219" i="1"/>
  <c r="AN219" i="1" s="1"/>
  <c r="AI219" i="1"/>
  <c r="AH219" i="1"/>
  <c r="AK219" i="1" s="1"/>
  <c r="AL218" i="1"/>
  <c r="AN218" i="1" s="1"/>
  <c r="AI218" i="1"/>
  <c r="AH218" i="1"/>
  <c r="AK218" i="1" s="1"/>
  <c r="AL217" i="1"/>
  <c r="AN217" i="1" s="1"/>
  <c r="AI217" i="1"/>
  <c r="AH217" i="1"/>
  <c r="AK217" i="1" s="1"/>
  <c r="AL216" i="1"/>
  <c r="AN216" i="1" s="1"/>
  <c r="AI216" i="1"/>
  <c r="AH216" i="1"/>
  <c r="AK216" i="1" s="1"/>
  <c r="AL215" i="1"/>
  <c r="AN215" i="1" s="1"/>
  <c r="AI215" i="1"/>
  <c r="AH215" i="1"/>
  <c r="AK215" i="1" s="1"/>
  <c r="AL214" i="1"/>
  <c r="AN214" i="1" s="1"/>
  <c r="AI214" i="1"/>
  <c r="AH214" i="1"/>
  <c r="AK214" i="1" s="1"/>
  <c r="AL213" i="1"/>
  <c r="AN213" i="1" s="1"/>
  <c r="AI213" i="1"/>
  <c r="AH213" i="1"/>
  <c r="AK213" i="1" s="1"/>
  <c r="AL212" i="1"/>
  <c r="AN212" i="1" s="1"/>
  <c r="AI212" i="1"/>
  <c r="AH212" i="1"/>
  <c r="AK212" i="1" s="1"/>
  <c r="AL211" i="1"/>
  <c r="AN211" i="1" s="1"/>
  <c r="AI211" i="1"/>
  <c r="AH211" i="1"/>
  <c r="AK211" i="1" s="1"/>
  <c r="AL210" i="1"/>
  <c r="AN210" i="1" s="1"/>
  <c r="AI210" i="1"/>
  <c r="AH210" i="1"/>
  <c r="AK210" i="1" s="1"/>
  <c r="AL209" i="1"/>
  <c r="AN209" i="1" s="1"/>
  <c r="AI209" i="1"/>
  <c r="AH209" i="1"/>
  <c r="AK209" i="1" s="1"/>
  <c r="AL208" i="1"/>
  <c r="AN208" i="1" s="1"/>
  <c r="AI208" i="1"/>
  <c r="AH208" i="1"/>
  <c r="AK208" i="1" s="1"/>
  <c r="AL207" i="1"/>
  <c r="AN207" i="1" s="1"/>
  <c r="AI207" i="1"/>
  <c r="AH207" i="1"/>
  <c r="AK207" i="1" s="1"/>
  <c r="AB207" i="1"/>
  <c r="AL206" i="1"/>
  <c r="AN206" i="1" s="1"/>
  <c r="AI206" i="1"/>
  <c r="AH206" i="1"/>
  <c r="AK206" i="1" s="1"/>
  <c r="AP205" i="1"/>
  <c r="AN205" i="1"/>
  <c r="AI205" i="1"/>
  <c r="AH205" i="1"/>
  <c r="AL204" i="1"/>
  <c r="AN204" i="1" s="1"/>
  <c r="AI204" i="1"/>
  <c r="AH204" i="1"/>
  <c r="AL203" i="1"/>
  <c r="AN203" i="1" s="1"/>
  <c r="AI203" i="1"/>
  <c r="AH203" i="1"/>
  <c r="AH200" i="1"/>
  <c r="W200" i="1"/>
  <c r="V200" i="1"/>
  <c r="AG200" i="1" s="1"/>
  <c r="T200" i="1"/>
  <c r="X200" i="1" s="1"/>
  <c r="Z200" i="1" s="1"/>
  <c r="S200" i="1"/>
  <c r="Q200" i="1"/>
  <c r="K200" i="1"/>
  <c r="AH199" i="1"/>
  <c r="V199" i="1"/>
  <c r="W199" i="1" s="1"/>
  <c r="T199" i="1"/>
  <c r="X199" i="1" s="1"/>
  <c r="Z199" i="1" s="1"/>
  <c r="S199" i="1"/>
  <c r="Q199" i="1"/>
  <c r="AH198" i="1"/>
  <c r="V198" i="1"/>
  <c r="W198" i="1" s="1"/>
  <c r="T198" i="1"/>
  <c r="X198" i="1" s="1"/>
  <c r="Z198" i="1" s="1"/>
  <c r="S198" i="1"/>
  <c r="Q198" i="1"/>
  <c r="AH197" i="1"/>
  <c r="W197" i="1"/>
  <c r="V197" i="1"/>
  <c r="T197" i="1"/>
  <c r="X197" i="1" s="1"/>
  <c r="Z197" i="1" s="1"/>
  <c r="S197" i="1"/>
  <c r="Q197" i="1"/>
  <c r="AH196" i="1"/>
  <c r="W196" i="1"/>
  <c r="V196" i="1"/>
  <c r="T196" i="1"/>
  <c r="X196" i="1" s="1"/>
  <c r="Z196" i="1" s="1"/>
  <c r="S196" i="1"/>
  <c r="Q196" i="1"/>
  <c r="AH195" i="1"/>
  <c r="W195" i="1"/>
  <c r="V195" i="1"/>
  <c r="T195" i="1"/>
  <c r="X195" i="1" s="1"/>
  <c r="Z195" i="1" s="1"/>
  <c r="S195" i="1"/>
  <c r="Q195" i="1"/>
  <c r="AH194" i="1"/>
  <c r="W194" i="1"/>
  <c r="V194" i="1"/>
  <c r="T194" i="1"/>
  <c r="X194" i="1" s="1"/>
  <c r="Z194" i="1" s="1"/>
  <c r="S194" i="1"/>
  <c r="Q194" i="1"/>
  <c r="AH193" i="1"/>
  <c r="W193" i="1"/>
  <c r="V193" i="1"/>
  <c r="T193" i="1"/>
  <c r="X193" i="1" s="1"/>
  <c r="Z193" i="1" s="1"/>
  <c r="S193" i="1"/>
  <c r="Q193" i="1"/>
  <c r="AH192" i="1"/>
  <c r="W192" i="1"/>
  <c r="V192" i="1"/>
  <c r="T192" i="1"/>
  <c r="X192" i="1" s="1"/>
  <c r="Z192" i="1" s="1"/>
  <c r="S192" i="1"/>
  <c r="Q192" i="1"/>
  <c r="AH191" i="1"/>
  <c r="W191" i="1"/>
  <c r="V191" i="1"/>
  <c r="T191" i="1"/>
  <c r="X191" i="1" s="1"/>
  <c r="Z191" i="1" s="1"/>
  <c r="S191" i="1"/>
  <c r="Q191" i="1"/>
  <c r="AH190" i="1"/>
  <c r="W190" i="1"/>
  <c r="V190" i="1"/>
  <c r="T190" i="1"/>
  <c r="X190" i="1" s="1"/>
  <c r="Z190" i="1" s="1"/>
  <c r="S190" i="1"/>
  <c r="Q190" i="1"/>
  <c r="AH189" i="1"/>
  <c r="W189" i="1"/>
  <c r="V189" i="1"/>
  <c r="T189" i="1"/>
  <c r="X189" i="1" s="1"/>
  <c r="Z189" i="1" s="1"/>
  <c r="S189" i="1"/>
  <c r="Q189" i="1"/>
  <c r="AH188" i="1"/>
  <c r="W188" i="1"/>
  <c r="V188" i="1"/>
  <c r="T188" i="1"/>
  <c r="X188" i="1" s="1"/>
  <c r="Z188" i="1" s="1"/>
  <c r="S188" i="1"/>
  <c r="Q188" i="1"/>
  <c r="AH187" i="1"/>
  <c r="W187" i="1"/>
  <c r="V187" i="1"/>
  <c r="T187" i="1"/>
  <c r="X187" i="1" s="1"/>
  <c r="Z187" i="1" s="1"/>
  <c r="S187" i="1"/>
  <c r="Q187" i="1"/>
  <c r="AH186" i="1"/>
  <c r="W186" i="1"/>
  <c r="V186" i="1"/>
  <c r="T186" i="1"/>
  <c r="X186" i="1" s="1"/>
  <c r="Z186" i="1" s="1"/>
  <c r="S186" i="1"/>
  <c r="Q186" i="1"/>
  <c r="AH185" i="1"/>
  <c r="W185" i="1"/>
  <c r="V185" i="1"/>
  <c r="T185" i="1"/>
  <c r="X185" i="1" s="1"/>
  <c r="Z185" i="1" s="1"/>
  <c r="S185" i="1"/>
  <c r="Q185" i="1"/>
  <c r="AH184" i="1"/>
  <c r="W184" i="1"/>
  <c r="V184" i="1"/>
  <c r="T184" i="1"/>
  <c r="X184" i="1" s="1"/>
  <c r="Z184" i="1" s="1"/>
  <c r="S184" i="1"/>
  <c r="Q184" i="1"/>
  <c r="AH183" i="1"/>
  <c r="W183" i="1"/>
  <c r="V183" i="1"/>
  <c r="T183" i="1"/>
  <c r="X183" i="1" s="1"/>
  <c r="Z183" i="1" s="1"/>
  <c r="S183" i="1"/>
  <c r="Q183" i="1"/>
  <c r="AH182" i="1"/>
  <c r="W182" i="1"/>
  <c r="V182" i="1"/>
  <c r="T182" i="1"/>
  <c r="X182" i="1" s="1"/>
  <c r="Z182" i="1" s="1"/>
  <c r="S182" i="1"/>
  <c r="Q182" i="1"/>
  <c r="AH181" i="1"/>
  <c r="W181" i="1"/>
  <c r="V181" i="1"/>
  <c r="T181" i="1"/>
  <c r="X181" i="1" s="1"/>
  <c r="Z181" i="1" s="1"/>
  <c r="S181" i="1"/>
  <c r="Q181" i="1"/>
  <c r="AH180" i="1"/>
  <c r="W180" i="1"/>
  <c r="V180" i="1"/>
  <c r="T180" i="1"/>
  <c r="X180" i="1" s="1"/>
  <c r="Z180" i="1" s="1"/>
  <c r="S180" i="1"/>
  <c r="Q180" i="1"/>
  <c r="AH179" i="1"/>
  <c r="W179" i="1"/>
  <c r="V179" i="1"/>
  <c r="T179" i="1"/>
  <c r="X179" i="1" s="1"/>
  <c r="Z179" i="1" s="1"/>
  <c r="S179" i="1"/>
  <c r="Q179" i="1"/>
  <c r="AH178" i="1"/>
  <c r="W178" i="1"/>
  <c r="V178" i="1"/>
  <c r="T178" i="1"/>
  <c r="X178" i="1" s="1"/>
  <c r="Z178" i="1" s="1"/>
  <c r="S178" i="1"/>
  <c r="Q178" i="1"/>
  <c r="AH177" i="1"/>
  <c r="W177" i="1"/>
  <c r="V177" i="1"/>
  <c r="T177" i="1"/>
  <c r="X177" i="1" s="1"/>
  <c r="Z177" i="1" s="1"/>
  <c r="S177" i="1"/>
  <c r="Q177" i="1"/>
  <c r="AH176" i="1"/>
  <c r="W176" i="1"/>
  <c r="V176" i="1"/>
  <c r="T176" i="1"/>
  <c r="X176" i="1" s="1"/>
  <c r="Z176" i="1" s="1"/>
  <c r="S176" i="1"/>
  <c r="Q176" i="1"/>
  <c r="AH175" i="1"/>
  <c r="W175" i="1"/>
  <c r="V175" i="1"/>
  <c r="T175" i="1"/>
  <c r="X175" i="1" s="1"/>
  <c r="Z175" i="1" s="1"/>
  <c r="S175" i="1"/>
  <c r="Q175" i="1"/>
  <c r="AH174" i="1"/>
  <c r="W174" i="1"/>
  <c r="V174" i="1"/>
  <c r="T174" i="1"/>
  <c r="X174" i="1" s="1"/>
  <c r="Z174" i="1" s="1"/>
  <c r="S174" i="1"/>
  <c r="Q174" i="1"/>
  <c r="AH173" i="1"/>
  <c r="W173" i="1"/>
  <c r="V173" i="1"/>
  <c r="T173" i="1"/>
  <c r="X173" i="1" s="1"/>
  <c r="Z173" i="1" s="1"/>
  <c r="S173" i="1"/>
  <c r="Q173" i="1"/>
  <c r="AH172" i="1"/>
  <c r="W172" i="1"/>
  <c r="V172" i="1"/>
  <c r="T172" i="1"/>
  <c r="X172" i="1" s="1"/>
  <c r="Z172" i="1" s="1"/>
  <c r="S172" i="1"/>
  <c r="Q172" i="1"/>
  <c r="AH171" i="1"/>
  <c r="W171" i="1"/>
  <c r="V171" i="1"/>
  <c r="T171" i="1"/>
  <c r="X171" i="1" s="1"/>
  <c r="Z171" i="1" s="1"/>
  <c r="S171" i="1"/>
  <c r="Q171" i="1"/>
  <c r="AH170" i="1"/>
  <c r="W170" i="1"/>
  <c r="V170" i="1"/>
  <c r="T170" i="1"/>
  <c r="X170" i="1" s="1"/>
  <c r="Z170" i="1" s="1"/>
  <c r="S170" i="1"/>
  <c r="Q170" i="1"/>
  <c r="AH169" i="1"/>
  <c r="W169" i="1"/>
  <c r="V169" i="1"/>
  <c r="T169" i="1"/>
  <c r="X169" i="1" s="1"/>
  <c r="Z169" i="1" s="1"/>
  <c r="S169" i="1"/>
  <c r="Q169" i="1"/>
  <c r="AH168" i="1"/>
  <c r="W168" i="1"/>
  <c r="V168" i="1"/>
  <c r="T168" i="1"/>
  <c r="X168" i="1" s="1"/>
  <c r="Z168" i="1" s="1"/>
  <c r="S168" i="1"/>
  <c r="Q168" i="1"/>
  <c r="AH167" i="1"/>
  <c r="W167" i="1"/>
  <c r="V167" i="1"/>
  <c r="T167" i="1"/>
  <c r="X167" i="1" s="1"/>
  <c r="Z167" i="1" s="1"/>
  <c r="S167" i="1"/>
  <c r="Q167" i="1"/>
  <c r="AH166" i="1"/>
  <c r="W166" i="1"/>
  <c r="V166" i="1"/>
  <c r="T166" i="1"/>
  <c r="X166" i="1" s="1"/>
  <c r="Z166" i="1" s="1"/>
  <c r="S166" i="1"/>
  <c r="Q166" i="1"/>
  <c r="AH165" i="1"/>
  <c r="W165" i="1"/>
  <c r="V165" i="1"/>
  <c r="T165" i="1"/>
  <c r="X165" i="1" s="1"/>
  <c r="Z165" i="1" s="1"/>
  <c r="S165" i="1"/>
  <c r="Q165" i="1"/>
  <c r="AH164" i="1"/>
  <c r="W164" i="1"/>
  <c r="V164" i="1"/>
  <c r="T164" i="1"/>
  <c r="X164" i="1" s="1"/>
  <c r="Z164" i="1" s="1"/>
  <c r="S164" i="1"/>
  <c r="Q164" i="1"/>
  <c r="AH163" i="1"/>
  <c r="W163" i="1"/>
  <c r="V163" i="1"/>
  <c r="T163" i="1"/>
  <c r="X163" i="1" s="1"/>
  <c r="Z163" i="1" s="1"/>
  <c r="S163" i="1"/>
  <c r="Q163" i="1"/>
  <c r="AH162" i="1"/>
  <c r="W162" i="1"/>
  <c r="V162" i="1"/>
  <c r="T162" i="1"/>
  <c r="X162" i="1" s="1"/>
  <c r="Z162" i="1" s="1"/>
  <c r="S162" i="1"/>
  <c r="Q162" i="1"/>
  <c r="AH161" i="1"/>
  <c r="W161" i="1"/>
  <c r="V161" i="1"/>
  <c r="T161" i="1"/>
  <c r="X161" i="1" s="1"/>
  <c r="Z161" i="1" s="1"/>
  <c r="S161" i="1"/>
  <c r="Q161" i="1"/>
  <c r="AH160" i="1"/>
  <c r="W160" i="1"/>
  <c r="V160" i="1"/>
  <c r="T160" i="1"/>
  <c r="X160" i="1" s="1"/>
  <c r="Z160" i="1" s="1"/>
  <c r="S160" i="1"/>
  <c r="Q160" i="1"/>
  <c r="AH159" i="1"/>
  <c r="W159" i="1"/>
  <c r="V159" i="1"/>
  <c r="T159" i="1"/>
  <c r="X159" i="1" s="1"/>
  <c r="Z159" i="1" s="1"/>
  <c r="S159" i="1"/>
  <c r="Q159" i="1"/>
  <c r="AH158" i="1"/>
  <c r="W158" i="1"/>
  <c r="V158" i="1"/>
  <c r="T158" i="1"/>
  <c r="X158" i="1" s="1"/>
  <c r="Z158" i="1" s="1"/>
  <c r="S158" i="1"/>
  <c r="Q158" i="1"/>
  <c r="AH157" i="1"/>
  <c r="W157" i="1"/>
  <c r="V157" i="1"/>
  <c r="T157" i="1"/>
  <c r="X157" i="1" s="1"/>
  <c r="Z157" i="1" s="1"/>
  <c r="S157" i="1"/>
  <c r="Q157" i="1"/>
  <c r="AH156" i="1"/>
  <c r="W156" i="1"/>
  <c r="V156" i="1"/>
  <c r="T156" i="1"/>
  <c r="X156" i="1" s="1"/>
  <c r="Z156" i="1" s="1"/>
  <c r="S156" i="1"/>
  <c r="Q156" i="1"/>
  <c r="AH155" i="1"/>
  <c r="W155" i="1"/>
  <c r="V155" i="1"/>
  <c r="T155" i="1"/>
  <c r="X155" i="1" s="1"/>
  <c r="Z155" i="1" s="1"/>
  <c r="S155" i="1"/>
  <c r="Q155" i="1"/>
  <c r="AH154" i="1"/>
  <c r="W154" i="1"/>
  <c r="V154" i="1"/>
  <c r="T154" i="1"/>
  <c r="X154" i="1" s="1"/>
  <c r="Z154" i="1" s="1"/>
  <c r="S154" i="1"/>
  <c r="Q154" i="1"/>
  <c r="AH153" i="1"/>
  <c r="W153" i="1"/>
  <c r="V153" i="1"/>
  <c r="T153" i="1"/>
  <c r="X153" i="1" s="1"/>
  <c r="Z153" i="1" s="1"/>
  <c r="S153" i="1"/>
  <c r="Q153" i="1"/>
  <c r="AH152" i="1"/>
  <c r="W152" i="1"/>
  <c r="V152" i="1"/>
  <c r="T152" i="1"/>
  <c r="X152" i="1" s="1"/>
  <c r="Z152" i="1" s="1"/>
  <c r="S152" i="1"/>
  <c r="Q152" i="1"/>
  <c r="AH151" i="1"/>
  <c r="W151" i="1"/>
  <c r="V151" i="1"/>
  <c r="T151" i="1"/>
  <c r="X151" i="1" s="1"/>
  <c r="Z151" i="1" s="1"/>
  <c r="S151" i="1"/>
  <c r="Q151" i="1"/>
  <c r="AH150" i="1"/>
  <c r="W150" i="1"/>
  <c r="V150" i="1"/>
  <c r="T150" i="1"/>
  <c r="X150" i="1" s="1"/>
  <c r="Z150" i="1" s="1"/>
  <c r="S150" i="1"/>
  <c r="Q150" i="1"/>
  <c r="AH149" i="1"/>
  <c r="W149" i="1"/>
  <c r="V149" i="1"/>
  <c r="T149" i="1"/>
  <c r="X149" i="1" s="1"/>
  <c r="Z149" i="1" s="1"/>
  <c r="S149" i="1"/>
  <c r="Q149" i="1"/>
  <c r="AH148" i="1"/>
  <c r="W148" i="1"/>
  <c r="V148" i="1"/>
  <c r="T148" i="1"/>
  <c r="X148" i="1" s="1"/>
  <c r="Z148" i="1" s="1"/>
  <c r="S148" i="1"/>
  <c r="Q148" i="1"/>
  <c r="AH147" i="1"/>
  <c r="W147" i="1"/>
  <c r="V147" i="1"/>
  <c r="T147" i="1"/>
  <c r="X147" i="1" s="1"/>
  <c r="Z147" i="1" s="1"/>
  <c r="S147" i="1"/>
  <c r="Q147" i="1"/>
  <c r="AH146" i="1"/>
  <c r="W146" i="1"/>
  <c r="V146" i="1"/>
  <c r="T146" i="1"/>
  <c r="X146" i="1" s="1"/>
  <c r="Z146" i="1" s="1"/>
  <c r="S146" i="1"/>
  <c r="Q146" i="1"/>
  <c r="AH145" i="1"/>
  <c r="W145" i="1"/>
  <c r="V145" i="1"/>
  <c r="T145" i="1"/>
  <c r="X145" i="1" s="1"/>
  <c r="Z145" i="1" s="1"/>
  <c r="S145" i="1"/>
  <c r="Q145" i="1"/>
  <c r="AH144" i="1"/>
  <c r="W144" i="1"/>
  <c r="V144" i="1"/>
  <c r="T144" i="1"/>
  <c r="X144" i="1" s="1"/>
  <c r="Z144" i="1" s="1"/>
  <c r="S144" i="1"/>
  <c r="Q144" i="1"/>
  <c r="AH143" i="1"/>
  <c r="W143" i="1"/>
  <c r="V143" i="1"/>
  <c r="T143" i="1"/>
  <c r="X143" i="1" s="1"/>
  <c r="Z143" i="1" s="1"/>
  <c r="S143" i="1"/>
  <c r="Q143" i="1"/>
  <c r="AH142" i="1"/>
  <c r="W142" i="1"/>
  <c r="V142" i="1"/>
  <c r="T142" i="1"/>
  <c r="X142" i="1" s="1"/>
  <c r="Z142" i="1" s="1"/>
  <c r="S142" i="1"/>
  <c r="Q142" i="1"/>
  <c r="AH141" i="1"/>
  <c r="W141" i="1"/>
  <c r="V141" i="1"/>
  <c r="T141" i="1"/>
  <c r="X141" i="1" s="1"/>
  <c r="Z141" i="1" s="1"/>
  <c r="S141" i="1"/>
  <c r="Q141" i="1"/>
  <c r="AH140" i="1"/>
  <c r="W140" i="1"/>
  <c r="V140" i="1"/>
  <c r="T140" i="1"/>
  <c r="X140" i="1" s="1"/>
  <c r="Z140" i="1" s="1"/>
  <c r="S140" i="1"/>
  <c r="Q140" i="1"/>
  <c r="AH139" i="1"/>
  <c r="W139" i="1"/>
  <c r="V139" i="1"/>
  <c r="T139" i="1"/>
  <c r="X139" i="1" s="1"/>
  <c r="Z139" i="1" s="1"/>
  <c r="S139" i="1"/>
  <c r="Q139" i="1"/>
  <c r="AH138" i="1"/>
  <c r="W138" i="1"/>
  <c r="V138" i="1"/>
  <c r="T138" i="1"/>
  <c r="X138" i="1" s="1"/>
  <c r="Z138" i="1" s="1"/>
  <c r="S138" i="1"/>
  <c r="Q138" i="1"/>
  <c r="AH137" i="1"/>
  <c r="W137" i="1"/>
  <c r="V137" i="1"/>
  <c r="T137" i="1"/>
  <c r="X137" i="1" s="1"/>
  <c r="Z137" i="1" s="1"/>
  <c r="S137" i="1"/>
  <c r="Q137" i="1"/>
  <c r="AH136" i="1"/>
  <c r="W136" i="1"/>
  <c r="V136" i="1"/>
  <c r="T136" i="1"/>
  <c r="X136" i="1" s="1"/>
  <c r="Z136" i="1" s="1"/>
  <c r="S136" i="1"/>
  <c r="Q136" i="1"/>
  <c r="AH135" i="1"/>
  <c r="W135" i="1"/>
  <c r="V135" i="1"/>
  <c r="T135" i="1"/>
  <c r="X135" i="1" s="1"/>
  <c r="Z135" i="1" s="1"/>
  <c r="S135" i="1"/>
  <c r="Q135" i="1"/>
  <c r="AH134" i="1"/>
  <c r="W134" i="1"/>
  <c r="V134" i="1"/>
  <c r="T134" i="1"/>
  <c r="X134" i="1" s="1"/>
  <c r="Z134" i="1" s="1"/>
  <c r="S134" i="1"/>
  <c r="Q134" i="1"/>
  <c r="AH133" i="1"/>
  <c r="W133" i="1"/>
  <c r="V133" i="1"/>
  <c r="T133" i="1"/>
  <c r="X133" i="1" s="1"/>
  <c r="Z133" i="1" s="1"/>
  <c r="S133" i="1"/>
  <c r="Q133" i="1"/>
  <c r="AH132" i="1"/>
  <c r="W132" i="1"/>
  <c r="V132" i="1"/>
  <c r="T132" i="1"/>
  <c r="X132" i="1" s="1"/>
  <c r="Z132" i="1" s="1"/>
  <c r="S132" i="1"/>
  <c r="Q132" i="1"/>
  <c r="AH131" i="1"/>
  <c r="W131" i="1"/>
  <c r="V131" i="1"/>
  <c r="T131" i="1"/>
  <c r="X131" i="1" s="1"/>
  <c r="Z131" i="1" s="1"/>
  <c r="S131" i="1"/>
  <c r="Q131" i="1"/>
  <c r="AH130" i="1"/>
  <c r="W130" i="1"/>
  <c r="V130" i="1"/>
  <c r="T130" i="1"/>
  <c r="X130" i="1" s="1"/>
  <c r="Z130" i="1" s="1"/>
  <c r="S130" i="1"/>
  <c r="Q130" i="1"/>
  <c r="AH129" i="1"/>
  <c r="W129" i="1"/>
  <c r="V129" i="1"/>
  <c r="T129" i="1"/>
  <c r="X129" i="1" s="1"/>
  <c r="Z129" i="1" s="1"/>
  <c r="S129" i="1"/>
  <c r="Q129" i="1"/>
  <c r="AH128" i="1"/>
  <c r="W128" i="1"/>
  <c r="V128" i="1"/>
  <c r="T128" i="1"/>
  <c r="X128" i="1" s="1"/>
  <c r="Z128" i="1" s="1"/>
  <c r="S128" i="1"/>
  <c r="Q128" i="1"/>
  <c r="AH127" i="1"/>
  <c r="W127" i="1"/>
  <c r="V127" i="1"/>
  <c r="T127" i="1"/>
  <c r="X127" i="1" s="1"/>
  <c r="Z127" i="1" s="1"/>
  <c r="S127" i="1"/>
  <c r="Q127" i="1"/>
  <c r="AH126" i="1"/>
  <c r="W126" i="1"/>
  <c r="V126" i="1"/>
  <c r="T126" i="1"/>
  <c r="X126" i="1" s="1"/>
  <c r="Z126" i="1" s="1"/>
  <c r="S126" i="1"/>
  <c r="Q126" i="1"/>
  <c r="AH125" i="1"/>
  <c r="W125" i="1"/>
  <c r="V125" i="1"/>
  <c r="T125" i="1"/>
  <c r="X125" i="1" s="1"/>
  <c r="Z125" i="1" s="1"/>
  <c r="S125" i="1"/>
  <c r="Q125" i="1"/>
  <c r="AH124" i="1"/>
  <c r="W124" i="1"/>
  <c r="V124" i="1"/>
  <c r="T124" i="1"/>
  <c r="X124" i="1" s="1"/>
  <c r="Z124" i="1" s="1"/>
  <c r="S124" i="1"/>
  <c r="Q124" i="1"/>
  <c r="AH123" i="1"/>
  <c r="W123" i="1"/>
  <c r="V123" i="1"/>
  <c r="T123" i="1"/>
  <c r="X123" i="1" s="1"/>
  <c r="Z123" i="1" s="1"/>
  <c r="S123" i="1"/>
  <c r="Q123" i="1"/>
  <c r="AH122" i="1"/>
  <c r="W122" i="1"/>
  <c r="V122" i="1"/>
  <c r="T122" i="1"/>
  <c r="X122" i="1" s="1"/>
  <c r="Z122" i="1" s="1"/>
  <c r="S122" i="1"/>
  <c r="Q122" i="1"/>
  <c r="AH121" i="1"/>
  <c r="W121" i="1"/>
  <c r="V121" i="1"/>
  <c r="T121" i="1"/>
  <c r="X121" i="1" s="1"/>
  <c r="Z121" i="1" s="1"/>
  <c r="S121" i="1"/>
  <c r="Q121" i="1"/>
  <c r="AH120" i="1"/>
  <c r="W120" i="1"/>
  <c r="V120" i="1"/>
  <c r="T120" i="1"/>
  <c r="X120" i="1" s="1"/>
  <c r="Z120" i="1" s="1"/>
  <c r="S120" i="1"/>
  <c r="Q120" i="1"/>
  <c r="AH119" i="1"/>
  <c r="W119" i="1"/>
  <c r="V119" i="1"/>
  <c r="T119" i="1"/>
  <c r="X119" i="1" s="1"/>
  <c r="Z119" i="1" s="1"/>
  <c r="S119" i="1"/>
  <c r="Q119" i="1"/>
  <c r="AH118" i="1"/>
  <c r="W118" i="1"/>
  <c r="V118" i="1"/>
  <c r="T118" i="1"/>
  <c r="X118" i="1" s="1"/>
  <c r="Z118" i="1" s="1"/>
  <c r="S118" i="1"/>
  <c r="Q118" i="1"/>
  <c r="AH117" i="1"/>
  <c r="W117" i="1"/>
  <c r="V117" i="1"/>
  <c r="T117" i="1"/>
  <c r="X117" i="1" s="1"/>
  <c r="Z117" i="1" s="1"/>
  <c r="S117" i="1"/>
  <c r="Q117" i="1"/>
  <c r="AH116" i="1"/>
  <c r="W116" i="1"/>
  <c r="V116" i="1"/>
  <c r="T116" i="1"/>
  <c r="X116" i="1" s="1"/>
  <c r="Z116" i="1" s="1"/>
  <c r="S116" i="1"/>
  <c r="Q116" i="1"/>
  <c r="AH115" i="1"/>
  <c r="W115" i="1"/>
  <c r="V115" i="1"/>
  <c r="T115" i="1"/>
  <c r="X115" i="1" s="1"/>
  <c r="Z115" i="1" s="1"/>
  <c r="S115" i="1"/>
  <c r="Q115" i="1"/>
  <c r="AH114" i="1"/>
  <c r="W114" i="1"/>
  <c r="V114" i="1"/>
  <c r="T114" i="1"/>
  <c r="X114" i="1" s="1"/>
  <c r="Z114" i="1" s="1"/>
  <c r="S114" i="1"/>
  <c r="Q114" i="1"/>
  <c r="AH113" i="1"/>
  <c r="W113" i="1"/>
  <c r="V113" i="1"/>
  <c r="T113" i="1"/>
  <c r="X113" i="1" s="1"/>
  <c r="Z113" i="1" s="1"/>
  <c r="S113" i="1"/>
  <c r="Q113" i="1"/>
  <c r="AH112" i="1"/>
  <c r="W112" i="1"/>
  <c r="V112" i="1"/>
  <c r="T112" i="1"/>
  <c r="X112" i="1" s="1"/>
  <c r="Z112" i="1" s="1"/>
  <c r="S112" i="1"/>
  <c r="Q112" i="1"/>
  <c r="AH111" i="1"/>
  <c r="W111" i="1"/>
  <c r="V111" i="1"/>
  <c r="T111" i="1"/>
  <c r="X111" i="1" s="1"/>
  <c r="Z111" i="1" s="1"/>
  <c r="S111" i="1"/>
  <c r="Q111" i="1"/>
  <c r="AH110" i="1"/>
  <c r="W110" i="1"/>
  <c r="V110" i="1"/>
  <c r="T110" i="1"/>
  <c r="X110" i="1" s="1"/>
  <c r="Z110" i="1" s="1"/>
  <c r="S110" i="1"/>
  <c r="Q110" i="1"/>
  <c r="AH109" i="1"/>
  <c r="W109" i="1"/>
  <c r="V109" i="1"/>
  <c r="T109" i="1"/>
  <c r="X109" i="1" s="1"/>
  <c r="Z109" i="1" s="1"/>
  <c r="S109" i="1"/>
  <c r="Q109" i="1"/>
  <c r="AH108" i="1"/>
  <c r="W108" i="1"/>
  <c r="V108" i="1"/>
  <c r="T108" i="1"/>
  <c r="X108" i="1" s="1"/>
  <c r="Z108" i="1" s="1"/>
  <c r="S108" i="1"/>
  <c r="Q108" i="1"/>
  <c r="AH107" i="1"/>
  <c r="W107" i="1"/>
  <c r="V107" i="1"/>
  <c r="T107" i="1"/>
  <c r="X107" i="1" s="1"/>
  <c r="Z107" i="1" s="1"/>
  <c r="S107" i="1"/>
  <c r="Q107" i="1"/>
  <c r="AH106" i="1"/>
  <c r="W106" i="1"/>
  <c r="V106" i="1"/>
  <c r="T106" i="1"/>
  <c r="X106" i="1" s="1"/>
  <c r="Z106" i="1" s="1"/>
  <c r="S106" i="1"/>
  <c r="Q106" i="1"/>
  <c r="AH105" i="1"/>
  <c r="W105" i="1"/>
  <c r="V105" i="1"/>
  <c r="T105" i="1"/>
  <c r="X105" i="1" s="1"/>
  <c r="Z105" i="1" s="1"/>
  <c r="S105" i="1"/>
  <c r="Q105" i="1"/>
  <c r="AH104" i="1"/>
  <c r="W104" i="1"/>
  <c r="V104" i="1"/>
  <c r="T104" i="1"/>
  <c r="X104" i="1" s="1"/>
  <c r="Z104" i="1" s="1"/>
  <c r="S104" i="1"/>
  <c r="Q104" i="1"/>
  <c r="AH103" i="1"/>
  <c r="W103" i="1"/>
  <c r="V103" i="1"/>
  <c r="T103" i="1"/>
  <c r="X103" i="1" s="1"/>
  <c r="Z103" i="1" s="1"/>
  <c r="S103" i="1"/>
  <c r="Q103" i="1"/>
  <c r="AH102" i="1"/>
  <c r="W102" i="1"/>
  <c r="V102" i="1"/>
  <c r="T102" i="1"/>
  <c r="X102" i="1" s="1"/>
  <c r="Z102" i="1" s="1"/>
  <c r="S102" i="1"/>
  <c r="Q102" i="1"/>
  <c r="AH101" i="1"/>
  <c r="W101" i="1"/>
  <c r="V101" i="1"/>
  <c r="T101" i="1"/>
  <c r="X101" i="1" s="1"/>
  <c r="Z101" i="1" s="1"/>
  <c r="S101" i="1"/>
  <c r="Q101" i="1"/>
  <c r="AH100" i="1"/>
  <c r="W100" i="1"/>
  <c r="V100" i="1"/>
  <c r="T100" i="1"/>
  <c r="X100" i="1" s="1"/>
  <c r="Z100" i="1" s="1"/>
  <c r="S100" i="1"/>
  <c r="Q100" i="1"/>
  <c r="AH99" i="1"/>
  <c r="W99" i="1"/>
  <c r="V99" i="1"/>
  <c r="T99" i="1"/>
  <c r="X99" i="1" s="1"/>
  <c r="Z99" i="1" s="1"/>
  <c r="S99" i="1"/>
  <c r="Q99" i="1"/>
  <c r="AH98" i="1"/>
  <c r="W98" i="1"/>
  <c r="V98" i="1"/>
  <c r="T98" i="1"/>
  <c r="X98" i="1" s="1"/>
  <c r="Z98" i="1" s="1"/>
  <c r="S98" i="1"/>
  <c r="Q98" i="1"/>
  <c r="AH97" i="1"/>
  <c r="W97" i="1"/>
  <c r="V97" i="1"/>
  <c r="T97" i="1"/>
  <c r="X97" i="1" s="1"/>
  <c r="Z97" i="1" s="1"/>
  <c r="S97" i="1"/>
  <c r="Q97" i="1"/>
  <c r="AH96" i="1"/>
  <c r="W96" i="1"/>
  <c r="V96" i="1"/>
  <c r="T96" i="1"/>
  <c r="X96" i="1" s="1"/>
  <c r="Z96" i="1" s="1"/>
  <c r="S96" i="1"/>
  <c r="Q96" i="1"/>
  <c r="AH95" i="1"/>
  <c r="W95" i="1"/>
  <c r="V95" i="1"/>
  <c r="T95" i="1"/>
  <c r="X95" i="1" s="1"/>
  <c r="Z95" i="1" s="1"/>
  <c r="S95" i="1"/>
  <c r="Q95" i="1"/>
  <c r="AH94" i="1"/>
  <c r="W94" i="1"/>
  <c r="V94" i="1"/>
  <c r="T94" i="1"/>
  <c r="X94" i="1" s="1"/>
  <c r="Z94" i="1" s="1"/>
  <c r="S94" i="1"/>
  <c r="Q94" i="1"/>
  <c r="AH93" i="1"/>
  <c r="W93" i="1"/>
  <c r="V93" i="1"/>
  <c r="T93" i="1"/>
  <c r="X93" i="1" s="1"/>
  <c r="Z93" i="1" s="1"/>
  <c r="S93" i="1"/>
  <c r="Q93" i="1"/>
  <c r="AH92" i="1"/>
  <c r="W92" i="1"/>
  <c r="V92" i="1"/>
  <c r="T92" i="1"/>
  <c r="X92" i="1" s="1"/>
  <c r="Z92" i="1" s="1"/>
  <c r="S92" i="1"/>
  <c r="Q92" i="1"/>
  <c r="AH91" i="1"/>
  <c r="W91" i="1"/>
  <c r="V91" i="1"/>
  <c r="T91" i="1"/>
  <c r="X91" i="1" s="1"/>
  <c r="Z91" i="1" s="1"/>
  <c r="S91" i="1"/>
  <c r="Q91" i="1"/>
  <c r="AH90" i="1"/>
  <c r="W90" i="1"/>
  <c r="V90" i="1"/>
  <c r="T90" i="1"/>
  <c r="X90" i="1" s="1"/>
  <c r="Z90" i="1" s="1"/>
  <c r="S90" i="1"/>
  <c r="Q90" i="1"/>
  <c r="AH89" i="1"/>
  <c r="W89" i="1"/>
  <c r="V89" i="1"/>
  <c r="T89" i="1"/>
  <c r="X89" i="1" s="1"/>
  <c r="Z89" i="1" s="1"/>
  <c r="S89" i="1"/>
  <c r="Q89" i="1"/>
  <c r="AH88" i="1"/>
  <c r="W88" i="1"/>
  <c r="V88" i="1"/>
  <c r="T88" i="1"/>
  <c r="X88" i="1" s="1"/>
  <c r="Z88" i="1" s="1"/>
  <c r="S88" i="1"/>
  <c r="Q88" i="1"/>
  <c r="AH87" i="1"/>
  <c r="V87" i="1"/>
  <c r="W87" i="1" s="1"/>
  <c r="T87" i="1"/>
  <c r="X87" i="1" s="1"/>
  <c r="Z87" i="1" s="1"/>
  <c r="S87" i="1"/>
  <c r="Q87" i="1"/>
  <c r="K87" i="1"/>
  <c r="AH86" i="1"/>
  <c r="V86" i="1"/>
  <c r="AG86" i="1" s="1"/>
  <c r="T86" i="1"/>
  <c r="X86" i="1" s="1"/>
  <c r="Z86" i="1" s="1"/>
  <c r="S86" i="1"/>
  <c r="Q86" i="1"/>
  <c r="K86" i="1"/>
  <c r="AH85" i="1"/>
  <c r="AG85" i="1"/>
  <c r="V85" i="1"/>
  <c r="W85" i="1" s="1"/>
  <c r="T85" i="1"/>
  <c r="X85" i="1" s="1"/>
  <c r="Z85" i="1" s="1"/>
  <c r="S85" i="1"/>
  <c r="Q85" i="1"/>
  <c r="K85" i="1"/>
  <c r="AH84" i="1"/>
  <c r="V84" i="1"/>
  <c r="W84" i="1" s="1"/>
  <c r="T84" i="1"/>
  <c r="X84" i="1" s="1"/>
  <c r="Z84" i="1" s="1"/>
  <c r="S84" i="1"/>
  <c r="Q84" i="1"/>
  <c r="K84" i="1"/>
  <c r="AH83" i="1"/>
  <c r="AG83" i="1"/>
  <c r="V83" i="1"/>
  <c r="W83" i="1" s="1"/>
  <c r="T83" i="1"/>
  <c r="X83" i="1" s="1"/>
  <c r="Z83" i="1" s="1"/>
  <c r="S83" i="1"/>
  <c r="Q83" i="1"/>
  <c r="K83" i="1"/>
  <c r="AH82" i="1"/>
  <c r="V82" i="1"/>
  <c r="AG82" i="1" s="1"/>
  <c r="T82" i="1"/>
  <c r="X82" i="1" s="1"/>
  <c r="Z82" i="1" s="1"/>
  <c r="S82" i="1"/>
  <c r="Q82" i="1"/>
  <c r="K82" i="1"/>
  <c r="AH81" i="1"/>
  <c r="AG81" i="1"/>
  <c r="V81" i="1"/>
  <c r="W81" i="1" s="1"/>
  <c r="T81" i="1"/>
  <c r="X81" i="1" s="1"/>
  <c r="Z81" i="1" s="1"/>
  <c r="S81" i="1"/>
  <c r="Q81" i="1"/>
  <c r="K81" i="1"/>
  <c r="AH80" i="1"/>
  <c r="V80" i="1"/>
  <c r="W80" i="1" s="1"/>
  <c r="T80" i="1"/>
  <c r="X80" i="1" s="1"/>
  <c r="Z80" i="1" s="1"/>
  <c r="S80" i="1"/>
  <c r="Q80" i="1"/>
  <c r="K80" i="1"/>
  <c r="AH79" i="1"/>
  <c r="AG79" i="1"/>
  <c r="V79" i="1"/>
  <c r="W79" i="1" s="1"/>
  <c r="T79" i="1"/>
  <c r="X79" i="1" s="1"/>
  <c r="Z79" i="1" s="1"/>
  <c r="S79" i="1"/>
  <c r="Q79" i="1"/>
  <c r="K79" i="1"/>
  <c r="AH78" i="1"/>
  <c r="V78" i="1"/>
  <c r="AG78" i="1" s="1"/>
  <c r="T78" i="1"/>
  <c r="X78" i="1" s="1"/>
  <c r="Z78" i="1" s="1"/>
  <c r="S78" i="1"/>
  <c r="Q78" i="1"/>
  <c r="K78" i="1"/>
  <c r="AH77" i="1"/>
  <c r="AG77" i="1"/>
  <c r="V77" i="1"/>
  <c r="W77" i="1" s="1"/>
  <c r="T77" i="1"/>
  <c r="X77" i="1" s="1"/>
  <c r="Z77" i="1" s="1"/>
  <c r="S77" i="1"/>
  <c r="Q77" i="1"/>
  <c r="K77" i="1"/>
  <c r="AH76" i="1"/>
  <c r="V76" i="1"/>
  <c r="W76" i="1" s="1"/>
  <c r="T76" i="1"/>
  <c r="X76" i="1" s="1"/>
  <c r="Z76" i="1" s="1"/>
  <c r="S76" i="1"/>
  <c r="Q76" i="1"/>
  <c r="K76" i="1"/>
  <c r="AH75" i="1"/>
  <c r="AG75" i="1"/>
  <c r="V75" i="1"/>
  <c r="W75" i="1" s="1"/>
  <c r="T75" i="1"/>
  <c r="X75" i="1" s="1"/>
  <c r="Z75" i="1" s="1"/>
  <c r="S75" i="1"/>
  <c r="Q75" i="1"/>
  <c r="K75" i="1"/>
  <c r="AH74" i="1"/>
  <c r="V74" i="1"/>
  <c r="AG74" i="1" s="1"/>
  <c r="T74" i="1"/>
  <c r="X74" i="1" s="1"/>
  <c r="Z74" i="1" s="1"/>
  <c r="S74" i="1"/>
  <c r="Q74" i="1"/>
  <c r="K74" i="1"/>
  <c r="AH73" i="1"/>
  <c r="AG73" i="1"/>
  <c r="V73" i="1"/>
  <c r="W73" i="1" s="1"/>
  <c r="T73" i="1"/>
  <c r="X73" i="1" s="1"/>
  <c r="Z73" i="1" s="1"/>
  <c r="S73" i="1"/>
  <c r="Q73" i="1"/>
  <c r="K73" i="1"/>
  <c r="AH72" i="1"/>
  <c r="V72" i="1"/>
  <c r="W72" i="1" s="1"/>
  <c r="T72" i="1"/>
  <c r="X72" i="1" s="1"/>
  <c r="Z72" i="1" s="1"/>
  <c r="S72" i="1"/>
  <c r="Q72" i="1"/>
  <c r="K72" i="1"/>
  <c r="AH71" i="1"/>
  <c r="AG71" i="1"/>
  <c r="V71" i="1"/>
  <c r="W71" i="1" s="1"/>
  <c r="T71" i="1"/>
  <c r="X71" i="1" s="1"/>
  <c r="Z71" i="1" s="1"/>
  <c r="S71" i="1"/>
  <c r="Q71" i="1"/>
  <c r="K71" i="1"/>
  <c r="AH70" i="1"/>
  <c r="V70" i="1"/>
  <c r="AG70" i="1" s="1"/>
  <c r="T70" i="1"/>
  <c r="X70" i="1" s="1"/>
  <c r="Z70" i="1" s="1"/>
  <c r="S70" i="1"/>
  <c r="Q70" i="1"/>
  <c r="K70" i="1"/>
  <c r="AH69" i="1"/>
  <c r="AG69" i="1"/>
  <c r="V69" i="1"/>
  <c r="W69" i="1" s="1"/>
  <c r="T69" i="1"/>
  <c r="X69" i="1" s="1"/>
  <c r="Z69" i="1" s="1"/>
  <c r="S69" i="1"/>
  <c r="Q69" i="1"/>
  <c r="K69" i="1"/>
  <c r="AH68" i="1"/>
  <c r="V68" i="1"/>
  <c r="W68" i="1" s="1"/>
  <c r="T68" i="1"/>
  <c r="X68" i="1" s="1"/>
  <c r="Z68" i="1" s="1"/>
  <c r="S68" i="1"/>
  <c r="Q68" i="1"/>
  <c r="K68" i="1"/>
  <c r="AH67" i="1"/>
  <c r="AG67" i="1"/>
  <c r="V67" i="1"/>
  <c r="W67" i="1" s="1"/>
  <c r="T67" i="1"/>
  <c r="X67" i="1" s="1"/>
  <c r="Z67" i="1" s="1"/>
  <c r="S67" i="1"/>
  <c r="Q67" i="1"/>
  <c r="K67" i="1"/>
  <c r="AH66" i="1"/>
  <c r="V66" i="1"/>
  <c r="AG66" i="1" s="1"/>
  <c r="T66" i="1"/>
  <c r="X66" i="1" s="1"/>
  <c r="Z66" i="1" s="1"/>
  <c r="S66" i="1"/>
  <c r="Q66" i="1"/>
  <c r="K66" i="1"/>
  <c r="AH65" i="1"/>
  <c r="V65" i="1"/>
  <c r="W65" i="1" s="1"/>
  <c r="T65" i="1"/>
  <c r="X65" i="1" s="1"/>
  <c r="Z65" i="1" s="1"/>
  <c r="S65" i="1"/>
  <c r="Q65" i="1"/>
  <c r="K65" i="1"/>
  <c r="AH64" i="1"/>
  <c r="V64" i="1"/>
  <c r="W64" i="1" s="1"/>
  <c r="T64" i="1"/>
  <c r="X64" i="1" s="1"/>
  <c r="Z64" i="1" s="1"/>
  <c r="S64" i="1"/>
  <c r="Q64" i="1"/>
  <c r="K64" i="1"/>
  <c r="AH63" i="1"/>
  <c r="AG63" i="1"/>
  <c r="V63" i="1"/>
  <c r="W63" i="1" s="1"/>
  <c r="T63" i="1"/>
  <c r="X63" i="1" s="1"/>
  <c r="Z63" i="1" s="1"/>
  <c r="S63" i="1"/>
  <c r="Q63" i="1"/>
  <c r="K63" i="1"/>
  <c r="AH62" i="1"/>
  <c r="V62" i="1"/>
  <c r="T62" i="1"/>
  <c r="X62" i="1" s="1"/>
  <c r="Z62" i="1" s="1"/>
  <c r="S62" i="1"/>
  <c r="Q62" i="1"/>
  <c r="K62" i="1"/>
  <c r="AH61" i="1"/>
  <c r="V61" i="1"/>
  <c r="W61" i="1" s="1"/>
  <c r="T61" i="1"/>
  <c r="X61" i="1" s="1"/>
  <c r="Z61" i="1" s="1"/>
  <c r="S61" i="1"/>
  <c r="Q61" i="1"/>
  <c r="K61" i="1"/>
  <c r="AH60" i="1"/>
  <c r="V60" i="1"/>
  <c r="W60" i="1" s="1"/>
  <c r="T60" i="1"/>
  <c r="X60" i="1" s="1"/>
  <c r="Z60" i="1" s="1"/>
  <c r="S60" i="1"/>
  <c r="Q60" i="1"/>
  <c r="K60" i="1"/>
  <c r="AH59" i="1"/>
  <c r="V59" i="1"/>
  <c r="W59" i="1" s="1"/>
  <c r="T59" i="1"/>
  <c r="X59" i="1" s="1"/>
  <c r="Z59" i="1" s="1"/>
  <c r="S59" i="1"/>
  <c r="Q59" i="1"/>
  <c r="K59" i="1"/>
  <c r="AH58" i="1"/>
  <c r="V58" i="1"/>
  <c r="T58" i="1"/>
  <c r="X58" i="1" s="1"/>
  <c r="Z58" i="1" s="1"/>
  <c r="S58" i="1"/>
  <c r="Q58" i="1"/>
  <c r="K58" i="1"/>
  <c r="AH57" i="1"/>
  <c r="V57" i="1"/>
  <c r="W57" i="1" s="1"/>
  <c r="T57" i="1"/>
  <c r="X57" i="1" s="1"/>
  <c r="Z57" i="1" s="1"/>
  <c r="S57" i="1"/>
  <c r="Q57" i="1"/>
  <c r="K57" i="1"/>
  <c r="AH56" i="1"/>
  <c r="V56" i="1"/>
  <c r="W56" i="1" s="1"/>
  <c r="T56" i="1"/>
  <c r="X56" i="1" s="1"/>
  <c r="Z56" i="1" s="1"/>
  <c r="S56" i="1"/>
  <c r="Q56" i="1"/>
  <c r="K56" i="1"/>
  <c r="AH55" i="1"/>
  <c r="V55" i="1"/>
  <c r="W55" i="1" s="1"/>
  <c r="T55" i="1"/>
  <c r="X55" i="1" s="1"/>
  <c r="Z55" i="1" s="1"/>
  <c r="S55" i="1"/>
  <c r="Q55" i="1"/>
  <c r="K55" i="1"/>
  <c r="AH54" i="1"/>
  <c r="AG54" i="1"/>
  <c r="AH53" i="1"/>
  <c r="AG53" i="1"/>
  <c r="AH52" i="1"/>
  <c r="AH51" i="1"/>
  <c r="AG51" i="1"/>
  <c r="V51" i="1"/>
  <c r="W51" i="1" s="1"/>
  <c r="T51" i="1"/>
  <c r="X51" i="1" s="1"/>
  <c r="Z51" i="1" s="1"/>
  <c r="S51" i="1"/>
  <c r="Q51" i="1"/>
  <c r="K51" i="1"/>
  <c r="AH50" i="1"/>
  <c r="V50" i="1"/>
  <c r="AG50" i="1" s="1"/>
  <c r="T50" i="1"/>
  <c r="X50" i="1" s="1"/>
  <c r="Z50" i="1" s="1"/>
  <c r="S50" i="1"/>
  <c r="Q50" i="1"/>
  <c r="K50" i="1"/>
  <c r="AH49" i="1"/>
  <c r="V49" i="1"/>
  <c r="W49" i="1" s="1"/>
  <c r="T49" i="1"/>
  <c r="X49" i="1" s="1"/>
  <c r="Z49" i="1" s="1"/>
  <c r="S49" i="1"/>
  <c r="Q49" i="1"/>
  <c r="K49" i="1"/>
  <c r="AH48" i="1"/>
  <c r="V48" i="1"/>
  <c r="W48" i="1" s="1"/>
  <c r="T48" i="1"/>
  <c r="X48" i="1" s="1"/>
  <c r="Z48" i="1" s="1"/>
  <c r="S48" i="1"/>
  <c r="Q48" i="1"/>
  <c r="K48" i="1"/>
  <c r="AH47" i="1"/>
  <c r="V47" i="1"/>
  <c r="W47" i="1" s="1"/>
  <c r="T47" i="1"/>
  <c r="X47" i="1" s="1"/>
  <c r="Z47" i="1" s="1"/>
  <c r="S47" i="1"/>
  <c r="Q47" i="1"/>
  <c r="K47" i="1"/>
  <c r="AH46" i="1"/>
  <c r="V46" i="1"/>
  <c r="AG46" i="1" s="1"/>
  <c r="T46" i="1"/>
  <c r="X46" i="1" s="1"/>
  <c r="Z46" i="1" s="1"/>
  <c r="S46" i="1"/>
  <c r="Q46" i="1"/>
  <c r="K46" i="1"/>
  <c r="AH45" i="1"/>
  <c r="V45" i="1"/>
  <c r="W45" i="1" s="1"/>
  <c r="T45" i="1"/>
  <c r="X45" i="1" s="1"/>
  <c r="Z45" i="1" s="1"/>
  <c r="S45" i="1"/>
  <c r="Q45" i="1"/>
  <c r="K45" i="1"/>
  <c r="AH44" i="1"/>
  <c r="V44" i="1"/>
  <c r="W44" i="1" s="1"/>
  <c r="T44" i="1"/>
  <c r="X44" i="1" s="1"/>
  <c r="Z44" i="1" s="1"/>
  <c r="S44" i="1"/>
  <c r="Q44" i="1"/>
  <c r="K44" i="1"/>
  <c r="AH43" i="1"/>
  <c r="V43" i="1"/>
  <c r="W43" i="1" s="1"/>
  <c r="T43" i="1"/>
  <c r="X43" i="1" s="1"/>
  <c r="Z43" i="1" s="1"/>
  <c r="S43" i="1"/>
  <c r="Q43" i="1"/>
  <c r="K43" i="1"/>
  <c r="AH42" i="1"/>
  <c r="V42" i="1"/>
  <c r="T42" i="1"/>
  <c r="X42" i="1" s="1"/>
  <c r="Z42" i="1" s="1"/>
  <c r="S42" i="1"/>
  <c r="Q42" i="1"/>
  <c r="K42" i="1"/>
  <c r="AH41" i="1"/>
  <c r="V41" i="1"/>
  <c r="W41" i="1" s="1"/>
  <c r="T41" i="1"/>
  <c r="X41" i="1" s="1"/>
  <c r="Z41" i="1" s="1"/>
  <c r="S41" i="1"/>
  <c r="Q41" i="1"/>
  <c r="K41" i="1"/>
  <c r="AH40" i="1"/>
  <c r="V40" i="1"/>
  <c r="W40" i="1" s="1"/>
  <c r="T40" i="1"/>
  <c r="X40" i="1" s="1"/>
  <c r="Z40" i="1" s="1"/>
  <c r="S40" i="1"/>
  <c r="Q40" i="1"/>
  <c r="K40" i="1"/>
  <c r="AH39" i="1"/>
  <c r="V39" i="1"/>
  <c r="W39" i="1" s="1"/>
  <c r="T39" i="1"/>
  <c r="X39" i="1" s="1"/>
  <c r="Z39" i="1" s="1"/>
  <c r="S39" i="1"/>
  <c r="Q39" i="1"/>
  <c r="K39" i="1"/>
  <c r="AH38" i="1"/>
  <c r="V38" i="1"/>
  <c r="AG38" i="1" s="1"/>
  <c r="T38" i="1"/>
  <c r="X38" i="1" s="1"/>
  <c r="Z38" i="1" s="1"/>
  <c r="S38" i="1"/>
  <c r="Q38" i="1"/>
  <c r="K38" i="1"/>
  <c r="AH37" i="1"/>
  <c r="V37" i="1"/>
  <c r="W37" i="1" s="1"/>
  <c r="T37" i="1"/>
  <c r="X37" i="1" s="1"/>
  <c r="Z37" i="1" s="1"/>
  <c r="S37" i="1"/>
  <c r="Q37" i="1"/>
  <c r="K37" i="1"/>
  <c r="AH36" i="1"/>
  <c r="V36" i="1"/>
  <c r="W36" i="1" s="1"/>
  <c r="T36" i="1"/>
  <c r="X36" i="1" s="1"/>
  <c r="Z36" i="1" s="1"/>
  <c r="S36" i="1"/>
  <c r="Q36" i="1"/>
  <c r="K36" i="1"/>
  <c r="AH35" i="1"/>
  <c r="V35" i="1"/>
  <c r="W35" i="1" s="1"/>
  <c r="T35" i="1"/>
  <c r="X35" i="1" s="1"/>
  <c r="Z35" i="1" s="1"/>
  <c r="S35" i="1"/>
  <c r="Q35" i="1"/>
  <c r="K35" i="1"/>
  <c r="AH34" i="1"/>
  <c r="V34" i="1"/>
  <c r="AG34" i="1" s="1"/>
  <c r="T34" i="1"/>
  <c r="X34" i="1" s="1"/>
  <c r="Z34" i="1" s="1"/>
  <c r="S34" i="1"/>
  <c r="Q34" i="1"/>
  <c r="K34" i="1"/>
  <c r="AH33" i="1"/>
  <c r="AG33" i="1"/>
  <c r="V33" i="1"/>
  <c r="W33" i="1" s="1"/>
  <c r="T33" i="1"/>
  <c r="X33" i="1" s="1"/>
  <c r="Z33" i="1" s="1"/>
  <c r="S33" i="1"/>
  <c r="Q33" i="1"/>
  <c r="K33" i="1"/>
  <c r="AH32" i="1"/>
  <c r="V32" i="1"/>
  <c r="W32" i="1" s="1"/>
  <c r="T32" i="1"/>
  <c r="X32" i="1" s="1"/>
  <c r="Z32" i="1" s="1"/>
  <c r="S32" i="1"/>
  <c r="Q32" i="1"/>
  <c r="K32" i="1"/>
  <c r="AH31" i="1"/>
  <c r="V31" i="1"/>
  <c r="W31" i="1" s="1"/>
  <c r="T31" i="1"/>
  <c r="X31" i="1" s="1"/>
  <c r="Z31" i="1" s="1"/>
  <c r="S31" i="1"/>
  <c r="Q31" i="1"/>
  <c r="K31" i="1"/>
  <c r="AH30" i="1"/>
  <c r="V30" i="1"/>
  <c r="AG30" i="1" s="1"/>
  <c r="T30" i="1"/>
  <c r="X30" i="1" s="1"/>
  <c r="Z30" i="1" s="1"/>
  <c r="S30" i="1"/>
  <c r="Q30" i="1"/>
  <c r="K30" i="1"/>
  <c r="AH29" i="1"/>
  <c r="V29" i="1"/>
  <c r="W29" i="1" s="1"/>
  <c r="T29" i="1"/>
  <c r="X29" i="1" s="1"/>
  <c r="Z29" i="1" s="1"/>
  <c r="S29" i="1"/>
  <c r="Q29" i="1"/>
  <c r="K29" i="1"/>
  <c r="AH28" i="1"/>
  <c r="V28" i="1"/>
  <c r="W28" i="1" s="1"/>
  <c r="X28" i="1"/>
  <c r="Z28" i="1" s="1"/>
  <c r="S28" i="1"/>
  <c r="Q28" i="1"/>
  <c r="K28" i="1"/>
  <c r="AH27" i="1"/>
  <c r="AG27" i="1"/>
  <c r="V27" i="1"/>
  <c r="W27" i="1" s="1"/>
  <c r="T27" i="1"/>
  <c r="X27" i="1" s="1"/>
  <c r="Z27" i="1" s="1"/>
  <c r="S27" i="1"/>
  <c r="Q27" i="1"/>
  <c r="K27" i="1"/>
  <c r="AH26" i="1"/>
  <c r="V26" i="1"/>
  <c r="AG26" i="1" s="1"/>
  <c r="T26" i="1"/>
  <c r="X26" i="1" s="1"/>
  <c r="Z26" i="1" s="1"/>
  <c r="S26" i="1"/>
  <c r="Q26" i="1"/>
  <c r="K26" i="1"/>
  <c r="AH25" i="1"/>
  <c r="AG25" i="1"/>
  <c r="V25" i="1"/>
  <c r="W25" i="1" s="1"/>
  <c r="T25" i="1"/>
  <c r="X25" i="1" s="1"/>
  <c r="Z25" i="1" s="1"/>
  <c r="S25" i="1"/>
  <c r="Q25" i="1"/>
  <c r="K25" i="1"/>
  <c r="AH24" i="1"/>
  <c r="V24" i="1"/>
  <c r="W24" i="1" s="1"/>
  <c r="T24" i="1"/>
  <c r="X24" i="1" s="1"/>
  <c r="Z24" i="1" s="1"/>
  <c r="S24" i="1"/>
  <c r="Q24" i="1"/>
  <c r="K24" i="1"/>
  <c r="AH23" i="1"/>
  <c r="V23" i="1"/>
  <c r="W23" i="1" s="1"/>
  <c r="T23" i="1"/>
  <c r="X23" i="1" s="1"/>
  <c r="Z23" i="1" s="1"/>
  <c r="S23" i="1"/>
  <c r="Q23" i="1"/>
  <c r="K23" i="1"/>
  <c r="AH22" i="1"/>
  <c r="V22" i="1"/>
  <c r="AG22" i="1" s="1"/>
  <c r="T22" i="1"/>
  <c r="X22" i="1" s="1"/>
  <c r="Z22" i="1" s="1"/>
  <c r="S22" i="1"/>
  <c r="Q22" i="1"/>
  <c r="K22" i="1"/>
  <c r="AH21" i="1"/>
  <c r="V21" i="1"/>
  <c r="W21" i="1" s="1"/>
  <c r="T21" i="1"/>
  <c r="X21" i="1" s="1"/>
  <c r="Z21" i="1" s="1"/>
  <c r="S21" i="1"/>
  <c r="Q21" i="1"/>
  <c r="K21" i="1"/>
  <c r="AH20" i="1"/>
  <c r="V20" i="1"/>
  <c r="W20" i="1" s="1"/>
  <c r="T20" i="1"/>
  <c r="X20" i="1" s="1"/>
  <c r="Z20" i="1" s="1"/>
  <c r="S20" i="1"/>
  <c r="Q20" i="1"/>
  <c r="K20" i="1"/>
  <c r="AH19" i="1"/>
  <c r="V19" i="1"/>
  <c r="W19" i="1" s="1"/>
  <c r="T19" i="1"/>
  <c r="X19" i="1" s="1"/>
  <c r="Z19" i="1" s="1"/>
  <c r="S19" i="1"/>
  <c r="Q19" i="1"/>
  <c r="K19" i="1"/>
  <c r="AH18" i="1"/>
  <c r="V18" i="1"/>
  <c r="AG18" i="1" s="1"/>
  <c r="T18" i="1"/>
  <c r="X18" i="1" s="1"/>
  <c r="Z18" i="1" s="1"/>
  <c r="S18" i="1"/>
  <c r="Q18" i="1"/>
  <c r="K18" i="1"/>
  <c r="AH17" i="1"/>
  <c r="V17" i="1"/>
  <c r="W17" i="1" s="1"/>
  <c r="T17" i="1"/>
  <c r="X17" i="1" s="1"/>
  <c r="Z17" i="1" s="1"/>
  <c r="S17" i="1"/>
  <c r="Q17" i="1"/>
  <c r="K17" i="1"/>
  <c r="AH16" i="1"/>
  <c r="V16" i="1"/>
  <c r="W16" i="1" s="1"/>
  <c r="T16" i="1"/>
  <c r="X16" i="1" s="1"/>
  <c r="Z16" i="1" s="1"/>
  <c r="S16" i="1"/>
  <c r="Q16" i="1"/>
  <c r="K16" i="1"/>
  <c r="AH15" i="1"/>
  <c r="AG15" i="1"/>
  <c r="V15" i="1"/>
  <c r="W15" i="1" s="1"/>
  <c r="T15" i="1"/>
  <c r="X15" i="1" s="1"/>
  <c r="Z15" i="1" s="1"/>
  <c r="S15" i="1"/>
  <c r="Q15" i="1"/>
  <c r="K15" i="1"/>
  <c r="AH14" i="1"/>
  <c r="V14" i="1"/>
  <c r="AG14" i="1" s="1"/>
  <c r="T14" i="1"/>
  <c r="X14" i="1" s="1"/>
  <c r="Z14" i="1" s="1"/>
  <c r="S14" i="1"/>
  <c r="Q14" i="1"/>
  <c r="K14" i="1"/>
  <c r="AH13" i="1"/>
  <c r="AG13" i="1"/>
  <c r="V13" i="1"/>
  <c r="W13" i="1" s="1"/>
  <c r="T13" i="1"/>
  <c r="X13" i="1" s="1"/>
  <c r="Z13" i="1" s="1"/>
  <c r="S13" i="1"/>
  <c r="Q13" i="1"/>
  <c r="K13" i="1"/>
  <c r="AH12" i="1"/>
  <c r="V12" i="1"/>
  <c r="W12" i="1" s="1"/>
  <c r="T12" i="1"/>
  <c r="X12" i="1" s="1"/>
  <c r="Z12" i="1" s="1"/>
  <c r="S12" i="1"/>
  <c r="Q12" i="1"/>
  <c r="K12" i="1"/>
  <c r="AH11" i="1"/>
  <c r="V11" i="1"/>
  <c r="W11" i="1" s="1"/>
  <c r="T11" i="1"/>
  <c r="X11" i="1" s="1"/>
  <c r="Z11" i="1" s="1"/>
  <c r="S11" i="1"/>
  <c r="Q11" i="1"/>
  <c r="K11" i="1"/>
  <c r="AH10" i="1"/>
  <c r="V10" i="1"/>
  <c r="AG10" i="1" s="1"/>
  <c r="T10" i="1"/>
  <c r="X10" i="1" s="1"/>
  <c r="Z10" i="1" s="1"/>
  <c r="S10" i="1"/>
  <c r="Q10" i="1"/>
  <c r="K10" i="1"/>
  <c r="AH9" i="1"/>
  <c r="AG9" i="1"/>
  <c r="V9" i="1"/>
  <c r="W9" i="1" s="1"/>
  <c r="T9" i="1"/>
  <c r="X9" i="1" s="1"/>
  <c r="Z9" i="1" s="1"/>
  <c r="S9" i="1"/>
  <c r="Q9" i="1"/>
  <c r="K9" i="1"/>
  <c r="AH8" i="1"/>
  <c r="V8" i="1"/>
  <c r="W8" i="1" s="1"/>
  <c r="T8" i="1"/>
  <c r="X8" i="1" s="1"/>
  <c r="Z8" i="1" s="1"/>
  <c r="S8" i="1"/>
  <c r="Q8" i="1"/>
  <c r="K8" i="1"/>
  <c r="AH7" i="1"/>
  <c r="AG7" i="1"/>
  <c r="V7" i="1"/>
  <c r="W7" i="1" s="1"/>
  <c r="T7" i="1"/>
  <c r="X7" i="1" s="1"/>
  <c r="Z7" i="1" s="1"/>
  <c r="S7" i="1"/>
  <c r="Q7" i="1"/>
  <c r="K7" i="1"/>
  <c r="AH6" i="1"/>
  <c r="V6" i="1"/>
  <c r="AG6" i="1" s="1"/>
  <c r="T6" i="1"/>
  <c r="X6" i="1" s="1"/>
  <c r="Z6" i="1" s="1"/>
  <c r="S6" i="1"/>
  <c r="Q6" i="1"/>
  <c r="K6" i="1"/>
  <c r="AH5" i="1"/>
  <c r="V5" i="1"/>
  <c r="W5" i="1" s="1"/>
  <c r="T5" i="1"/>
  <c r="X5" i="1" s="1"/>
  <c r="Z5" i="1" s="1"/>
  <c r="S5" i="1"/>
  <c r="Q5" i="1"/>
  <c r="K5" i="1"/>
  <c r="AH4" i="1"/>
  <c r="V4" i="1"/>
  <c r="W4" i="1" s="1"/>
  <c r="T4" i="1"/>
  <c r="X4" i="1" s="1"/>
  <c r="Z4" i="1" s="1"/>
  <c r="S4" i="1"/>
  <c r="Q4" i="1"/>
  <c r="K4" i="1"/>
  <c r="AH3" i="1"/>
  <c r="V3" i="1"/>
  <c r="W3" i="1" s="1"/>
  <c r="T3" i="1"/>
  <c r="X3" i="1" s="1"/>
  <c r="Z3" i="1" s="1"/>
  <c r="S3" i="1"/>
  <c r="Q3" i="1"/>
  <c r="K3" i="1"/>
  <c r="AH2" i="1"/>
  <c r="V2" i="1"/>
  <c r="AG2" i="1" s="1"/>
  <c r="T2" i="1"/>
  <c r="X2" i="1" s="1"/>
  <c r="Z2" i="1" s="1"/>
  <c r="S2" i="1"/>
  <c r="Q2" i="1"/>
  <c r="K2" i="1"/>
  <c r="W47" i="21" l="1"/>
  <c r="W46" i="21"/>
  <c r="W43" i="21"/>
  <c r="W35" i="21"/>
  <c r="W34" i="21"/>
  <c r="AG33" i="21"/>
  <c r="W31" i="21"/>
  <c r="W30" i="21"/>
  <c r="W27" i="21"/>
  <c r="W26" i="21"/>
  <c r="W22" i="21"/>
  <c r="AJ257" i="21"/>
  <c r="AM257" i="21" s="1"/>
  <c r="AP257" i="21" s="1"/>
  <c r="AI240" i="21"/>
  <c r="AJ240" i="21" s="1"/>
  <c r="AM240" i="21" s="1"/>
  <c r="AP240" i="21" s="1"/>
  <c r="W12" i="21"/>
  <c r="AI251" i="21"/>
  <c r="AJ251" i="21" s="1"/>
  <c r="AM251" i="21" s="1"/>
  <c r="AP251" i="21" s="1"/>
  <c r="W10" i="21"/>
  <c r="AI241" i="21"/>
  <c r="AJ241" i="21" s="1"/>
  <c r="AM241" i="21" s="1"/>
  <c r="AP241" i="21" s="1"/>
  <c r="AI252" i="21"/>
  <c r="AJ252" i="21" s="1"/>
  <c r="AM252" i="21" s="1"/>
  <c r="AP252" i="21" s="1"/>
  <c r="W6" i="21"/>
  <c r="AI242" i="21"/>
  <c r="AJ242" i="21" s="1"/>
  <c r="AM242" i="21" s="1"/>
  <c r="AP242" i="21" s="1"/>
  <c r="AJ259" i="21"/>
  <c r="AM259" i="21" s="1"/>
  <c r="AP259" i="21" s="1"/>
  <c r="AJ204" i="21"/>
  <c r="AM204" i="21" s="1"/>
  <c r="AP204" i="21" s="1"/>
  <c r="AJ256" i="21"/>
  <c r="AM256" i="21" s="1"/>
  <c r="AP256" i="21" s="1"/>
  <c r="AJ260" i="21"/>
  <c r="AM260" i="21" s="1"/>
  <c r="AP260" i="21" s="1"/>
  <c r="AJ258" i="21"/>
  <c r="AM258" i="21" s="1"/>
  <c r="AP258" i="21" s="1"/>
  <c r="AJ203" i="21"/>
  <c r="AM203" i="21" s="1"/>
  <c r="AP203" i="21" s="1"/>
  <c r="AJ214" i="21"/>
  <c r="AM214" i="21" s="1"/>
  <c r="AP214" i="21" s="1"/>
  <c r="AJ218" i="21"/>
  <c r="AM218" i="21" s="1"/>
  <c r="AP218" i="21" s="1"/>
  <c r="AJ222" i="21"/>
  <c r="AM222" i="21" s="1"/>
  <c r="AP222" i="21" s="1"/>
  <c r="AJ226" i="21"/>
  <c r="AM226" i="21" s="1"/>
  <c r="AP226" i="21" s="1"/>
  <c r="AJ230" i="21"/>
  <c r="AM230" i="21" s="1"/>
  <c r="AP230" i="21" s="1"/>
  <c r="AJ234" i="21"/>
  <c r="AM234" i="21" s="1"/>
  <c r="AP234" i="21" s="1"/>
  <c r="AJ238" i="21"/>
  <c r="AM238" i="21" s="1"/>
  <c r="AP238" i="21" s="1"/>
  <c r="AJ205" i="21"/>
  <c r="AJ253" i="21"/>
  <c r="AM253" i="21" s="1"/>
  <c r="AP253" i="21" s="1"/>
  <c r="AG46" i="19"/>
  <c r="AG44" i="19"/>
  <c r="AG42" i="19"/>
  <c r="AI251" i="20"/>
  <c r="W53" i="18"/>
  <c r="AI242" i="20"/>
  <c r="AJ242" i="20" s="1"/>
  <c r="AM242" i="20" s="1"/>
  <c r="AP242" i="20" s="1"/>
  <c r="W12" i="20"/>
  <c r="W10" i="20"/>
  <c r="W9" i="20"/>
  <c r="W8" i="20"/>
  <c r="AI252" i="20"/>
  <c r="AJ252" i="20" s="1"/>
  <c r="AM252" i="20" s="1"/>
  <c r="AP252" i="20" s="1"/>
  <c r="AI240" i="20"/>
  <c r="AJ240" i="20" s="1"/>
  <c r="AM240" i="20" s="1"/>
  <c r="AP240" i="20" s="1"/>
  <c r="W6" i="20"/>
  <c r="W4" i="20"/>
  <c r="AJ205" i="20"/>
  <c r="AJ210" i="20"/>
  <c r="AM210" i="20" s="1"/>
  <c r="AP210" i="20" s="1"/>
  <c r="AJ214" i="20"/>
  <c r="AM214" i="20" s="1"/>
  <c r="AP214" i="20" s="1"/>
  <c r="AJ218" i="20"/>
  <c r="AM218" i="20" s="1"/>
  <c r="AP218" i="20" s="1"/>
  <c r="AJ222" i="20"/>
  <c r="AM222" i="20" s="1"/>
  <c r="AP222" i="20" s="1"/>
  <c r="AJ207" i="20"/>
  <c r="AM207" i="20" s="1"/>
  <c r="AP207" i="20" s="1"/>
  <c r="AJ211" i="20"/>
  <c r="AM211" i="20" s="1"/>
  <c r="AP211" i="20" s="1"/>
  <c r="AJ215" i="20"/>
  <c r="AM215" i="20" s="1"/>
  <c r="AP215" i="20" s="1"/>
  <c r="AJ219" i="20"/>
  <c r="AM219" i="20" s="1"/>
  <c r="AP219" i="20" s="1"/>
  <c r="AJ223" i="20"/>
  <c r="AJ264" i="20"/>
  <c r="AM264" i="20" s="1"/>
  <c r="AP264" i="20" s="1"/>
  <c r="W2" i="20"/>
  <c r="AJ204" i="20"/>
  <c r="AM204" i="20" s="1"/>
  <c r="AP204" i="20" s="1"/>
  <c r="AJ209" i="20"/>
  <c r="AM209" i="20" s="1"/>
  <c r="AP209" i="20" s="1"/>
  <c r="AJ213" i="20"/>
  <c r="AM213" i="20" s="1"/>
  <c r="AP213" i="20" s="1"/>
  <c r="AJ217" i="20"/>
  <c r="AM217" i="20" s="1"/>
  <c r="AP217" i="20" s="1"/>
  <c r="AJ221" i="20"/>
  <c r="AM221" i="20" s="1"/>
  <c r="AP221" i="20" s="1"/>
  <c r="AJ208" i="20"/>
  <c r="AM208" i="20" s="1"/>
  <c r="AP208" i="20" s="1"/>
  <c r="AJ212" i="20"/>
  <c r="AM212" i="20" s="1"/>
  <c r="AP212" i="20" s="1"/>
  <c r="AJ216" i="20"/>
  <c r="AM216" i="20" s="1"/>
  <c r="AP216" i="20" s="1"/>
  <c r="AJ220" i="20"/>
  <c r="AM220" i="20" s="1"/>
  <c r="AP220" i="20" s="1"/>
  <c r="AJ203" i="20"/>
  <c r="AM203" i="20" s="1"/>
  <c r="AP203" i="20" s="1"/>
  <c r="AK207" i="20"/>
  <c r="AK208" i="20"/>
  <c r="AK209" i="20"/>
  <c r="AK210" i="20"/>
  <c r="AK211" i="20"/>
  <c r="AK212" i="20"/>
  <c r="AK213" i="20"/>
  <c r="AK214" i="20"/>
  <c r="AK215" i="20"/>
  <c r="AK216" i="20"/>
  <c r="AK217" i="20"/>
  <c r="AK218" i="20"/>
  <c r="AK219" i="20"/>
  <c r="AK220" i="20"/>
  <c r="AK221" i="20"/>
  <c r="AK222" i="20"/>
  <c r="AG39" i="19"/>
  <c r="AG35" i="19"/>
  <c r="W51" i="18"/>
  <c r="AG34" i="19"/>
  <c r="AI242" i="19"/>
  <c r="AJ242" i="19" s="1"/>
  <c r="AM242" i="19" s="1"/>
  <c r="AP242" i="19" s="1"/>
  <c r="AG32" i="19"/>
  <c r="AG30" i="19"/>
  <c r="AG29" i="19"/>
  <c r="AG27" i="19"/>
  <c r="AG26" i="19"/>
  <c r="AG25" i="19"/>
  <c r="AI240" i="19"/>
  <c r="AG24" i="19"/>
  <c r="AG22" i="19"/>
  <c r="AG21" i="19"/>
  <c r="AI251" i="19"/>
  <c r="AJ251" i="19" s="1"/>
  <c r="AM251" i="19" s="1"/>
  <c r="AP251" i="19" s="1"/>
  <c r="AG19" i="19"/>
  <c r="AI252" i="19"/>
  <c r="AJ252" i="19" s="1"/>
  <c r="AM252" i="19" s="1"/>
  <c r="AP252" i="19" s="1"/>
  <c r="AG16" i="19"/>
  <c r="AG15" i="19"/>
  <c r="AG12" i="19"/>
  <c r="AG11" i="19"/>
  <c r="AG10" i="19"/>
  <c r="AG8" i="19"/>
  <c r="AJ210" i="19"/>
  <c r="AM210" i="19" s="1"/>
  <c r="AP210" i="19" s="1"/>
  <c r="AJ214" i="19"/>
  <c r="AM214" i="19" s="1"/>
  <c r="AP214" i="19" s="1"/>
  <c r="AJ218" i="19"/>
  <c r="AM218" i="19" s="1"/>
  <c r="AP218" i="19" s="1"/>
  <c r="AJ222" i="19"/>
  <c r="AM222" i="19" s="1"/>
  <c r="AP222" i="19" s="1"/>
  <c r="AG6" i="19"/>
  <c r="AI241" i="19"/>
  <c r="AJ241" i="19" s="1"/>
  <c r="AM241" i="19" s="1"/>
  <c r="AP241" i="19" s="1"/>
  <c r="AG5" i="19"/>
  <c r="AJ208" i="19"/>
  <c r="AM208" i="19" s="1"/>
  <c r="AP208" i="19" s="1"/>
  <c r="AJ209" i="19"/>
  <c r="AM209" i="19" s="1"/>
  <c r="AP209" i="19" s="1"/>
  <c r="AJ213" i="19"/>
  <c r="AM213" i="19" s="1"/>
  <c r="AP213" i="19" s="1"/>
  <c r="AJ217" i="19"/>
  <c r="AM217" i="19" s="1"/>
  <c r="AP217" i="19" s="1"/>
  <c r="AJ221" i="19"/>
  <c r="AM221" i="19" s="1"/>
  <c r="AP221" i="19" s="1"/>
  <c r="AJ204" i="19"/>
  <c r="AM204" i="19" s="1"/>
  <c r="AP204" i="19" s="1"/>
  <c r="AJ212" i="19"/>
  <c r="AM212" i="19" s="1"/>
  <c r="AP212" i="19" s="1"/>
  <c r="AJ216" i="19"/>
  <c r="AM216" i="19" s="1"/>
  <c r="AP216" i="19" s="1"/>
  <c r="AJ220" i="19"/>
  <c r="AM220" i="19" s="1"/>
  <c r="AP220" i="19" s="1"/>
  <c r="AJ203" i="19"/>
  <c r="AM203" i="19" s="1"/>
  <c r="AP203" i="19" s="1"/>
  <c r="AG2" i="19"/>
  <c r="AK203" i="19"/>
  <c r="AJ205" i="19"/>
  <c r="AJ207" i="19"/>
  <c r="AM207" i="19" s="1"/>
  <c r="AP207" i="19" s="1"/>
  <c r="AJ211" i="19"/>
  <c r="AM211" i="19" s="1"/>
  <c r="AP211" i="19" s="1"/>
  <c r="AJ215" i="19"/>
  <c r="AM215" i="19" s="1"/>
  <c r="AP215" i="19" s="1"/>
  <c r="AJ219" i="19"/>
  <c r="AM219" i="19" s="1"/>
  <c r="AP219" i="19" s="1"/>
  <c r="AJ223" i="19"/>
  <c r="AM223" i="19" s="1"/>
  <c r="AP223" i="19" s="1"/>
  <c r="AJ264" i="19"/>
  <c r="AM264" i="19" s="1"/>
  <c r="AP264" i="19" s="1"/>
  <c r="AJ263" i="19"/>
  <c r="AM263" i="19" s="1"/>
  <c r="AP263" i="19" s="1"/>
  <c r="AK207" i="19"/>
  <c r="AK208" i="19"/>
  <c r="AK209" i="19"/>
  <c r="AK210" i="19"/>
  <c r="AK211" i="19"/>
  <c r="AK212" i="19"/>
  <c r="AK213" i="19"/>
  <c r="AK214" i="19"/>
  <c r="AK215" i="19"/>
  <c r="AK216" i="19"/>
  <c r="AK217" i="19"/>
  <c r="AK218" i="19"/>
  <c r="AK219" i="19"/>
  <c r="AK220" i="19"/>
  <c r="AK221" i="19"/>
  <c r="AK222" i="19"/>
  <c r="AG79" i="17"/>
  <c r="AG77" i="17"/>
  <c r="W45" i="18"/>
  <c r="W43" i="18"/>
  <c r="W37" i="18"/>
  <c r="W35" i="18"/>
  <c r="W31" i="18"/>
  <c r="W29" i="18"/>
  <c r="AI251" i="18"/>
  <c r="AJ251" i="18" s="1"/>
  <c r="AM251" i="18" s="1"/>
  <c r="AP251" i="18" s="1"/>
  <c r="AI241" i="18"/>
  <c r="AJ241" i="18" s="1"/>
  <c r="AM241" i="18" s="1"/>
  <c r="AP241" i="18" s="1"/>
  <c r="W17" i="18"/>
  <c r="W15" i="18"/>
  <c r="AI242" i="18"/>
  <c r="AJ242" i="18" s="1"/>
  <c r="AM242" i="18" s="1"/>
  <c r="AP242" i="18" s="1"/>
  <c r="W11" i="18"/>
  <c r="AI240" i="18"/>
  <c r="AJ240" i="18" s="1"/>
  <c r="AM240" i="18" s="1"/>
  <c r="AP240" i="18" s="1"/>
  <c r="W7" i="18"/>
  <c r="AI252" i="18"/>
  <c r="AJ252" i="18" s="1"/>
  <c r="AM252" i="18" s="1"/>
  <c r="AP252" i="18" s="1"/>
  <c r="W3" i="18"/>
  <c r="W72" i="17"/>
  <c r="W69" i="17"/>
  <c r="W68" i="17"/>
  <c r="W67" i="17"/>
  <c r="W22" i="16"/>
  <c r="W64" i="17"/>
  <c r="W63" i="17"/>
  <c r="W62" i="17"/>
  <c r="W60" i="17"/>
  <c r="W59" i="17"/>
  <c r="W56" i="17"/>
  <c r="W55" i="17"/>
  <c r="W54" i="17"/>
  <c r="W52" i="17"/>
  <c r="W51" i="17"/>
  <c r="W48" i="17"/>
  <c r="W47" i="17"/>
  <c r="W46" i="17"/>
  <c r="W44" i="17"/>
  <c r="W43" i="17"/>
  <c r="W41" i="17"/>
  <c r="W40" i="17"/>
  <c r="W39" i="17"/>
  <c r="W36" i="17"/>
  <c r="W35" i="17"/>
  <c r="W34" i="17"/>
  <c r="W32" i="17"/>
  <c r="W31" i="17"/>
  <c r="W28" i="17"/>
  <c r="W27" i="17"/>
  <c r="W26" i="17"/>
  <c r="W24" i="17"/>
  <c r="AI242" i="17"/>
  <c r="AJ242" i="17" s="1"/>
  <c r="AM242" i="17" s="1"/>
  <c r="AP242" i="17" s="1"/>
  <c r="W22" i="17"/>
  <c r="W21" i="17"/>
  <c r="W19" i="17"/>
  <c r="W18" i="17"/>
  <c r="W17" i="17"/>
  <c r="W15" i="17"/>
  <c r="W14" i="17"/>
  <c r="W13" i="17"/>
  <c r="W11" i="17"/>
  <c r="W9" i="17"/>
  <c r="AI241" i="17"/>
  <c r="AJ241" i="17" s="1"/>
  <c r="AM241" i="17" s="1"/>
  <c r="AP241" i="17" s="1"/>
  <c r="W8" i="17"/>
  <c r="W7" i="17"/>
  <c r="AI240" i="17"/>
  <c r="AJ240" i="17" s="1"/>
  <c r="AM240" i="17" s="1"/>
  <c r="AP240" i="17" s="1"/>
  <c r="W5" i="17"/>
  <c r="W4" i="17"/>
  <c r="AI251" i="17"/>
  <c r="AJ251" i="17" s="1"/>
  <c r="AM251" i="17" s="1"/>
  <c r="AP251" i="17" s="1"/>
  <c r="AJ205" i="17"/>
  <c r="AJ207" i="17"/>
  <c r="AM207" i="17" s="1"/>
  <c r="AP207" i="17" s="1"/>
  <c r="AJ211" i="17"/>
  <c r="AM211" i="17" s="1"/>
  <c r="AP211" i="17" s="1"/>
  <c r="AJ215" i="17"/>
  <c r="AM215" i="17" s="1"/>
  <c r="AP215" i="17" s="1"/>
  <c r="AJ219" i="17"/>
  <c r="AM219" i="17" s="1"/>
  <c r="AP219" i="17" s="1"/>
  <c r="W18" i="16"/>
  <c r="W14" i="16"/>
  <c r="W12" i="16"/>
  <c r="AI251" i="16"/>
  <c r="AJ251" i="16" s="1"/>
  <c r="AM251" i="16" s="1"/>
  <c r="AP251" i="16" s="1"/>
  <c r="AI242" i="16"/>
  <c r="AJ242" i="16" s="1"/>
  <c r="AM242" i="16" s="1"/>
  <c r="AP242" i="16" s="1"/>
  <c r="W46" i="15"/>
  <c r="W44" i="15"/>
  <c r="W42" i="15"/>
  <c r="AI252" i="16"/>
  <c r="AJ252" i="16" s="1"/>
  <c r="AM252" i="16" s="1"/>
  <c r="AP252" i="16" s="1"/>
  <c r="W40" i="15"/>
  <c r="AI252" i="15"/>
  <c r="AJ252" i="15" s="1"/>
  <c r="AM252" i="15" s="1"/>
  <c r="AP252" i="15" s="1"/>
  <c r="W38" i="15"/>
  <c r="AJ204" i="17"/>
  <c r="AM204" i="17" s="1"/>
  <c r="AP204" i="17" s="1"/>
  <c r="AJ223" i="17"/>
  <c r="AM223" i="17" s="1"/>
  <c r="AP223" i="17" s="1"/>
  <c r="AI252" i="17"/>
  <c r="AJ252" i="17" s="1"/>
  <c r="AM252" i="17" s="1"/>
  <c r="AP252" i="17" s="1"/>
  <c r="AJ203" i="17"/>
  <c r="AM203" i="17" s="1"/>
  <c r="AP203" i="17" s="1"/>
  <c r="AJ208" i="17"/>
  <c r="AM208" i="17" s="1"/>
  <c r="AP208" i="17" s="1"/>
  <c r="AJ212" i="17"/>
  <c r="AM212" i="17" s="1"/>
  <c r="AP212" i="17" s="1"/>
  <c r="AJ216" i="17"/>
  <c r="AM216" i="17" s="1"/>
  <c r="AP216" i="17" s="1"/>
  <c r="AJ220" i="17"/>
  <c r="AM220" i="17" s="1"/>
  <c r="AP220" i="17" s="1"/>
  <c r="AJ206" i="17"/>
  <c r="AM206" i="17" s="1"/>
  <c r="AP206" i="17" s="1"/>
  <c r="AJ209" i="17"/>
  <c r="AM209" i="17" s="1"/>
  <c r="AP209" i="17" s="1"/>
  <c r="AJ213" i="17"/>
  <c r="AM213" i="17" s="1"/>
  <c r="AP213" i="17" s="1"/>
  <c r="AJ217" i="17"/>
  <c r="AM217" i="17" s="1"/>
  <c r="AP217" i="17" s="1"/>
  <c r="AJ221" i="17"/>
  <c r="AM221" i="17" s="1"/>
  <c r="AP221" i="17" s="1"/>
  <c r="AK206" i="17"/>
  <c r="AJ210" i="17"/>
  <c r="AM210" i="17" s="1"/>
  <c r="AP210" i="17" s="1"/>
  <c r="AJ214" i="17"/>
  <c r="AM214" i="17" s="1"/>
  <c r="AP214" i="17" s="1"/>
  <c r="AJ218" i="17"/>
  <c r="AM218" i="17" s="1"/>
  <c r="AP218" i="17" s="1"/>
  <c r="AJ222" i="17"/>
  <c r="AM222" i="17" s="1"/>
  <c r="AP222" i="17" s="1"/>
  <c r="AJ245" i="21"/>
  <c r="AM245" i="21" s="1"/>
  <c r="AP245" i="21" s="1"/>
  <c r="AJ246" i="21"/>
  <c r="AM246" i="21" s="1"/>
  <c r="AP246" i="21" s="1"/>
  <c r="AJ247" i="21"/>
  <c r="AM247" i="21" s="1"/>
  <c r="AP247" i="21" s="1"/>
  <c r="AJ261" i="21"/>
  <c r="AM261" i="21" s="1"/>
  <c r="AP261" i="21" s="1"/>
  <c r="AJ262" i="21"/>
  <c r="AM262" i="21" s="1"/>
  <c r="AP262" i="21" s="1"/>
  <c r="AJ263" i="21"/>
  <c r="AM263" i="21" s="1"/>
  <c r="AP263" i="21" s="1"/>
  <c r="AK203" i="21"/>
  <c r="AK204" i="21"/>
  <c r="AK205" i="21"/>
  <c r="AJ206" i="21"/>
  <c r="AM206" i="21" s="1"/>
  <c r="AP206" i="21" s="1"/>
  <c r="AJ216" i="21"/>
  <c r="AM216" i="21" s="1"/>
  <c r="AP216" i="21" s="1"/>
  <c r="AJ220" i="21"/>
  <c r="AM220" i="21" s="1"/>
  <c r="AP220" i="21" s="1"/>
  <c r="AJ224" i="21"/>
  <c r="AM224" i="21" s="1"/>
  <c r="AP224" i="21" s="1"/>
  <c r="AJ228" i="21"/>
  <c r="AM228" i="21" s="1"/>
  <c r="AP228" i="21" s="1"/>
  <c r="AJ232" i="21"/>
  <c r="AM232" i="21" s="1"/>
  <c r="AP232" i="21" s="1"/>
  <c r="AJ236" i="21"/>
  <c r="AM236" i="21" s="1"/>
  <c r="AP236" i="21" s="1"/>
  <c r="AJ244" i="21"/>
  <c r="AM244" i="21" s="1"/>
  <c r="AP244" i="21" s="1"/>
  <c r="AJ248" i="21"/>
  <c r="AM248" i="21" s="1"/>
  <c r="AP248" i="21" s="1"/>
  <c r="AJ249" i="21"/>
  <c r="AM249" i="21" s="1"/>
  <c r="AP249" i="21" s="1"/>
  <c r="AJ250" i="21"/>
  <c r="AM250" i="21" s="1"/>
  <c r="AP250" i="21" s="1"/>
  <c r="AJ264" i="21"/>
  <c r="AM264" i="21" s="1"/>
  <c r="AP264" i="21" s="1"/>
  <c r="AJ243" i="21"/>
  <c r="AM243" i="21" s="1"/>
  <c r="AP243" i="21" s="1"/>
  <c r="AJ254" i="21"/>
  <c r="AM254" i="21" s="1"/>
  <c r="AP254" i="21" s="1"/>
  <c r="AJ255" i="21"/>
  <c r="AM255" i="21" s="1"/>
  <c r="AP255" i="21" s="1"/>
  <c r="AJ206" i="18"/>
  <c r="AJ203" i="18"/>
  <c r="AM203" i="18" s="1"/>
  <c r="AP203" i="18" s="1"/>
  <c r="AJ204" i="18"/>
  <c r="AM204" i="18" s="1"/>
  <c r="AP204" i="18" s="1"/>
  <c r="AJ205" i="18"/>
  <c r="W6" i="16"/>
  <c r="W36" i="15"/>
  <c r="AJ208" i="16"/>
  <c r="AM208" i="16" s="1"/>
  <c r="AP208" i="16" s="1"/>
  <c r="AJ209" i="16"/>
  <c r="AM209" i="16" s="1"/>
  <c r="AP209" i="16" s="1"/>
  <c r="W2" i="16"/>
  <c r="AJ207" i="16"/>
  <c r="AM207" i="16" s="1"/>
  <c r="AP207" i="16" s="1"/>
  <c r="AJ210" i="16"/>
  <c r="AM210" i="16" s="1"/>
  <c r="AP210" i="16" s="1"/>
  <c r="AJ206" i="16"/>
  <c r="AM206" i="16" s="1"/>
  <c r="AP206" i="16" s="1"/>
  <c r="AJ211" i="16"/>
  <c r="AM211" i="16" s="1"/>
  <c r="AP211" i="16" s="1"/>
  <c r="AJ212" i="16"/>
  <c r="AM212" i="16" s="1"/>
  <c r="AP212" i="16" s="1"/>
  <c r="AJ213" i="16"/>
  <c r="AM213" i="16" s="1"/>
  <c r="AP213" i="16" s="1"/>
  <c r="AJ214" i="16"/>
  <c r="AM214" i="16" s="1"/>
  <c r="AP214" i="16" s="1"/>
  <c r="AJ215" i="16"/>
  <c r="AM215" i="16" s="1"/>
  <c r="AP215" i="16" s="1"/>
  <c r="AJ216" i="16"/>
  <c r="AM216" i="16" s="1"/>
  <c r="AP216" i="16" s="1"/>
  <c r="AJ217" i="16"/>
  <c r="AM217" i="16" s="1"/>
  <c r="AP217" i="16" s="1"/>
  <c r="AJ218" i="16"/>
  <c r="AM218" i="16" s="1"/>
  <c r="AP218" i="16" s="1"/>
  <c r="AJ219" i="16"/>
  <c r="AM219" i="16" s="1"/>
  <c r="AP219" i="16" s="1"/>
  <c r="AJ220" i="16"/>
  <c r="AM220" i="16" s="1"/>
  <c r="AP220" i="16" s="1"/>
  <c r="AJ221" i="16"/>
  <c r="AM221" i="16" s="1"/>
  <c r="AP221" i="16" s="1"/>
  <c r="AJ222" i="16"/>
  <c r="AM222" i="16" s="1"/>
  <c r="AP222" i="16" s="1"/>
  <c r="AJ223" i="16"/>
  <c r="AM223" i="16" s="1"/>
  <c r="AP223" i="16" s="1"/>
  <c r="AJ264" i="16"/>
  <c r="AM264" i="16" s="1"/>
  <c r="AP264" i="16" s="1"/>
  <c r="W30" i="15"/>
  <c r="W24" i="15"/>
  <c r="W22" i="15"/>
  <c r="W16" i="15"/>
  <c r="W14" i="15"/>
  <c r="W12" i="15"/>
  <c r="W9" i="15"/>
  <c r="AJ260" i="15"/>
  <c r="AM260" i="15" s="1"/>
  <c r="AP260" i="15" s="1"/>
  <c r="AJ264" i="15"/>
  <c r="AM264" i="15" s="1"/>
  <c r="AP264" i="15" s="1"/>
  <c r="AI251" i="15"/>
  <c r="AJ251" i="15" s="1"/>
  <c r="AM251" i="15" s="1"/>
  <c r="AP251" i="15" s="1"/>
  <c r="W7" i="15"/>
  <c r="AJ233" i="15"/>
  <c r="AM233" i="15" s="1"/>
  <c r="AP233" i="15" s="1"/>
  <c r="AJ237" i="15"/>
  <c r="AM237" i="15" s="1"/>
  <c r="AP237" i="15" s="1"/>
  <c r="AI242" i="15"/>
  <c r="AJ242" i="15" s="1"/>
  <c r="AM242" i="15" s="1"/>
  <c r="AP242" i="15" s="1"/>
  <c r="W4" i="15"/>
  <c r="AI241" i="15"/>
  <c r="AJ241" i="15" s="1"/>
  <c r="AM241" i="15" s="1"/>
  <c r="AP241" i="15" s="1"/>
  <c r="AJ206" i="15"/>
  <c r="AM206" i="15" s="1"/>
  <c r="AP206" i="15" s="1"/>
  <c r="AJ225" i="15"/>
  <c r="AM225" i="15" s="1"/>
  <c r="AP225" i="15" s="1"/>
  <c r="AJ229" i="15"/>
  <c r="AM229" i="15" s="1"/>
  <c r="AP229" i="15" s="1"/>
  <c r="AJ245" i="15"/>
  <c r="AM245" i="15" s="1"/>
  <c r="AP245" i="15" s="1"/>
  <c r="AJ249" i="15"/>
  <c r="AM249" i="15" s="1"/>
  <c r="AP249" i="15" s="1"/>
  <c r="AJ227" i="15"/>
  <c r="AM227" i="15" s="1"/>
  <c r="AP227" i="15" s="1"/>
  <c r="AJ231" i="15"/>
  <c r="AM231" i="15" s="1"/>
  <c r="AP231" i="15" s="1"/>
  <c r="AJ247" i="15"/>
  <c r="AM247" i="15" s="1"/>
  <c r="AP247" i="15" s="1"/>
  <c r="AJ255" i="15"/>
  <c r="AM255" i="15" s="1"/>
  <c r="AP255" i="15" s="1"/>
  <c r="AJ259" i="15"/>
  <c r="AM259" i="15" s="1"/>
  <c r="AP259" i="15" s="1"/>
  <c r="AJ263" i="15"/>
  <c r="AM263" i="15" s="1"/>
  <c r="AP263" i="15" s="1"/>
  <c r="AJ203" i="15"/>
  <c r="AM203" i="15" s="1"/>
  <c r="AP203" i="15" s="1"/>
  <c r="AJ204" i="15"/>
  <c r="AM204" i="15" s="1"/>
  <c r="AP204" i="15" s="1"/>
  <c r="AJ205" i="15"/>
  <c r="AJ262" i="15"/>
  <c r="AM262" i="15" s="1"/>
  <c r="AP262" i="15" s="1"/>
  <c r="AJ235" i="15"/>
  <c r="AM235" i="15" s="1"/>
  <c r="AP235" i="15" s="1"/>
  <c r="AJ239" i="15"/>
  <c r="AM239" i="15" s="1"/>
  <c r="AP239" i="15" s="1"/>
  <c r="AJ243" i="15"/>
  <c r="AM243" i="15" s="1"/>
  <c r="AP243" i="15" s="1"/>
  <c r="AJ253" i="15"/>
  <c r="AM253" i="15" s="1"/>
  <c r="AP253" i="15" s="1"/>
  <c r="AJ257" i="15"/>
  <c r="AM257" i="15" s="1"/>
  <c r="AP257" i="15" s="1"/>
  <c r="AJ261" i="15"/>
  <c r="AM261" i="15" s="1"/>
  <c r="AP261" i="15" s="1"/>
  <c r="AG53" i="14"/>
  <c r="W48" i="14"/>
  <c r="AG43" i="14"/>
  <c r="AG61" i="13"/>
  <c r="W40" i="14"/>
  <c r="AG35" i="14"/>
  <c r="AG33" i="14"/>
  <c r="W32" i="14"/>
  <c r="AG27" i="14"/>
  <c r="AI241" i="14"/>
  <c r="AJ241" i="14" s="1"/>
  <c r="AM241" i="14" s="1"/>
  <c r="AP241" i="14" s="1"/>
  <c r="W24" i="14"/>
  <c r="AG19" i="14"/>
  <c r="AG18" i="14"/>
  <c r="AG17" i="14"/>
  <c r="AG15" i="14"/>
  <c r="AI240" i="14"/>
  <c r="AJ240" i="14" s="1"/>
  <c r="AM240" i="14" s="1"/>
  <c r="AP240" i="14" s="1"/>
  <c r="AG7" i="14"/>
  <c r="AG6" i="14"/>
  <c r="AG57" i="13"/>
  <c r="AG5" i="14"/>
  <c r="AI251" i="14"/>
  <c r="AJ251" i="14" s="1"/>
  <c r="AM251" i="14" s="1"/>
  <c r="AP251" i="14" s="1"/>
  <c r="AG3" i="14"/>
  <c r="AJ226" i="14"/>
  <c r="AM226" i="14" s="1"/>
  <c r="AP226" i="14" s="1"/>
  <c r="AJ230" i="14"/>
  <c r="AM230" i="14" s="1"/>
  <c r="AP230" i="14" s="1"/>
  <c r="AJ234" i="14"/>
  <c r="AM234" i="14" s="1"/>
  <c r="AP234" i="14" s="1"/>
  <c r="AJ238" i="14"/>
  <c r="AM238" i="14" s="1"/>
  <c r="AP238" i="14" s="1"/>
  <c r="AJ242" i="14"/>
  <c r="AM242" i="14" s="1"/>
  <c r="AP242" i="14" s="1"/>
  <c r="AJ246" i="14"/>
  <c r="AM246" i="14" s="1"/>
  <c r="AP246" i="14" s="1"/>
  <c r="AJ250" i="14"/>
  <c r="AM250" i="14" s="1"/>
  <c r="AP250" i="14" s="1"/>
  <c r="AJ254" i="14"/>
  <c r="AM254" i="14" s="1"/>
  <c r="AP254" i="14" s="1"/>
  <c r="AJ258" i="14"/>
  <c r="AM258" i="14" s="1"/>
  <c r="AP258" i="14" s="1"/>
  <c r="AJ262" i="14"/>
  <c r="AM262" i="14" s="1"/>
  <c r="AP262" i="14" s="1"/>
  <c r="AI252" i="14"/>
  <c r="AJ252" i="14" s="1"/>
  <c r="AM252" i="14" s="1"/>
  <c r="AP252" i="14" s="1"/>
  <c r="AG2" i="14"/>
  <c r="AJ203" i="14"/>
  <c r="AM203" i="14" s="1"/>
  <c r="AP203" i="14" s="1"/>
  <c r="AJ204" i="14"/>
  <c r="AM204" i="14" s="1"/>
  <c r="AP204" i="14" s="1"/>
  <c r="AJ205" i="14"/>
  <c r="AJ261" i="14"/>
  <c r="AM261" i="14" s="1"/>
  <c r="AP261" i="14" s="1"/>
  <c r="AK203" i="14"/>
  <c r="AK204" i="14"/>
  <c r="AK205" i="14"/>
  <c r="AJ206" i="14"/>
  <c r="AM206" i="14" s="1"/>
  <c r="AP206" i="14" s="1"/>
  <c r="AJ224" i="14"/>
  <c r="AM224" i="14" s="1"/>
  <c r="AP224" i="14" s="1"/>
  <c r="AJ228" i="14"/>
  <c r="AM228" i="14" s="1"/>
  <c r="AP228" i="14" s="1"/>
  <c r="AJ232" i="14"/>
  <c r="AM232" i="14" s="1"/>
  <c r="AP232" i="14" s="1"/>
  <c r="AJ236" i="14"/>
  <c r="AM236" i="14" s="1"/>
  <c r="AP236" i="14" s="1"/>
  <c r="AJ244" i="14"/>
  <c r="AM244" i="14" s="1"/>
  <c r="AP244" i="14" s="1"/>
  <c r="AJ248" i="14"/>
  <c r="AM248" i="14" s="1"/>
  <c r="AP248" i="14" s="1"/>
  <c r="AJ256" i="14"/>
  <c r="AM256" i="14" s="1"/>
  <c r="AP256" i="14" s="1"/>
  <c r="AJ260" i="14"/>
  <c r="AJ264" i="14"/>
  <c r="AM264" i="14" s="1"/>
  <c r="AP264" i="14" s="1"/>
  <c r="AJ259" i="14"/>
  <c r="AM259" i="14" s="1"/>
  <c r="AP259" i="14" s="1"/>
  <c r="AJ263" i="14"/>
  <c r="AM263" i="14" s="1"/>
  <c r="AP263" i="14" s="1"/>
  <c r="AG51" i="13"/>
  <c r="AG43" i="13"/>
  <c r="AG41" i="13"/>
  <c r="AI251" i="13"/>
  <c r="AJ251" i="13" s="1"/>
  <c r="AM251" i="13" s="1"/>
  <c r="AP251" i="13" s="1"/>
  <c r="AI252" i="13"/>
  <c r="AJ252" i="13" s="1"/>
  <c r="AM252" i="13" s="1"/>
  <c r="AP252" i="13" s="1"/>
  <c r="AI241" i="13"/>
  <c r="AJ241" i="13" s="1"/>
  <c r="AM241" i="13" s="1"/>
  <c r="AP241" i="13" s="1"/>
  <c r="AI242" i="13"/>
  <c r="AJ242" i="13" s="1"/>
  <c r="AM242" i="13" s="1"/>
  <c r="AP242" i="13" s="1"/>
  <c r="AJ203" i="13"/>
  <c r="AM203" i="13" s="1"/>
  <c r="AP203" i="13" s="1"/>
  <c r="AJ264" i="13"/>
  <c r="AM264" i="13" s="1"/>
  <c r="AP264" i="13" s="1"/>
  <c r="AJ207" i="13"/>
  <c r="AM207" i="13" s="1"/>
  <c r="AP207" i="13" s="1"/>
  <c r="AJ211" i="13"/>
  <c r="AM211" i="13" s="1"/>
  <c r="AP211" i="13" s="1"/>
  <c r="AJ215" i="13"/>
  <c r="AM215" i="13" s="1"/>
  <c r="AP215" i="13" s="1"/>
  <c r="AJ219" i="13"/>
  <c r="AM219" i="13" s="1"/>
  <c r="AP219" i="13" s="1"/>
  <c r="AJ223" i="13"/>
  <c r="AM223" i="13" s="1"/>
  <c r="AP223" i="13" s="1"/>
  <c r="AI240" i="13"/>
  <c r="AJ240" i="13" s="1"/>
  <c r="AM240" i="13" s="1"/>
  <c r="AP240" i="13" s="1"/>
  <c r="W58" i="12"/>
  <c r="AJ205" i="13"/>
  <c r="AJ210" i="13"/>
  <c r="AM210" i="13" s="1"/>
  <c r="AP210" i="13" s="1"/>
  <c r="AJ214" i="13"/>
  <c r="AM214" i="13" s="1"/>
  <c r="AP214" i="13" s="1"/>
  <c r="AJ218" i="13"/>
  <c r="AM218" i="13" s="1"/>
  <c r="AP218" i="13" s="1"/>
  <c r="AJ222" i="13"/>
  <c r="AM222" i="13" s="1"/>
  <c r="AP222" i="13" s="1"/>
  <c r="AJ204" i="13"/>
  <c r="AM204" i="13" s="1"/>
  <c r="AP204" i="13" s="1"/>
  <c r="AJ209" i="13"/>
  <c r="AM209" i="13" s="1"/>
  <c r="AP209" i="13" s="1"/>
  <c r="AJ213" i="13"/>
  <c r="AM213" i="13" s="1"/>
  <c r="AP213" i="13" s="1"/>
  <c r="AJ217" i="13"/>
  <c r="AM217" i="13" s="1"/>
  <c r="AP217" i="13" s="1"/>
  <c r="AJ221" i="13"/>
  <c r="AM221" i="13" s="1"/>
  <c r="AP221" i="13" s="1"/>
  <c r="AJ208" i="13"/>
  <c r="AM208" i="13" s="1"/>
  <c r="AP208" i="13" s="1"/>
  <c r="AJ212" i="13"/>
  <c r="AM212" i="13" s="1"/>
  <c r="AP212" i="13" s="1"/>
  <c r="AJ216" i="13"/>
  <c r="AM216" i="13" s="1"/>
  <c r="AP216" i="13" s="1"/>
  <c r="AJ220" i="13"/>
  <c r="AM220" i="13" s="1"/>
  <c r="AP220" i="13" s="1"/>
  <c r="AJ263" i="13"/>
  <c r="AM263" i="13" s="1"/>
  <c r="AP263" i="13" s="1"/>
  <c r="AK207" i="13"/>
  <c r="AK208" i="13"/>
  <c r="AK209" i="13"/>
  <c r="AK210" i="13"/>
  <c r="AK211" i="13"/>
  <c r="AK212" i="13"/>
  <c r="AK213" i="13"/>
  <c r="AK214" i="13"/>
  <c r="AK215" i="13"/>
  <c r="AK216" i="13"/>
  <c r="AK217" i="13"/>
  <c r="AK218" i="13"/>
  <c r="AK219" i="13"/>
  <c r="AK220" i="13"/>
  <c r="AK221" i="13"/>
  <c r="AK222" i="13"/>
  <c r="AI252" i="12"/>
  <c r="AJ252" i="12" s="1"/>
  <c r="AM252" i="12" s="1"/>
  <c r="AP252" i="12" s="1"/>
  <c r="W50" i="12"/>
  <c r="W48" i="12"/>
  <c r="W44" i="12"/>
  <c r="AI242" i="12"/>
  <c r="AJ242" i="12" s="1"/>
  <c r="AM242" i="12" s="1"/>
  <c r="AP242" i="12" s="1"/>
  <c r="W40" i="12"/>
  <c r="W38" i="12"/>
  <c r="W36" i="12"/>
  <c r="W30" i="12"/>
  <c r="W28" i="12"/>
  <c r="AJ255" i="12"/>
  <c r="AM255" i="12" s="1"/>
  <c r="AP255" i="12" s="1"/>
  <c r="W26" i="12"/>
  <c r="W44" i="11"/>
  <c r="W43" i="11"/>
  <c r="W40" i="11"/>
  <c r="W22" i="12"/>
  <c r="W20" i="12"/>
  <c r="W18" i="12"/>
  <c r="W12" i="12"/>
  <c r="AI240" i="12"/>
  <c r="AJ240" i="12" s="1"/>
  <c r="AM240" i="12" s="1"/>
  <c r="AP240" i="12" s="1"/>
  <c r="W6" i="12"/>
  <c r="AJ239" i="12"/>
  <c r="AM239" i="12" s="1"/>
  <c r="AP239" i="12" s="1"/>
  <c r="W4" i="12"/>
  <c r="AI251" i="12"/>
  <c r="AJ251" i="12" s="1"/>
  <c r="AM251" i="12" s="1"/>
  <c r="AP251" i="12" s="1"/>
  <c r="AJ220" i="12"/>
  <c r="AM220" i="12" s="1"/>
  <c r="AP220" i="12" s="1"/>
  <c r="AJ207" i="12"/>
  <c r="AM207" i="12" s="1"/>
  <c r="AP207" i="12" s="1"/>
  <c r="AJ211" i="12"/>
  <c r="AM211" i="12" s="1"/>
  <c r="AP211" i="12" s="1"/>
  <c r="AJ215" i="12"/>
  <c r="AM215" i="12" s="1"/>
  <c r="AP215" i="12" s="1"/>
  <c r="AJ219" i="12"/>
  <c r="AM219" i="12" s="1"/>
  <c r="AP219" i="12" s="1"/>
  <c r="AJ223" i="12"/>
  <c r="AM223" i="12" s="1"/>
  <c r="AP223" i="12" s="1"/>
  <c r="AJ222" i="12"/>
  <c r="AM222" i="12" s="1"/>
  <c r="AP222" i="12" s="1"/>
  <c r="AJ221" i="12"/>
  <c r="AM221" i="12" s="1"/>
  <c r="AP221" i="12" s="1"/>
  <c r="AK223" i="12"/>
  <c r="AJ209" i="12"/>
  <c r="AM209" i="12" s="1"/>
  <c r="AP209" i="12" s="1"/>
  <c r="AJ213" i="12"/>
  <c r="AM213" i="12" s="1"/>
  <c r="AP213" i="12" s="1"/>
  <c r="AJ217" i="12"/>
  <c r="AM217" i="12" s="1"/>
  <c r="AP217" i="12" s="1"/>
  <c r="AK219" i="12"/>
  <c r="AK220" i="12"/>
  <c r="AK221" i="12"/>
  <c r="AK222" i="12"/>
  <c r="AJ208" i="12"/>
  <c r="AM208" i="12" s="1"/>
  <c r="AP208" i="12" s="1"/>
  <c r="AJ212" i="12"/>
  <c r="AM212" i="12" s="1"/>
  <c r="AP212" i="12" s="1"/>
  <c r="AJ216" i="12"/>
  <c r="AM216" i="12" s="1"/>
  <c r="AP216" i="12" s="1"/>
  <c r="AJ237" i="12"/>
  <c r="AM237" i="12" s="1"/>
  <c r="AP237" i="12" s="1"/>
  <c r="AJ253" i="12"/>
  <c r="AM253" i="12" s="1"/>
  <c r="AP253" i="12" s="1"/>
  <c r="AJ231" i="12"/>
  <c r="AM231" i="12" s="1"/>
  <c r="AP231" i="12" s="1"/>
  <c r="AI241" i="12"/>
  <c r="AJ241" i="12" s="1"/>
  <c r="AM241" i="12" s="1"/>
  <c r="AP241" i="12" s="1"/>
  <c r="AJ247" i="12"/>
  <c r="AM247" i="12" s="1"/>
  <c r="AP247" i="12" s="1"/>
  <c r="AJ210" i="12"/>
  <c r="AM210" i="12" s="1"/>
  <c r="AP210" i="12" s="1"/>
  <c r="AJ214" i="12"/>
  <c r="AM214" i="12" s="1"/>
  <c r="AP214" i="12" s="1"/>
  <c r="AJ218" i="12"/>
  <c r="AM218" i="12" s="1"/>
  <c r="AP218" i="12" s="1"/>
  <c r="AJ229" i="12"/>
  <c r="AM229" i="12" s="1"/>
  <c r="AP229" i="12" s="1"/>
  <c r="AJ245" i="12"/>
  <c r="AM245" i="12" s="1"/>
  <c r="AP245" i="12" s="1"/>
  <c r="AJ227" i="12"/>
  <c r="AM227" i="12" s="1"/>
  <c r="AP227" i="12" s="1"/>
  <c r="AJ235" i="12"/>
  <c r="AM235" i="12" s="1"/>
  <c r="AP235" i="12" s="1"/>
  <c r="AJ243" i="12"/>
  <c r="AM243" i="12" s="1"/>
  <c r="AP243" i="12" s="1"/>
  <c r="AJ259" i="12"/>
  <c r="AM259" i="12" s="1"/>
  <c r="AP259" i="12" s="1"/>
  <c r="AJ260" i="12"/>
  <c r="AM260" i="12" s="1"/>
  <c r="AP260" i="12" s="1"/>
  <c r="AJ261" i="12"/>
  <c r="AM261" i="12" s="1"/>
  <c r="AP261" i="12" s="1"/>
  <c r="AJ262" i="12"/>
  <c r="AM262" i="12" s="1"/>
  <c r="AP262" i="12" s="1"/>
  <c r="AJ263" i="12"/>
  <c r="AM263" i="12" s="1"/>
  <c r="AP263" i="12" s="1"/>
  <c r="AJ264" i="12"/>
  <c r="AM264" i="12" s="1"/>
  <c r="AP264" i="12" s="1"/>
  <c r="AJ203" i="12"/>
  <c r="AM203" i="12" s="1"/>
  <c r="AP203" i="12" s="1"/>
  <c r="AJ204" i="12"/>
  <c r="AM204" i="12" s="1"/>
  <c r="AP204" i="12" s="1"/>
  <c r="AJ205" i="12"/>
  <c r="AJ225" i="12"/>
  <c r="AM225" i="12" s="1"/>
  <c r="AP225" i="12" s="1"/>
  <c r="AJ233" i="12"/>
  <c r="AM233" i="12" s="1"/>
  <c r="AP233" i="12" s="1"/>
  <c r="AJ249" i="12"/>
  <c r="AM249" i="12" s="1"/>
  <c r="AP249" i="12" s="1"/>
  <c r="AJ257" i="12"/>
  <c r="AM257" i="12" s="1"/>
  <c r="AP257" i="12" s="1"/>
  <c r="AK207" i="12"/>
  <c r="AK208" i="12"/>
  <c r="AK209" i="12"/>
  <c r="AK210" i="12"/>
  <c r="AK211" i="12"/>
  <c r="AK212" i="12"/>
  <c r="AK213" i="12"/>
  <c r="AK214" i="12"/>
  <c r="AK215" i="12"/>
  <c r="AK216" i="12"/>
  <c r="AK217" i="12"/>
  <c r="AK218" i="12"/>
  <c r="W39" i="11"/>
  <c r="W37" i="11"/>
  <c r="W48" i="10"/>
  <c r="W46" i="10"/>
  <c r="W26" i="11"/>
  <c r="W35" i="11"/>
  <c r="W31" i="11"/>
  <c r="W30" i="11"/>
  <c r="W24" i="11"/>
  <c r="W44" i="10"/>
  <c r="W27" i="11"/>
  <c r="W23" i="11"/>
  <c r="W22" i="11"/>
  <c r="AI251" i="11"/>
  <c r="AJ251" i="11" s="1"/>
  <c r="AM251" i="11" s="1"/>
  <c r="AP251" i="11" s="1"/>
  <c r="W21" i="11"/>
  <c r="W20" i="11"/>
  <c r="AI252" i="11"/>
  <c r="AJ252" i="11" s="1"/>
  <c r="AM252" i="11" s="1"/>
  <c r="AP252" i="11" s="1"/>
  <c r="W19" i="11"/>
  <c r="AI240" i="11"/>
  <c r="AJ240" i="11" s="1"/>
  <c r="AM240" i="11" s="1"/>
  <c r="AP240" i="11" s="1"/>
  <c r="W18" i="11"/>
  <c r="W16" i="11"/>
  <c r="W15" i="11"/>
  <c r="W14" i="11"/>
  <c r="AI241" i="11"/>
  <c r="AJ241" i="11" s="1"/>
  <c r="AM241" i="11" s="1"/>
  <c r="AP241" i="11" s="1"/>
  <c r="W13" i="11"/>
  <c r="W11" i="11"/>
  <c r="W10" i="11"/>
  <c r="W9" i="11"/>
  <c r="W7" i="11"/>
  <c r="W6" i="11"/>
  <c r="AJ244" i="11"/>
  <c r="AM244" i="11" s="1"/>
  <c r="AP244" i="11" s="1"/>
  <c r="AJ248" i="11"/>
  <c r="AM248" i="11" s="1"/>
  <c r="AP248" i="11" s="1"/>
  <c r="AJ256" i="11"/>
  <c r="AM256" i="11" s="1"/>
  <c r="AP256" i="11" s="1"/>
  <c r="AJ260" i="11"/>
  <c r="AM260" i="11" s="1"/>
  <c r="AP260" i="11" s="1"/>
  <c r="AJ264" i="11"/>
  <c r="AM264" i="11" s="1"/>
  <c r="AP264" i="11" s="1"/>
  <c r="W5" i="11"/>
  <c r="AJ204" i="11"/>
  <c r="AM204" i="11" s="1"/>
  <c r="AP204" i="11" s="1"/>
  <c r="W4" i="11"/>
  <c r="AJ205" i="11"/>
  <c r="W3" i="11"/>
  <c r="AJ224" i="11"/>
  <c r="AM224" i="11" s="1"/>
  <c r="AP224" i="11" s="1"/>
  <c r="AJ228" i="11"/>
  <c r="AM228" i="11" s="1"/>
  <c r="AP228" i="11" s="1"/>
  <c r="AJ232" i="11"/>
  <c r="AM232" i="11" s="1"/>
  <c r="AP232" i="11" s="1"/>
  <c r="AJ236" i="11"/>
  <c r="AM236" i="11" s="1"/>
  <c r="AP236" i="11" s="1"/>
  <c r="AJ203" i="11"/>
  <c r="AM203" i="11" s="1"/>
  <c r="AP203" i="11" s="1"/>
  <c r="AJ206" i="11"/>
  <c r="AM206" i="11" s="1"/>
  <c r="AP206" i="11" s="1"/>
  <c r="AJ226" i="11"/>
  <c r="AM226" i="11" s="1"/>
  <c r="AP226" i="11" s="1"/>
  <c r="AJ230" i="11"/>
  <c r="AM230" i="11" s="1"/>
  <c r="AP230" i="11" s="1"/>
  <c r="AJ234" i="11"/>
  <c r="AM234" i="11" s="1"/>
  <c r="AP234" i="11" s="1"/>
  <c r="AJ238" i="11"/>
  <c r="AM238" i="11" s="1"/>
  <c r="AP238" i="11" s="1"/>
  <c r="AI242" i="11"/>
  <c r="AJ242" i="11" s="1"/>
  <c r="AM242" i="11" s="1"/>
  <c r="AP242" i="11" s="1"/>
  <c r="AJ246" i="11"/>
  <c r="AM246" i="11" s="1"/>
  <c r="AP246" i="11" s="1"/>
  <c r="AJ254" i="11"/>
  <c r="AM254" i="11" s="1"/>
  <c r="AP254" i="11" s="1"/>
  <c r="AJ258" i="11"/>
  <c r="AM258" i="11" s="1"/>
  <c r="AP258" i="11" s="1"/>
  <c r="AJ262" i="11"/>
  <c r="AM262" i="11" s="1"/>
  <c r="AP262" i="11" s="1"/>
  <c r="W2" i="11"/>
  <c r="AJ261" i="11"/>
  <c r="AM261" i="11" s="1"/>
  <c r="AP261" i="11" s="1"/>
  <c r="AK203" i="11"/>
  <c r="AK204" i="11"/>
  <c r="AK205" i="11"/>
  <c r="AJ259" i="11"/>
  <c r="AM259" i="11" s="1"/>
  <c r="AP259" i="11" s="1"/>
  <c r="AJ263" i="11"/>
  <c r="AM263" i="11" s="1"/>
  <c r="AP263" i="11" s="1"/>
  <c r="AJ250" i="11"/>
  <c r="AM250" i="11" s="1"/>
  <c r="AP250" i="11" s="1"/>
  <c r="W32" i="9"/>
  <c r="W38" i="10"/>
  <c r="W34" i="10"/>
  <c r="W28" i="10"/>
  <c r="W26" i="10"/>
  <c r="W22" i="10"/>
  <c r="W20" i="10"/>
  <c r="AI242" i="10"/>
  <c r="AJ242" i="10" s="1"/>
  <c r="AM242" i="10" s="1"/>
  <c r="AP242" i="10" s="1"/>
  <c r="W16" i="10"/>
  <c r="AI251" i="10"/>
  <c r="AJ251" i="10" s="1"/>
  <c r="AM251" i="10" s="1"/>
  <c r="AP251" i="10" s="1"/>
  <c r="AI240" i="10"/>
  <c r="AJ240" i="10" s="1"/>
  <c r="AM240" i="10" s="1"/>
  <c r="AP240" i="10" s="1"/>
  <c r="W12" i="10"/>
  <c r="W10" i="10"/>
  <c r="AI241" i="10"/>
  <c r="AJ241" i="10" s="1"/>
  <c r="AM241" i="10" s="1"/>
  <c r="AP241" i="10" s="1"/>
  <c r="AJ203" i="10"/>
  <c r="AM203" i="10" s="1"/>
  <c r="AP203" i="10" s="1"/>
  <c r="W6" i="10"/>
  <c r="AI252" i="10"/>
  <c r="AJ252" i="10" s="1"/>
  <c r="AM252" i="10" s="1"/>
  <c r="AP252" i="10" s="1"/>
  <c r="AJ204" i="10"/>
  <c r="AM204" i="10" s="1"/>
  <c r="AP204" i="10" s="1"/>
  <c r="AJ205" i="10"/>
  <c r="W62" i="8"/>
  <c r="AI251" i="9"/>
  <c r="AG27" i="9"/>
  <c r="W24" i="9"/>
  <c r="AG23" i="9"/>
  <c r="AG19" i="9"/>
  <c r="W16" i="9"/>
  <c r="AI241" i="9"/>
  <c r="AJ241" i="9" s="1"/>
  <c r="AM241" i="9" s="1"/>
  <c r="AP241" i="9" s="1"/>
  <c r="AG11" i="9"/>
  <c r="AG9" i="9"/>
  <c r="AI240" i="9"/>
  <c r="AJ240" i="9" s="1"/>
  <c r="AM240" i="9" s="1"/>
  <c r="AP240" i="9" s="1"/>
  <c r="W8" i="9"/>
  <c r="AG7" i="9"/>
  <c r="AG6" i="9"/>
  <c r="AJ254" i="9"/>
  <c r="AM254" i="9" s="1"/>
  <c r="AP254" i="9" s="1"/>
  <c r="AJ258" i="9"/>
  <c r="AM258" i="9" s="1"/>
  <c r="AP258" i="9" s="1"/>
  <c r="AJ226" i="9"/>
  <c r="AM226" i="9" s="1"/>
  <c r="AP226" i="9" s="1"/>
  <c r="AJ250" i="9"/>
  <c r="AM250" i="9" s="1"/>
  <c r="AP250" i="9" s="1"/>
  <c r="AJ230" i="9"/>
  <c r="AM230" i="9" s="1"/>
  <c r="AP230" i="9" s="1"/>
  <c r="AJ234" i="9"/>
  <c r="AM234" i="9" s="1"/>
  <c r="AP234" i="9" s="1"/>
  <c r="AJ238" i="9"/>
  <c r="AM238" i="9" s="1"/>
  <c r="AP238" i="9" s="1"/>
  <c r="AJ242" i="9"/>
  <c r="AM242" i="9" s="1"/>
  <c r="AP242" i="9" s="1"/>
  <c r="AJ246" i="9"/>
  <c r="AM246" i="9" s="1"/>
  <c r="AP246" i="9" s="1"/>
  <c r="AG5" i="9"/>
  <c r="AI252" i="9"/>
  <c r="AJ252" i="9" s="1"/>
  <c r="AM252" i="9" s="1"/>
  <c r="AP252" i="9" s="1"/>
  <c r="AJ206" i="9"/>
  <c r="AM206" i="9" s="1"/>
  <c r="AP206" i="9" s="1"/>
  <c r="AJ224" i="9"/>
  <c r="AM224" i="9" s="1"/>
  <c r="AP224" i="9" s="1"/>
  <c r="AJ228" i="9"/>
  <c r="AM228" i="9" s="1"/>
  <c r="AP228" i="9" s="1"/>
  <c r="AJ232" i="9"/>
  <c r="AM232" i="9" s="1"/>
  <c r="AP232" i="9" s="1"/>
  <c r="AJ236" i="9"/>
  <c r="AM236" i="9" s="1"/>
  <c r="AP236" i="9" s="1"/>
  <c r="AJ244" i="9"/>
  <c r="AM244" i="9" s="1"/>
  <c r="AP244" i="9" s="1"/>
  <c r="AJ248" i="9"/>
  <c r="AM248" i="9" s="1"/>
  <c r="AP248" i="9" s="1"/>
  <c r="AJ256" i="9"/>
  <c r="AM256" i="9" s="1"/>
  <c r="AP256" i="9" s="1"/>
  <c r="AJ260" i="9"/>
  <c r="AM260" i="9" s="1"/>
  <c r="AP260" i="9" s="1"/>
  <c r="AJ264" i="9"/>
  <c r="AM264" i="9" s="1"/>
  <c r="AP264" i="9" s="1"/>
  <c r="AJ263" i="9"/>
  <c r="AM263" i="9" s="1"/>
  <c r="AP263" i="9" s="1"/>
  <c r="AJ203" i="9"/>
  <c r="AM203" i="9" s="1"/>
  <c r="AP203" i="9" s="1"/>
  <c r="AJ204" i="9"/>
  <c r="AM204" i="9" s="1"/>
  <c r="AP204" i="9" s="1"/>
  <c r="AJ205" i="9"/>
  <c r="AJ262" i="9"/>
  <c r="AM262" i="9" s="1"/>
  <c r="AP262" i="9" s="1"/>
  <c r="AJ261" i="9"/>
  <c r="AM261" i="9" s="1"/>
  <c r="AP261" i="9" s="1"/>
  <c r="W58" i="8"/>
  <c r="W2" i="10"/>
  <c r="AJ226" i="10"/>
  <c r="AM226" i="10" s="1"/>
  <c r="AP226" i="10" s="1"/>
  <c r="AJ230" i="10"/>
  <c r="AM230" i="10" s="1"/>
  <c r="AP230" i="10" s="1"/>
  <c r="AJ234" i="10"/>
  <c r="AM234" i="10" s="1"/>
  <c r="AP234" i="10" s="1"/>
  <c r="AJ238" i="10"/>
  <c r="AM238" i="10" s="1"/>
  <c r="AP238" i="10" s="1"/>
  <c r="AJ246" i="10"/>
  <c r="AM246" i="10" s="1"/>
  <c r="AP246" i="10" s="1"/>
  <c r="AJ250" i="10"/>
  <c r="AM250" i="10" s="1"/>
  <c r="AP250" i="10" s="1"/>
  <c r="AJ254" i="10"/>
  <c r="AM254" i="10" s="1"/>
  <c r="AP254" i="10" s="1"/>
  <c r="AJ258" i="10"/>
  <c r="AM258" i="10" s="1"/>
  <c r="AP258" i="10" s="1"/>
  <c r="AJ262" i="10"/>
  <c r="AM262" i="10" s="1"/>
  <c r="AP262" i="10" s="1"/>
  <c r="AJ261" i="10"/>
  <c r="AM261" i="10" s="1"/>
  <c r="AP261" i="10" s="1"/>
  <c r="AK203" i="10"/>
  <c r="AK204" i="10"/>
  <c r="AK205" i="10"/>
  <c r="AJ206" i="10"/>
  <c r="AM206" i="10" s="1"/>
  <c r="AP206" i="10" s="1"/>
  <c r="AJ224" i="10"/>
  <c r="AM224" i="10" s="1"/>
  <c r="AP224" i="10" s="1"/>
  <c r="AJ228" i="10"/>
  <c r="AM228" i="10" s="1"/>
  <c r="AP228" i="10" s="1"/>
  <c r="AJ232" i="10"/>
  <c r="AM232" i="10" s="1"/>
  <c r="AP232" i="10" s="1"/>
  <c r="AJ236" i="10"/>
  <c r="AM236" i="10" s="1"/>
  <c r="AP236" i="10" s="1"/>
  <c r="AJ244" i="10"/>
  <c r="AM244" i="10" s="1"/>
  <c r="AP244" i="10" s="1"/>
  <c r="AJ248" i="10"/>
  <c r="AM248" i="10" s="1"/>
  <c r="AP248" i="10" s="1"/>
  <c r="AJ256" i="10"/>
  <c r="AM256" i="10" s="1"/>
  <c r="AP256" i="10" s="1"/>
  <c r="AJ260" i="10"/>
  <c r="AM260" i="10" s="1"/>
  <c r="AP260" i="10" s="1"/>
  <c r="AJ264" i="10"/>
  <c r="AM264" i="10" s="1"/>
  <c r="AP264" i="10" s="1"/>
  <c r="AJ263" i="10"/>
  <c r="AM263" i="10" s="1"/>
  <c r="AP263" i="10" s="1"/>
  <c r="AG28" i="7"/>
  <c r="W36" i="8"/>
  <c r="W52" i="8"/>
  <c r="W48" i="8"/>
  <c r="W46" i="8"/>
  <c r="W44" i="8"/>
  <c r="W42" i="8"/>
  <c r="W40" i="8"/>
  <c r="W38" i="8"/>
  <c r="AI252" i="8"/>
  <c r="AJ252" i="8" s="1"/>
  <c r="AM252" i="8" s="1"/>
  <c r="AP252" i="8" s="1"/>
  <c r="W34" i="8"/>
  <c r="W32" i="8"/>
  <c r="W30" i="8"/>
  <c r="W28" i="8"/>
  <c r="W26" i="8"/>
  <c r="W24" i="8"/>
  <c r="W16" i="8"/>
  <c r="W12" i="8"/>
  <c r="W8" i="8"/>
  <c r="AI251" i="8"/>
  <c r="AJ251" i="8" s="1"/>
  <c r="AM251" i="8" s="1"/>
  <c r="AP251" i="8" s="1"/>
  <c r="W6" i="8"/>
  <c r="AJ203" i="8"/>
  <c r="AM203" i="8" s="1"/>
  <c r="AP203" i="8" s="1"/>
  <c r="W4" i="8"/>
  <c r="AI240" i="8"/>
  <c r="AJ240" i="8" s="1"/>
  <c r="AM240" i="8" s="1"/>
  <c r="AP240" i="8" s="1"/>
  <c r="AI241" i="8"/>
  <c r="AJ241" i="8" s="1"/>
  <c r="AM241" i="8" s="1"/>
  <c r="AP241" i="8" s="1"/>
  <c r="AJ205" i="8"/>
  <c r="AJ204" i="8"/>
  <c r="AM204" i="8" s="1"/>
  <c r="AP204" i="8" s="1"/>
  <c r="W2" i="8"/>
  <c r="AJ255" i="8"/>
  <c r="AM255" i="8" s="1"/>
  <c r="AP255" i="8" s="1"/>
  <c r="AJ259" i="8"/>
  <c r="AM259" i="8" s="1"/>
  <c r="AP259" i="8" s="1"/>
  <c r="AJ263" i="8"/>
  <c r="AM263" i="8" s="1"/>
  <c r="AP263" i="8" s="1"/>
  <c r="AI242" i="8"/>
  <c r="AJ242" i="8" s="1"/>
  <c r="AM242" i="8" s="1"/>
  <c r="AP242" i="8" s="1"/>
  <c r="AJ226" i="8"/>
  <c r="AM226" i="8" s="1"/>
  <c r="AP226" i="8" s="1"/>
  <c r="AJ230" i="8"/>
  <c r="AM230" i="8" s="1"/>
  <c r="AP230" i="8" s="1"/>
  <c r="AJ234" i="8"/>
  <c r="AM234" i="8" s="1"/>
  <c r="AP234" i="8" s="1"/>
  <c r="AJ238" i="8"/>
  <c r="AM238" i="8" s="1"/>
  <c r="AP238" i="8" s="1"/>
  <c r="AJ246" i="8"/>
  <c r="AM246" i="8" s="1"/>
  <c r="AP246" i="8" s="1"/>
  <c r="AJ250" i="8"/>
  <c r="AM250" i="8" s="1"/>
  <c r="AP250" i="8" s="1"/>
  <c r="AJ254" i="8"/>
  <c r="AM254" i="8" s="1"/>
  <c r="AP254" i="8" s="1"/>
  <c r="AJ258" i="8"/>
  <c r="AM258" i="8" s="1"/>
  <c r="AP258" i="8" s="1"/>
  <c r="AJ262" i="8"/>
  <c r="AM262" i="8" s="1"/>
  <c r="AP262" i="8" s="1"/>
  <c r="AJ261" i="8"/>
  <c r="AM261" i="8" s="1"/>
  <c r="AP261" i="8" s="1"/>
  <c r="AJ253" i="8"/>
  <c r="AM253" i="8" s="1"/>
  <c r="AP253" i="8" s="1"/>
  <c r="AJ257" i="8"/>
  <c r="AM257" i="8" s="1"/>
  <c r="AP257" i="8" s="1"/>
  <c r="AK203" i="8"/>
  <c r="AK204" i="8"/>
  <c r="AK205" i="8"/>
  <c r="AJ206" i="8"/>
  <c r="AM206" i="8" s="1"/>
  <c r="AP206" i="8" s="1"/>
  <c r="AJ224" i="8"/>
  <c r="AM224" i="8" s="1"/>
  <c r="AP224" i="8" s="1"/>
  <c r="AJ228" i="8"/>
  <c r="AM228" i="8" s="1"/>
  <c r="AP228" i="8" s="1"/>
  <c r="AJ232" i="8"/>
  <c r="AM232" i="8" s="1"/>
  <c r="AP232" i="8" s="1"/>
  <c r="AJ236" i="8"/>
  <c r="AM236" i="8" s="1"/>
  <c r="AP236" i="8" s="1"/>
  <c r="AJ244" i="8"/>
  <c r="AM244" i="8" s="1"/>
  <c r="AP244" i="8" s="1"/>
  <c r="AJ248" i="8"/>
  <c r="AM248" i="8" s="1"/>
  <c r="AP248" i="8" s="1"/>
  <c r="AJ256" i="8"/>
  <c r="AM256" i="8" s="1"/>
  <c r="AP256" i="8" s="1"/>
  <c r="AJ260" i="8"/>
  <c r="AM260" i="8" s="1"/>
  <c r="AP260" i="8" s="1"/>
  <c r="AJ264" i="8"/>
  <c r="AM264" i="8" s="1"/>
  <c r="AP264" i="8" s="1"/>
  <c r="W22" i="7"/>
  <c r="W18" i="7"/>
  <c r="W16" i="7"/>
  <c r="W14" i="7"/>
  <c r="W12" i="7"/>
  <c r="W10" i="7"/>
  <c r="W8" i="7"/>
  <c r="W6" i="7"/>
  <c r="AI251" i="7"/>
  <c r="AJ251" i="7" s="1"/>
  <c r="AM251" i="7" s="1"/>
  <c r="AP251" i="7" s="1"/>
  <c r="W4" i="7"/>
  <c r="AJ224" i="7"/>
  <c r="AM224" i="7" s="1"/>
  <c r="AP224" i="7" s="1"/>
  <c r="AJ228" i="7"/>
  <c r="AM228" i="7" s="1"/>
  <c r="AP228" i="7" s="1"/>
  <c r="AJ244" i="7"/>
  <c r="AM244" i="7" s="1"/>
  <c r="AP244" i="7" s="1"/>
  <c r="AJ248" i="7"/>
  <c r="AM248" i="7" s="1"/>
  <c r="AP248" i="7" s="1"/>
  <c r="AJ252" i="7"/>
  <c r="AM252" i="7" s="1"/>
  <c r="AP252" i="7" s="1"/>
  <c r="AJ264" i="7"/>
  <c r="AM264" i="7" s="1"/>
  <c r="AP264" i="7" s="1"/>
  <c r="AJ206" i="7"/>
  <c r="AM206" i="7" s="1"/>
  <c r="AP206" i="7" s="1"/>
  <c r="AJ263" i="7"/>
  <c r="AM263" i="7" s="1"/>
  <c r="AP263" i="7" s="1"/>
  <c r="AJ232" i="7"/>
  <c r="AM232" i="7" s="1"/>
  <c r="AP232" i="7" s="1"/>
  <c r="AJ236" i="7"/>
  <c r="AM236" i="7" s="1"/>
  <c r="AP236" i="7" s="1"/>
  <c r="AJ240" i="7"/>
  <c r="AM240" i="7" s="1"/>
  <c r="AP240" i="7" s="1"/>
  <c r="AJ256" i="7"/>
  <c r="AM256" i="7" s="1"/>
  <c r="AP256" i="7" s="1"/>
  <c r="AJ260" i="7"/>
  <c r="AM260" i="7" s="1"/>
  <c r="AP260" i="7" s="1"/>
  <c r="W2" i="7"/>
  <c r="AJ226" i="7"/>
  <c r="AM226" i="7" s="1"/>
  <c r="AP226" i="7" s="1"/>
  <c r="AJ230" i="7"/>
  <c r="AM230" i="7" s="1"/>
  <c r="AP230" i="7" s="1"/>
  <c r="AJ234" i="7"/>
  <c r="AM234" i="7" s="1"/>
  <c r="AP234" i="7" s="1"/>
  <c r="AJ238" i="7"/>
  <c r="AM238" i="7" s="1"/>
  <c r="AP238" i="7" s="1"/>
  <c r="AI242" i="7"/>
  <c r="AJ242" i="7" s="1"/>
  <c r="AM242" i="7" s="1"/>
  <c r="AP242" i="7" s="1"/>
  <c r="AJ246" i="7"/>
  <c r="AM246" i="7" s="1"/>
  <c r="AP246" i="7" s="1"/>
  <c r="AJ250" i="7"/>
  <c r="AM250" i="7" s="1"/>
  <c r="AP250" i="7" s="1"/>
  <c r="AJ254" i="7"/>
  <c r="AM254" i="7" s="1"/>
  <c r="AP254" i="7" s="1"/>
  <c r="AJ258" i="7"/>
  <c r="AM258" i="7" s="1"/>
  <c r="AP258" i="7" s="1"/>
  <c r="AJ262" i="7"/>
  <c r="AM262" i="7" s="1"/>
  <c r="AP262" i="7" s="1"/>
  <c r="AJ203" i="7"/>
  <c r="AM203" i="7" s="1"/>
  <c r="AP203" i="7" s="1"/>
  <c r="AJ204" i="7"/>
  <c r="AM204" i="7" s="1"/>
  <c r="AP204" i="7" s="1"/>
  <c r="AJ205" i="7"/>
  <c r="W40" i="6"/>
  <c r="W39" i="6"/>
  <c r="W38" i="6"/>
  <c r="W37" i="6"/>
  <c r="AI241" i="6"/>
  <c r="AJ241" i="6" s="1"/>
  <c r="AM241" i="6" s="1"/>
  <c r="AP241" i="6" s="1"/>
  <c r="W33" i="6"/>
  <c r="W32" i="6"/>
  <c r="W31" i="6"/>
  <c r="W29" i="6"/>
  <c r="W28" i="6"/>
  <c r="W27" i="6"/>
  <c r="W25" i="6"/>
  <c r="W24" i="6"/>
  <c r="W21" i="6"/>
  <c r="W20" i="6"/>
  <c r="W19" i="6"/>
  <c r="W17" i="6"/>
  <c r="W16" i="6"/>
  <c r="W15" i="6"/>
  <c r="AI240" i="6"/>
  <c r="AJ240" i="6" s="1"/>
  <c r="AM240" i="6" s="1"/>
  <c r="AP240" i="6" s="1"/>
  <c r="W12" i="6"/>
  <c r="W11" i="6"/>
  <c r="W10" i="6"/>
  <c r="AI251" i="6"/>
  <c r="AJ251" i="6" s="1"/>
  <c r="AM251" i="6" s="1"/>
  <c r="AP251" i="6" s="1"/>
  <c r="W6" i="6"/>
  <c r="W5" i="6"/>
  <c r="AI242" i="6"/>
  <c r="AJ242" i="6" s="1"/>
  <c r="AM242" i="6" s="1"/>
  <c r="AP242" i="6" s="1"/>
  <c r="AJ246" i="6"/>
  <c r="AM246" i="6" s="1"/>
  <c r="AP246" i="6" s="1"/>
  <c r="AJ250" i="6"/>
  <c r="AM250" i="6" s="1"/>
  <c r="AP250" i="6" s="1"/>
  <c r="AJ254" i="6"/>
  <c r="AM254" i="6" s="1"/>
  <c r="AP254" i="6" s="1"/>
  <c r="AJ258" i="6"/>
  <c r="AM258" i="6" s="1"/>
  <c r="AP258" i="6" s="1"/>
  <c r="AJ262" i="6"/>
  <c r="AM262" i="6" s="1"/>
  <c r="AP262" i="6" s="1"/>
  <c r="W3" i="6"/>
  <c r="AJ238" i="6"/>
  <c r="AM238" i="6" s="1"/>
  <c r="AP238" i="6" s="1"/>
  <c r="AJ226" i="6"/>
  <c r="AM226" i="6" s="1"/>
  <c r="AP226" i="6" s="1"/>
  <c r="AJ230" i="6"/>
  <c r="AM230" i="6" s="1"/>
  <c r="AP230" i="6" s="1"/>
  <c r="AJ234" i="6"/>
  <c r="AM234" i="6" s="1"/>
  <c r="AP234" i="6" s="1"/>
  <c r="AJ206" i="6"/>
  <c r="AM206" i="6" s="1"/>
  <c r="AP206" i="6" s="1"/>
  <c r="AJ203" i="6"/>
  <c r="AM203" i="6" s="1"/>
  <c r="AP203" i="6" s="1"/>
  <c r="AJ204" i="6"/>
  <c r="AM204" i="6" s="1"/>
  <c r="AP204" i="6" s="1"/>
  <c r="AJ205" i="6"/>
  <c r="AJ261" i="6"/>
  <c r="AM261" i="6" s="1"/>
  <c r="AP261" i="6" s="1"/>
  <c r="AJ224" i="6"/>
  <c r="AM224" i="6" s="1"/>
  <c r="AP224" i="6" s="1"/>
  <c r="AJ228" i="6"/>
  <c r="AM228" i="6" s="1"/>
  <c r="AP228" i="6" s="1"/>
  <c r="AJ232" i="6"/>
  <c r="AM232" i="6" s="1"/>
  <c r="AP232" i="6" s="1"/>
  <c r="AJ236" i="6"/>
  <c r="AM236" i="6" s="1"/>
  <c r="AP236" i="6" s="1"/>
  <c r="AJ244" i="6"/>
  <c r="AM244" i="6" s="1"/>
  <c r="AP244" i="6" s="1"/>
  <c r="AJ248" i="6"/>
  <c r="AM248" i="6" s="1"/>
  <c r="AP248" i="6" s="1"/>
  <c r="AJ252" i="6"/>
  <c r="AM252" i="6" s="1"/>
  <c r="AP252" i="6" s="1"/>
  <c r="AJ256" i="6"/>
  <c r="AM256" i="6" s="1"/>
  <c r="AP256" i="6" s="1"/>
  <c r="AJ260" i="6"/>
  <c r="AM260" i="6" s="1"/>
  <c r="AP260" i="6" s="1"/>
  <c r="AJ264" i="6"/>
  <c r="AM264" i="6" s="1"/>
  <c r="AP264" i="6" s="1"/>
  <c r="AK203" i="6"/>
  <c r="AK204" i="6"/>
  <c r="AK205" i="6"/>
  <c r="AJ263" i="6"/>
  <c r="AM263" i="6" s="1"/>
  <c r="AP263" i="6" s="1"/>
  <c r="AG47" i="5"/>
  <c r="AI241" i="5"/>
  <c r="AJ241" i="5" s="1"/>
  <c r="AM241" i="5" s="1"/>
  <c r="AP241" i="5" s="1"/>
  <c r="AG37" i="5"/>
  <c r="AG35" i="5"/>
  <c r="AI242" i="5"/>
  <c r="AJ242" i="5" s="1"/>
  <c r="AM242" i="5" s="1"/>
  <c r="AP242" i="5" s="1"/>
  <c r="AG33" i="5"/>
  <c r="AG71" i="4"/>
  <c r="AG29" i="5"/>
  <c r="AG21" i="5"/>
  <c r="AG19" i="5"/>
  <c r="AG17" i="5"/>
  <c r="AI240" i="5"/>
  <c r="AG13" i="5"/>
  <c r="AI251" i="5"/>
  <c r="AJ251" i="5" s="1"/>
  <c r="AM251" i="5" s="1"/>
  <c r="AP251" i="5" s="1"/>
  <c r="AI252" i="5"/>
  <c r="AJ252" i="5" s="1"/>
  <c r="AM252" i="5" s="1"/>
  <c r="AP252" i="5" s="1"/>
  <c r="AG7" i="5"/>
  <c r="AJ204" i="5"/>
  <c r="AM204" i="5" s="1"/>
  <c r="AP204" i="5" s="1"/>
  <c r="AJ203" i="5"/>
  <c r="AM203" i="5" s="1"/>
  <c r="AP203" i="5" s="1"/>
  <c r="AK203" i="5"/>
  <c r="AK204" i="5"/>
  <c r="AJ206" i="5"/>
  <c r="AM206" i="5" s="1"/>
  <c r="AP206" i="5" s="1"/>
  <c r="AJ205" i="5"/>
  <c r="AJ223" i="5"/>
  <c r="AM223" i="5" s="1"/>
  <c r="AP223" i="5" s="1"/>
  <c r="AJ264" i="5"/>
  <c r="AM264" i="5" s="1"/>
  <c r="AP264" i="5" s="1"/>
  <c r="AG67" i="4"/>
  <c r="AG66" i="4"/>
  <c r="AG63" i="4"/>
  <c r="AG57" i="4"/>
  <c r="AG54" i="4"/>
  <c r="AG53" i="4"/>
  <c r="AG51" i="4"/>
  <c r="AG50" i="4"/>
  <c r="AG47" i="4"/>
  <c r="AG41" i="4"/>
  <c r="AI251" i="4"/>
  <c r="AJ251" i="4" s="1"/>
  <c r="AM251" i="4" s="1"/>
  <c r="AP251" i="4" s="1"/>
  <c r="AI242" i="4"/>
  <c r="AJ242" i="4" s="1"/>
  <c r="AM242" i="4" s="1"/>
  <c r="AP242" i="4" s="1"/>
  <c r="AI241" i="4"/>
  <c r="AJ241" i="4" s="1"/>
  <c r="AM241" i="4" s="1"/>
  <c r="AP241" i="4" s="1"/>
  <c r="AJ205" i="4"/>
  <c r="AJ204" i="4"/>
  <c r="AM204" i="4" s="1"/>
  <c r="AP204" i="4" s="1"/>
  <c r="AJ203" i="4"/>
  <c r="AM203" i="4" s="1"/>
  <c r="AP203" i="4" s="1"/>
  <c r="AJ207" i="4"/>
  <c r="AM207" i="4" s="1"/>
  <c r="AP207" i="4" s="1"/>
  <c r="AJ208" i="4"/>
  <c r="AM208" i="4" s="1"/>
  <c r="AP208" i="4" s="1"/>
  <c r="AJ209" i="4"/>
  <c r="AM209" i="4" s="1"/>
  <c r="AP209" i="4" s="1"/>
  <c r="AJ210" i="4"/>
  <c r="AM210" i="4" s="1"/>
  <c r="AP210" i="4" s="1"/>
  <c r="AJ211" i="4"/>
  <c r="AM211" i="4" s="1"/>
  <c r="AP211" i="4" s="1"/>
  <c r="AJ212" i="4"/>
  <c r="AM212" i="4" s="1"/>
  <c r="AP212" i="4" s="1"/>
  <c r="AJ213" i="4"/>
  <c r="AM213" i="4" s="1"/>
  <c r="AP213" i="4" s="1"/>
  <c r="AJ214" i="4"/>
  <c r="AM214" i="4" s="1"/>
  <c r="AP214" i="4" s="1"/>
  <c r="AJ215" i="4"/>
  <c r="AM215" i="4" s="1"/>
  <c r="AP215" i="4" s="1"/>
  <c r="AJ216" i="4"/>
  <c r="AM216" i="4" s="1"/>
  <c r="AP216" i="4" s="1"/>
  <c r="AJ217" i="4"/>
  <c r="AM217" i="4" s="1"/>
  <c r="AP217" i="4" s="1"/>
  <c r="AJ218" i="4"/>
  <c r="AM218" i="4" s="1"/>
  <c r="AP218" i="4" s="1"/>
  <c r="AJ219" i="4"/>
  <c r="AM219" i="4" s="1"/>
  <c r="AP219" i="4" s="1"/>
  <c r="AJ220" i="4"/>
  <c r="AM220" i="4" s="1"/>
  <c r="AP220" i="4" s="1"/>
  <c r="AJ221" i="4"/>
  <c r="AM221" i="4" s="1"/>
  <c r="AP221" i="4" s="1"/>
  <c r="AJ222" i="4"/>
  <c r="AM222" i="4" s="1"/>
  <c r="AP222" i="4" s="1"/>
  <c r="AJ223" i="4"/>
  <c r="AM223" i="4" s="1"/>
  <c r="AP223" i="4" s="1"/>
  <c r="AI252" i="4"/>
  <c r="AJ252" i="4" s="1"/>
  <c r="AM252" i="4" s="1"/>
  <c r="AP252" i="4" s="1"/>
  <c r="AJ264" i="4"/>
  <c r="AM264" i="4" s="1"/>
  <c r="AP264" i="4" s="1"/>
  <c r="AN209" i="17"/>
  <c r="AN203" i="4"/>
  <c r="AN203" i="13"/>
  <c r="W46" i="2"/>
  <c r="W45" i="2"/>
  <c r="W43" i="2"/>
  <c r="W41" i="2"/>
  <c r="W40" i="2"/>
  <c r="W37" i="2"/>
  <c r="W36" i="2"/>
  <c r="W35" i="2"/>
  <c r="AN240" i="7"/>
  <c r="AN264" i="16"/>
  <c r="AN240" i="11"/>
  <c r="W31" i="2"/>
  <c r="W30" i="2"/>
  <c r="W29" i="2"/>
  <c r="AG65" i="1"/>
  <c r="W26" i="2"/>
  <c r="W25" i="2"/>
  <c r="W24" i="2"/>
  <c r="W22" i="2"/>
  <c r="W21" i="2"/>
  <c r="W18" i="2"/>
  <c r="AI240" i="2"/>
  <c r="AJ240" i="2" s="1"/>
  <c r="AM240" i="2" s="1"/>
  <c r="AP240" i="2" s="1"/>
  <c r="AI241" i="2"/>
  <c r="AJ241" i="2" s="1"/>
  <c r="AM241" i="2" s="1"/>
  <c r="AP241" i="2" s="1"/>
  <c r="AN248" i="7"/>
  <c r="AN204" i="13"/>
  <c r="AN265" i="13"/>
  <c r="AN222" i="21"/>
  <c r="W15" i="2"/>
  <c r="W14" i="2"/>
  <c r="W13" i="2"/>
  <c r="AI242" i="2"/>
  <c r="AJ242" i="2" s="1"/>
  <c r="AM242" i="2" s="1"/>
  <c r="AP242" i="2" s="1"/>
  <c r="W12" i="2"/>
  <c r="W11" i="2"/>
  <c r="W10" i="2"/>
  <c r="AJ209" i="2"/>
  <c r="AM209" i="2" s="1"/>
  <c r="AP209" i="2" s="1"/>
  <c r="AJ213" i="2"/>
  <c r="AM213" i="2" s="1"/>
  <c r="AP213" i="2" s="1"/>
  <c r="AJ217" i="2"/>
  <c r="AM217" i="2" s="1"/>
  <c r="AP217" i="2" s="1"/>
  <c r="AJ221" i="2"/>
  <c r="AM221" i="2" s="1"/>
  <c r="AP221" i="2" s="1"/>
  <c r="AM265" i="1"/>
  <c r="AP265" i="1" s="1"/>
  <c r="AN256" i="7"/>
  <c r="AN244" i="11"/>
  <c r="AN265" i="2"/>
  <c r="AN224" i="7"/>
  <c r="AN248" i="11"/>
  <c r="AN226" i="14"/>
  <c r="AN250" i="14"/>
  <c r="AN222" i="17"/>
  <c r="AM265" i="17"/>
  <c r="AP265" i="17" s="1"/>
  <c r="AM223" i="20"/>
  <c r="AP223" i="20" s="1"/>
  <c r="AN264" i="20"/>
  <c r="AN265" i="5"/>
  <c r="AN230" i="10"/>
  <c r="AN203" i="12"/>
  <c r="AN265" i="12"/>
  <c r="AN238" i="14"/>
  <c r="AM265" i="18"/>
  <c r="AP265" i="18" s="1"/>
  <c r="AN214" i="21"/>
  <c r="AN230" i="21"/>
  <c r="AN246" i="10"/>
  <c r="AN236" i="11"/>
  <c r="AN252" i="11"/>
  <c r="AN230" i="14"/>
  <c r="AI251" i="2"/>
  <c r="AJ251" i="2" s="1"/>
  <c r="AM251" i="2" s="1"/>
  <c r="AP251" i="2" s="1"/>
  <c r="AJ203" i="2"/>
  <c r="AM203" i="2" s="1"/>
  <c r="AP203" i="2" s="1"/>
  <c r="AJ208" i="2"/>
  <c r="AM208" i="2" s="1"/>
  <c r="AP208" i="2" s="1"/>
  <c r="AJ212" i="2"/>
  <c r="AM212" i="2" s="1"/>
  <c r="AP212" i="2" s="1"/>
  <c r="AJ216" i="2"/>
  <c r="AM216" i="2" s="1"/>
  <c r="AP216" i="2" s="1"/>
  <c r="AJ220" i="2"/>
  <c r="AM220" i="2" s="1"/>
  <c r="AP220" i="2" s="1"/>
  <c r="AJ264" i="2"/>
  <c r="AM264" i="2" s="1"/>
  <c r="AP264" i="2" s="1"/>
  <c r="AG49" i="1"/>
  <c r="AG47" i="1"/>
  <c r="AI240" i="1"/>
  <c r="AJ240" i="1" s="1"/>
  <c r="AM240" i="1" s="1"/>
  <c r="AP240" i="1" s="1"/>
  <c r="AG45" i="1"/>
  <c r="AG37" i="1"/>
  <c r="AG35" i="1"/>
  <c r="AG31" i="1"/>
  <c r="AG29" i="1"/>
  <c r="AI241" i="1"/>
  <c r="AJ241" i="1" s="1"/>
  <c r="AM241" i="1" s="1"/>
  <c r="AP241" i="1" s="1"/>
  <c r="AG23" i="1"/>
  <c r="AG21" i="1"/>
  <c r="AG19" i="1"/>
  <c r="AG17" i="1"/>
  <c r="AI242" i="1"/>
  <c r="AJ242" i="1" s="1"/>
  <c r="AM242" i="1" s="1"/>
  <c r="AP242" i="1" s="1"/>
  <c r="AI251" i="1"/>
  <c r="AJ251" i="1" s="1"/>
  <c r="AM251" i="1" s="1"/>
  <c r="AP251" i="1" s="1"/>
  <c r="AN250" i="6"/>
  <c r="AN216" i="17"/>
  <c r="AN266" i="17"/>
  <c r="AN265" i="19"/>
  <c r="AN204" i="4"/>
  <c r="AN232" i="7"/>
  <c r="AN228" i="8"/>
  <c r="AN244" i="8"/>
  <c r="AN211" i="17"/>
  <c r="AN214" i="17"/>
  <c r="AN265" i="21"/>
  <c r="AN258" i="6"/>
  <c r="AN265" i="6"/>
  <c r="AN242" i="14"/>
  <c r="AN254" i="14"/>
  <c r="AN265" i="14"/>
  <c r="AN218" i="21"/>
  <c r="AN226" i="21"/>
  <c r="AN234" i="21"/>
  <c r="AN236" i="8"/>
  <c r="AN238" i="10"/>
  <c r="AN254" i="10"/>
  <c r="AN228" i="11"/>
  <c r="AN234" i="14"/>
  <c r="AN246" i="14"/>
  <c r="AN207" i="17"/>
  <c r="AN203" i="19"/>
  <c r="AN230" i="9"/>
  <c r="AN234" i="10"/>
  <c r="AN250" i="10"/>
  <c r="AN232" i="11"/>
  <c r="AN264" i="12"/>
  <c r="AN210" i="17"/>
  <c r="AN238" i="9"/>
  <c r="AM265" i="10"/>
  <c r="AP265" i="10" s="1"/>
  <c r="AN265" i="10"/>
  <c r="AN265" i="4"/>
  <c r="AN254" i="6"/>
  <c r="AN246" i="9"/>
  <c r="AN226" i="10"/>
  <c r="AN242" i="10"/>
  <c r="AN258" i="10"/>
  <c r="AN254" i="9"/>
  <c r="AN206" i="16"/>
  <c r="AN208" i="17"/>
  <c r="AN220" i="17"/>
  <c r="AN228" i="7"/>
  <c r="AN236" i="7"/>
  <c r="AN244" i="7"/>
  <c r="AN252" i="7"/>
  <c r="AN260" i="7"/>
  <c r="AN265" i="7"/>
  <c r="AN224" i="8"/>
  <c r="AN232" i="8"/>
  <c r="AN240" i="8"/>
  <c r="AN248" i="8"/>
  <c r="AN265" i="8"/>
  <c r="AN256" i="11"/>
  <c r="AN265" i="11"/>
  <c r="AN204" i="12"/>
  <c r="AM265" i="15"/>
  <c r="AP265" i="15" s="1"/>
  <c r="AN265" i="15"/>
  <c r="AM265" i="16"/>
  <c r="AP265" i="16" s="1"/>
  <c r="AN265" i="16"/>
  <c r="AN217" i="17"/>
  <c r="AN226" i="9"/>
  <c r="AN234" i="9"/>
  <c r="AN242" i="9"/>
  <c r="AN250" i="9"/>
  <c r="AN258" i="9"/>
  <c r="AN265" i="9"/>
  <c r="AN212" i="17"/>
  <c r="AM260" i="14"/>
  <c r="AP260" i="14" s="1"/>
  <c r="AN215" i="17"/>
  <c r="AN223" i="17"/>
  <c r="AN213" i="17"/>
  <c r="AN218" i="17"/>
  <c r="AN221" i="17"/>
  <c r="AM206" i="18"/>
  <c r="AP206" i="18" s="1"/>
  <c r="AN219" i="17"/>
  <c r="AN204" i="19"/>
  <c r="AM265" i="20"/>
  <c r="AP265" i="20" s="1"/>
  <c r="AN265" i="20"/>
  <c r="AJ204" i="1"/>
  <c r="AM204" i="1" s="1"/>
  <c r="AP204" i="1" s="1"/>
  <c r="AG11" i="1"/>
  <c r="AJ205" i="2"/>
  <c r="AJ207" i="2"/>
  <c r="AM207" i="2" s="1"/>
  <c r="AP207" i="2" s="1"/>
  <c r="AJ211" i="2"/>
  <c r="AM211" i="2" s="1"/>
  <c r="AP211" i="2" s="1"/>
  <c r="AJ215" i="2"/>
  <c r="AM215" i="2" s="1"/>
  <c r="AP215" i="2" s="1"/>
  <c r="AJ219" i="2"/>
  <c r="AM219" i="2" s="1"/>
  <c r="AP219" i="2" s="1"/>
  <c r="AJ223" i="2"/>
  <c r="AM223" i="2" s="1"/>
  <c r="AP223" i="2" s="1"/>
  <c r="AJ210" i="2"/>
  <c r="AM210" i="2" s="1"/>
  <c r="AP210" i="2" s="1"/>
  <c r="AJ214" i="2"/>
  <c r="AM214" i="2" s="1"/>
  <c r="AP214" i="2" s="1"/>
  <c r="AJ218" i="2"/>
  <c r="AM218" i="2" s="1"/>
  <c r="AP218" i="2" s="1"/>
  <c r="AJ222" i="2"/>
  <c r="AM222" i="2" s="1"/>
  <c r="AP222" i="2" s="1"/>
  <c r="AJ263" i="2"/>
  <c r="AM263" i="2" s="1"/>
  <c r="AP263" i="2" s="1"/>
  <c r="AJ204" i="2"/>
  <c r="AM204" i="2" s="1"/>
  <c r="AP204" i="2" s="1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J225" i="2"/>
  <c r="AM225" i="2" s="1"/>
  <c r="AP225" i="2" s="1"/>
  <c r="AJ227" i="2"/>
  <c r="AM227" i="2" s="1"/>
  <c r="AP227" i="2" s="1"/>
  <c r="AJ229" i="2"/>
  <c r="AM229" i="2" s="1"/>
  <c r="AP229" i="2" s="1"/>
  <c r="AJ231" i="2"/>
  <c r="AM231" i="2" s="1"/>
  <c r="AP231" i="2" s="1"/>
  <c r="AJ233" i="2"/>
  <c r="AM233" i="2" s="1"/>
  <c r="AP233" i="2" s="1"/>
  <c r="AJ235" i="2"/>
  <c r="AM235" i="2" s="1"/>
  <c r="AP235" i="2" s="1"/>
  <c r="AJ237" i="2"/>
  <c r="AM237" i="2" s="1"/>
  <c r="AP237" i="2" s="1"/>
  <c r="AG5" i="1"/>
  <c r="AJ203" i="1"/>
  <c r="AM203" i="1" s="1"/>
  <c r="AP203" i="1" s="1"/>
  <c r="AG3" i="1"/>
  <c r="AJ205" i="1"/>
  <c r="AJ206" i="1"/>
  <c r="AM206" i="1" s="1"/>
  <c r="AP206" i="1" s="1"/>
  <c r="AK203" i="1"/>
  <c r="AK204" i="1"/>
  <c r="AK205" i="1"/>
  <c r="AG3" i="21"/>
  <c r="AG5" i="21"/>
  <c r="AG7" i="21"/>
  <c r="AG9" i="21"/>
  <c r="AG11" i="21"/>
  <c r="AG13" i="21"/>
  <c r="AG15" i="21"/>
  <c r="AG17" i="21"/>
  <c r="AG19" i="21"/>
  <c r="AG21" i="21"/>
  <c r="AG18" i="21"/>
  <c r="AG20" i="21"/>
  <c r="W53" i="21"/>
  <c r="W74" i="21"/>
  <c r="AG76" i="21"/>
  <c r="W78" i="21"/>
  <c r="AG80" i="21"/>
  <c r="W82" i="21"/>
  <c r="AG84" i="21"/>
  <c r="W86" i="21"/>
  <c r="AG85" i="21"/>
  <c r="AJ207" i="21"/>
  <c r="AM207" i="21" s="1"/>
  <c r="AP207" i="21" s="1"/>
  <c r="AJ208" i="21"/>
  <c r="AM208" i="21" s="1"/>
  <c r="AP208" i="21" s="1"/>
  <c r="AJ209" i="21"/>
  <c r="AM209" i="21" s="1"/>
  <c r="AP209" i="21" s="1"/>
  <c r="AJ210" i="21"/>
  <c r="AM210" i="21" s="1"/>
  <c r="AP210" i="21" s="1"/>
  <c r="AJ211" i="21"/>
  <c r="AM211" i="21" s="1"/>
  <c r="AP211" i="21" s="1"/>
  <c r="AJ212" i="21"/>
  <c r="AM212" i="21" s="1"/>
  <c r="AP212" i="21" s="1"/>
  <c r="AJ213" i="21"/>
  <c r="AM213" i="21" s="1"/>
  <c r="AP213" i="21" s="1"/>
  <c r="AN266" i="21"/>
  <c r="AM266" i="21"/>
  <c r="AP266" i="21" s="1"/>
  <c r="AJ215" i="21"/>
  <c r="AM215" i="21" s="1"/>
  <c r="AP215" i="21" s="1"/>
  <c r="AJ217" i="21"/>
  <c r="AM217" i="21" s="1"/>
  <c r="AP217" i="21" s="1"/>
  <c r="AJ219" i="21"/>
  <c r="AM219" i="21" s="1"/>
  <c r="AP219" i="21" s="1"/>
  <c r="AJ221" i="21"/>
  <c r="AM221" i="21" s="1"/>
  <c r="AP221" i="21" s="1"/>
  <c r="AJ223" i="21"/>
  <c r="AM223" i="21" s="1"/>
  <c r="AP223" i="21" s="1"/>
  <c r="AJ225" i="21"/>
  <c r="AM225" i="21" s="1"/>
  <c r="AP225" i="21" s="1"/>
  <c r="AJ227" i="21"/>
  <c r="AM227" i="21" s="1"/>
  <c r="AP227" i="21" s="1"/>
  <c r="AJ229" i="21"/>
  <c r="AM229" i="21" s="1"/>
  <c r="AP229" i="21" s="1"/>
  <c r="AJ231" i="21"/>
  <c r="AM231" i="21" s="1"/>
  <c r="AP231" i="21" s="1"/>
  <c r="AJ233" i="21"/>
  <c r="AM233" i="21" s="1"/>
  <c r="AP233" i="21" s="1"/>
  <c r="AJ235" i="21"/>
  <c r="AM235" i="21" s="1"/>
  <c r="AP235" i="21" s="1"/>
  <c r="AJ237" i="21"/>
  <c r="AM237" i="21" s="1"/>
  <c r="AP237" i="21" s="1"/>
  <c r="AJ239" i="21"/>
  <c r="AM239" i="21" s="1"/>
  <c r="AP239" i="21" s="1"/>
  <c r="AM267" i="21"/>
  <c r="AP267" i="21" s="1"/>
  <c r="AG14" i="20"/>
  <c r="AG16" i="20"/>
  <c r="AG18" i="20"/>
  <c r="AG20" i="20"/>
  <c r="AG22" i="20"/>
  <c r="AG24" i="20"/>
  <c r="AG26" i="20"/>
  <c r="AG28" i="20"/>
  <c r="AG30" i="20"/>
  <c r="AG32" i="20"/>
  <c r="AG34" i="20"/>
  <c r="AG36" i="20"/>
  <c r="AG38" i="20"/>
  <c r="AG40" i="20"/>
  <c r="AG42" i="20"/>
  <c r="AG44" i="20"/>
  <c r="AG78" i="20"/>
  <c r="AG79" i="20"/>
  <c r="AG80" i="20"/>
  <c r="AG81" i="20"/>
  <c r="AG82" i="20"/>
  <c r="AG83" i="20"/>
  <c r="AG84" i="20"/>
  <c r="AG85" i="20"/>
  <c r="AG86" i="20"/>
  <c r="AG87" i="20"/>
  <c r="AG45" i="20"/>
  <c r="W47" i="20"/>
  <c r="AG49" i="20"/>
  <c r="W51" i="20"/>
  <c r="AG53" i="20"/>
  <c r="W55" i="20"/>
  <c r="AG57" i="20"/>
  <c r="W59" i="20"/>
  <c r="AG61" i="20"/>
  <c r="W63" i="20"/>
  <c r="AG65" i="20"/>
  <c r="W67" i="20"/>
  <c r="AG69" i="20"/>
  <c r="W71" i="20"/>
  <c r="AG17" i="20"/>
  <c r="AG19" i="20"/>
  <c r="AG21" i="20"/>
  <c r="AG23" i="20"/>
  <c r="AG25" i="20"/>
  <c r="AG27" i="20"/>
  <c r="AG29" i="20"/>
  <c r="AG31" i="20"/>
  <c r="AG33" i="20"/>
  <c r="AG35" i="20"/>
  <c r="AG37" i="20"/>
  <c r="AG39" i="20"/>
  <c r="AG41" i="20"/>
  <c r="AG43" i="20"/>
  <c r="AG200" i="20"/>
  <c r="AK224" i="20"/>
  <c r="AJ224" i="20"/>
  <c r="AM224" i="20" s="1"/>
  <c r="AP224" i="20" s="1"/>
  <c r="AK225" i="20"/>
  <c r="AJ225" i="20"/>
  <c r="AM225" i="20" s="1"/>
  <c r="AP225" i="20" s="1"/>
  <c r="AK226" i="20"/>
  <c r="AJ226" i="20"/>
  <c r="AM226" i="20" s="1"/>
  <c r="AP226" i="20" s="1"/>
  <c r="AK227" i="20"/>
  <c r="AJ227" i="20"/>
  <c r="AM227" i="20" s="1"/>
  <c r="AP227" i="20" s="1"/>
  <c r="AK228" i="20"/>
  <c r="AJ228" i="20"/>
  <c r="AM228" i="20" s="1"/>
  <c r="AP228" i="20" s="1"/>
  <c r="AK229" i="20"/>
  <c r="AJ229" i="20"/>
  <c r="AM229" i="20" s="1"/>
  <c r="AP229" i="20" s="1"/>
  <c r="AK230" i="20"/>
  <c r="AJ230" i="20"/>
  <c r="AM230" i="20" s="1"/>
  <c r="AP230" i="20" s="1"/>
  <c r="AK231" i="20"/>
  <c r="AJ231" i="20"/>
  <c r="AM231" i="20" s="1"/>
  <c r="AP231" i="20" s="1"/>
  <c r="AK232" i="20"/>
  <c r="AJ232" i="20"/>
  <c r="AM232" i="20" s="1"/>
  <c r="AP232" i="20" s="1"/>
  <c r="AK233" i="20"/>
  <c r="AJ233" i="20"/>
  <c r="AM233" i="20" s="1"/>
  <c r="AP233" i="20" s="1"/>
  <c r="AK234" i="20"/>
  <c r="AJ234" i="20"/>
  <c r="AM234" i="20" s="1"/>
  <c r="AP234" i="20" s="1"/>
  <c r="AK235" i="20"/>
  <c r="AJ235" i="20"/>
  <c r="AM235" i="20" s="1"/>
  <c r="AP235" i="20" s="1"/>
  <c r="AK236" i="20"/>
  <c r="AJ236" i="20"/>
  <c r="AM236" i="20" s="1"/>
  <c r="AP236" i="20" s="1"/>
  <c r="AK237" i="20"/>
  <c r="AJ237" i="20"/>
  <c r="AM237" i="20" s="1"/>
  <c r="AP237" i="20" s="1"/>
  <c r="AK238" i="20"/>
  <c r="AJ238" i="20"/>
  <c r="AM238" i="20" s="1"/>
  <c r="AP238" i="20" s="1"/>
  <c r="AK239" i="20"/>
  <c r="AJ239" i="20"/>
  <c r="AM239" i="20" s="1"/>
  <c r="AP239" i="20" s="1"/>
  <c r="AK240" i="20"/>
  <c r="AK241" i="20"/>
  <c r="AJ241" i="20"/>
  <c r="AM241" i="20" s="1"/>
  <c r="AP241" i="20" s="1"/>
  <c r="AK242" i="20"/>
  <c r="AK243" i="20"/>
  <c r="AJ243" i="20"/>
  <c r="AM243" i="20" s="1"/>
  <c r="AP243" i="20" s="1"/>
  <c r="AK244" i="20"/>
  <c r="AJ244" i="20"/>
  <c r="AM244" i="20" s="1"/>
  <c r="AP244" i="20" s="1"/>
  <c r="AK245" i="20"/>
  <c r="AJ245" i="20"/>
  <c r="AM245" i="20" s="1"/>
  <c r="AP245" i="20" s="1"/>
  <c r="AK246" i="20"/>
  <c r="AJ246" i="20"/>
  <c r="AM246" i="20" s="1"/>
  <c r="AP246" i="20" s="1"/>
  <c r="AK247" i="20"/>
  <c r="AJ247" i="20"/>
  <c r="AM247" i="20" s="1"/>
  <c r="AP247" i="20" s="1"/>
  <c r="AK248" i="20"/>
  <c r="AJ248" i="20"/>
  <c r="AM248" i="20" s="1"/>
  <c r="AP248" i="20" s="1"/>
  <c r="AK249" i="20"/>
  <c r="AJ249" i="20"/>
  <c r="AM249" i="20" s="1"/>
  <c r="AP249" i="20" s="1"/>
  <c r="AK250" i="20"/>
  <c r="AJ250" i="20"/>
  <c r="AM250" i="20" s="1"/>
  <c r="AP250" i="20" s="1"/>
  <c r="AK251" i="20"/>
  <c r="AJ251" i="20"/>
  <c r="AM251" i="20" s="1"/>
  <c r="AP251" i="20" s="1"/>
  <c r="AK252" i="20"/>
  <c r="AK253" i="20"/>
  <c r="AJ253" i="20"/>
  <c r="AM253" i="20" s="1"/>
  <c r="AP253" i="20" s="1"/>
  <c r="AK254" i="20"/>
  <c r="AJ254" i="20"/>
  <c r="AM254" i="20" s="1"/>
  <c r="AP254" i="20" s="1"/>
  <c r="AK255" i="20"/>
  <c r="AJ255" i="20"/>
  <c r="AM255" i="20" s="1"/>
  <c r="AP255" i="20" s="1"/>
  <c r="AK256" i="20"/>
  <c r="AJ256" i="20"/>
  <c r="AM256" i="20" s="1"/>
  <c r="AP256" i="20" s="1"/>
  <c r="AK257" i="20"/>
  <c r="AJ257" i="20"/>
  <c r="AM257" i="20" s="1"/>
  <c r="AP257" i="20" s="1"/>
  <c r="AK258" i="20"/>
  <c r="AJ258" i="20"/>
  <c r="AM258" i="20" s="1"/>
  <c r="AP258" i="20" s="1"/>
  <c r="AJ206" i="20"/>
  <c r="AM206" i="20" s="1"/>
  <c r="AP206" i="20" s="1"/>
  <c r="AK223" i="20"/>
  <c r="AN267" i="20"/>
  <c r="AM267" i="20"/>
  <c r="AP267" i="20" s="1"/>
  <c r="AJ259" i="20"/>
  <c r="AM259" i="20" s="1"/>
  <c r="AP259" i="20" s="1"/>
  <c r="AJ260" i="20"/>
  <c r="AM260" i="20" s="1"/>
  <c r="AP260" i="20" s="1"/>
  <c r="AJ261" i="20"/>
  <c r="AM261" i="20" s="1"/>
  <c r="AP261" i="20" s="1"/>
  <c r="AJ262" i="20"/>
  <c r="AM262" i="20" s="1"/>
  <c r="AP262" i="20" s="1"/>
  <c r="AJ263" i="20"/>
  <c r="AM263" i="20" s="1"/>
  <c r="AP263" i="20" s="1"/>
  <c r="AM266" i="20"/>
  <c r="AP266" i="20" s="1"/>
  <c r="W49" i="19"/>
  <c r="AG49" i="19"/>
  <c r="W57" i="19"/>
  <c r="AG57" i="19"/>
  <c r="W65" i="19"/>
  <c r="AG65" i="19"/>
  <c r="W73" i="19"/>
  <c r="AG73" i="19"/>
  <c r="AG47" i="19"/>
  <c r="W47" i="19"/>
  <c r="AG55" i="19"/>
  <c r="W55" i="19"/>
  <c r="AG63" i="19"/>
  <c r="W63" i="19"/>
  <c r="AG71" i="19"/>
  <c r="W71" i="19"/>
  <c r="W45" i="19"/>
  <c r="AG45" i="19"/>
  <c r="W53" i="19"/>
  <c r="AG53" i="19"/>
  <c r="W61" i="19"/>
  <c r="AG61" i="19"/>
  <c r="W69" i="19"/>
  <c r="AG69" i="19"/>
  <c r="AG51" i="19"/>
  <c r="W51" i="19"/>
  <c r="AG59" i="19"/>
  <c r="W59" i="19"/>
  <c r="AG67" i="19"/>
  <c r="W67" i="19"/>
  <c r="AG200" i="19"/>
  <c r="AK224" i="19"/>
  <c r="AJ224" i="19"/>
  <c r="AM224" i="19" s="1"/>
  <c r="AP224" i="19" s="1"/>
  <c r="AK225" i="19"/>
  <c r="AJ225" i="19"/>
  <c r="AM225" i="19" s="1"/>
  <c r="AP225" i="19" s="1"/>
  <c r="AK226" i="19"/>
  <c r="AJ226" i="19"/>
  <c r="AM226" i="19" s="1"/>
  <c r="AP226" i="19" s="1"/>
  <c r="AK227" i="19"/>
  <c r="AJ227" i="19"/>
  <c r="AM227" i="19" s="1"/>
  <c r="AP227" i="19" s="1"/>
  <c r="AK228" i="19"/>
  <c r="AJ228" i="19"/>
  <c r="AM228" i="19" s="1"/>
  <c r="AP228" i="19" s="1"/>
  <c r="AK229" i="19"/>
  <c r="AJ229" i="19"/>
  <c r="AM229" i="19" s="1"/>
  <c r="AP229" i="19" s="1"/>
  <c r="AK230" i="19"/>
  <c r="AJ230" i="19"/>
  <c r="AM230" i="19" s="1"/>
  <c r="AP230" i="19" s="1"/>
  <c r="AK231" i="19"/>
  <c r="AJ231" i="19"/>
  <c r="AM231" i="19" s="1"/>
  <c r="AP231" i="19" s="1"/>
  <c r="AK232" i="19"/>
  <c r="AJ232" i="19"/>
  <c r="AM232" i="19" s="1"/>
  <c r="AP232" i="19" s="1"/>
  <c r="AK233" i="19"/>
  <c r="AJ233" i="19"/>
  <c r="AM233" i="19" s="1"/>
  <c r="AP233" i="19" s="1"/>
  <c r="AK234" i="19"/>
  <c r="AJ234" i="19"/>
  <c r="AM234" i="19" s="1"/>
  <c r="AP234" i="19" s="1"/>
  <c r="AK235" i="19"/>
  <c r="AJ235" i="19"/>
  <c r="AM235" i="19" s="1"/>
  <c r="AP235" i="19" s="1"/>
  <c r="AK236" i="19"/>
  <c r="AJ236" i="19"/>
  <c r="AM236" i="19" s="1"/>
  <c r="AP236" i="19" s="1"/>
  <c r="AK237" i="19"/>
  <c r="AJ237" i="19"/>
  <c r="AM237" i="19" s="1"/>
  <c r="AP237" i="19" s="1"/>
  <c r="AK238" i="19"/>
  <c r="AJ238" i="19"/>
  <c r="AM238" i="19" s="1"/>
  <c r="AP238" i="19" s="1"/>
  <c r="AK239" i="19"/>
  <c r="AJ239" i="19"/>
  <c r="AM239" i="19" s="1"/>
  <c r="AP239" i="19" s="1"/>
  <c r="AK240" i="19"/>
  <c r="AJ240" i="19"/>
  <c r="AM240" i="19" s="1"/>
  <c r="AP240" i="19" s="1"/>
  <c r="AK241" i="19"/>
  <c r="AK242" i="19"/>
  <c r="AK243" i="19"/>
  <c r="AJ243" i="19"/>
  <c r="AM243" i="19" s="1"/>
  <c r="AP243" i="19" s="1"/>
  <c r="AK244" i="19"/>
  <c r="AJ244" i="19"/>
  <c r="AM244" i="19" s="1"/>
  <c r="AP244" i="19" s="1"/>
  <c r="AK245" i="19"/>
  <c r="AJ245" i="19"/>
  <c r="AM245" i="19" s="1"/>
  <c r="AP245" i="19" s="1"/>
  <c r="AK246" i="19"/>
  <c r="AJ246" i="19"/>
  <c r="AM246" i="19" s="1"/>
  <c r="AP246" i="19" s="1"/>
  <c r="AK247" i="19"/>
  <c r="AJ247" i="19"/>
  <c r="AM247" i="19" s="1"/>
  <c r="AP247" i="19" s="1"/>
  <c r="AK248" i="19"/>
  <c r="AJ248" i="19"/>
  <c r="AM248" i="19" s="1"/>
  <c r="AP248" i="19" s="1"/>
  <c r="AK249" i="19"/>
  <c r="AJ249" i="19"/>
  <c r="AM249" i="19" s="1"/>
  <c r="AP249" i="19" s="1"/>
  <c r="AK250" i="19"/>
  <c r="AJ250" i="19"/>
  <c r="AM250" i="19" s="1"/>
  <c r="AP250" i="19" s="1"/>
  <c r="AK251" i="19"/>
  <c r="AK252" i="19"/>
  <c r="AK253" i="19"/>
  <c r="AJ253" i="19"/>
  <c r="AM253" i="19" s="1"/>
  <c r="AP253" i="19" s="1"/>
  <c r="AK254" i="19"/>
  <c r="AJ254" i="19"/>
  <c r="AM254" i="19" s="1"/>
  <c r="AP254" i="19" s="1"/>
  <c r="AK255" i="19"/>
  <c r="AJ255" i="19"/>
  <c r="AM255" i="19" s="1"/>
  <c r="AP255" i="19" s="1"/>
  <c r="AK256" i="19"/>
  <c r="AJ256" i="19"/>
  <c r="AM256" i="19" s="1"/>
  <c r="AP256" i="19" s="1"/>
  <c r="AK257" i="19"/>
  <c r="AJ257" i="19"/>
  <c r="AM257" i="19" s="1"/>
  <c r="AP257" i="19" s="1"/>
  <c r="AJ206" i="19"/>
  <c r="AM206" i="19" s="1"/>
  <c r="AP206" i="19" s="1"/>
  <c r="AK223" i="19"/>
  <c r="AN267" i="19"/>
  <c r="AM267" i="19"/>
  <c r="AP267" i="19" s="1"/>
  <c r="AJ258" i="19"/>
  <c r="AM258" i="19" s="1"/>
  <c r="AP258" i="19" s="1"/>
  <c r="AJ259" i="19"/>
  <c r="AM259" i="19" s="1"/>
  <c r="AP259" i="19" s="1"/>
  <c r="AJ260" i="19"/>
  <c r="AM260" i="19" s="1"/>
  <c r="AP260" i="19" s="1"/>
  <c r="AJ261" i="19"/>
  <c r="AM261" i="19" s="1"/>
  <c r="AP261" i="19" s="1"/>
  <c r="AJ262" i="19"/>
  <c r="AM262" i="19" s="1"/>
  <c r="AP262" i="19" s="1"/>
  <c r="AM266" i="19"/>
  <c r="AP266" i="19" s="1"/>
  <c r="W4" i="18"/>
  <c r="W6" i="18"/>
  <c r="W8" i="18"/>
  <c r="W10" i="18"/>
  <c r="W12" i="18"/>
  <c r="W14" i="18"/>
  <c r="W16" i="18"/>
  <c r="W18" i="18"/>
  <c r="W20" i="18"/>
  <c r="W22" i="18"/>
  <c r="W24" i="18"/>
  <c r="W26" i="18"/>
  <c r="W28" i="18"/>
  <c r="W30" i="18"/>
  <c r="W32" i="18"/>
  <c r="W34" i="18"/>
  <c r="W36" i="18"/>
  <c r="W38" i="18"/>
  <c r="W40" i="18"/>
  <c r="W42" i="18"/>
  <c r="W44" i="18"/>
  <c r="W46" i="18"/>
  <c r="W48" i="18"/>
  <c r="W50" i="18"/>
  <c r="W52" i="18"/>
  <c r="W54" i="18"/>
  <c r="W56" i="18"/>
  <c r="W59" i="18"/>
  <c r="W63" i="18"/>
  <c r="W67" i="18"/>
  <c r="W71" i="18"/>
  <c r="AJ207" i="18"/>
  <c r="AM207" i="18" s="1"/>
  <c r="AP207" i="18" s="1"/>
  <c r="AJ208" i="18"/>
  <c r="AM208" i="18" s="1"/>
  <c r="AP208" i="18" s="1"/>
  <c r="AJ209" i="18"/>
  <c r="AM209" i="18" s="1"/>
  <c r="AP209" i="18" s="1"/>
  <c r="AJ210" i="18"/>
  <c r="AM210" i="18" s="1"/>
  <c r="AP210" i="18" s="1"/>
  <c r="AJ211" i="18"/>
  <c r="AM211" i="18" s="1"/>
  <c r="AP211" i="18" s="1"/>
  <c r="AJ212" i="18"/>
  <c r="AM212" i="18" s="1"/>
  <c r="AP212" i="18" s="1"/>
  <c r="AJ213" i="18"/>
  <c r="AM213" i="18" s="1"/>
  <c r="AP213" i="18" s="1"/>
  <c r="AJ214" i="18"/>
  <c r="AM214" i="18" s="1"/>
  <c r="AP214" i="18" s="1"/>
  <c r="AJ215" i="18"/>
  <c r="AM215" i="18" s="1"/>
  <c r="AP215" i="18" s="1"/>
  <c r="AJ216" i="18"/>
  <c r="AM216" i="18" s="1"/>
  <c r="AP216" i="18" s="1"/>
  <c r="AJ217" i="18"/>
  <c r="AM217" i="18" s="1"/>
  <c r="AP217" i="18" s="1"/>
  <c r="AJ218" i="18"/>
  <c r="AM218" i="18" s="1"/>
  <c r="AP218" i="18" s="1"/>
  <c r="AJ219" i="18"/>
  <c r="AM219" i="18" s="1"/>
  <c r="AP219" i="18" s="1"/>
  <c r="AJ220" i="18"/>
  <c r="AM220" i="18" s="1"/>
  <c r="AP220" i="18" s="1"/>
  <c r="AJ221" i="18"/>
  <c r="AM221" i="18" s="1"/>
  <c r="AP221" i="18" s="1"/>
  <c r="AJ222" i="18"/>
  <c r="AM222" i="18" s="1"/>
  <c r="AP222" i="18" s="1"/>
  <c r="AJ223" i="18"/>
  <c r="AM223" i="18" s="1"/>
  <c r="AP223" i="18" s="1"/>
  <c r="AK224" i="18"/>
  <c r="AJ224" i="18"/>
  <c r="AM224" i="18" s="1"/>
  <c r="AP224" i="18" s="1"/>
  <c r="AK225" i="18"/>
  <c r="AJ225" i="18"/>
  <c r="AM225" i="18" s="1"/>
  <c r="AP225" i="18" s="1"/>
  <c r="AK226" i="18"/>
  <c r="AJ226" i="18"/>
  <c r="AM226" i="18" s="1"/>
  <c r="AP226" i="18" s="1"/>
  <c r="AK227" i="18"/>
  <c r="AJ227" i="18"/>
  <c r="AM227" i="18" s="1"/>
  <c r="AP227" i="18" s="1"/>
  <c r="AK228" i="18"/>
  <c r="AJ228" i="18"/>
  <c r="AM228" i="18" s="1"/>
  <c r="AP228" i="18" s="1"/>
  <c r="AK229" i="18"/>
  <c r="AJ229" i="18"/>
  <c r="AM229" i="18" s="1"/>
  <c r="AP229" i="18" s="1"/>
  <c r="AK230" i="18"/>
  <c r="AJ230" i="18"/>
  <c r="AM230" i="18" s="1"/>
  <c r="AP230" i="18" s="1"/>
  <c r="AK231" i="18"/>
  <c r="AJ231" i="18"/>
  <c r="AM231" i="18" s="1"/>
  <c r="AP231" i="18" s="1"/>
  <c r="AK232" i="18"/>
  <c r="AJ232" i="18"/>
  <c r="AM232" i="18" s="1"/>
  <c r="AP232" i="18" s="1"/>
  <c r="AK233" i="18"/>
  <c r="AJ233" i="18"/>
  <c r="AM233" i="18" s="1"/>
  <c r="AP233" i="18" s="1"/>
  <c r="AK234" i="18"/>
  <c r="AJ234" i="18"/>
  <c r="AM234" i="18" s="1"/>
  <c r="AP234" i="18" s="1"/>
  <c r="AK235" i="18"/>
  <c r="AJ235" i="18"/>
  <c r="AM235" i="18" s="1"/>
  <c r="AP235" i="18" s="1"/>
  <c r="AK236" i="18"/>
  <c r="AJ236" i="18"/>
  <c r="AM236" i="18" s="1"/>
  <c r="AP236" i="18" s="1"/>
  <c r="AK237" i="18"/>
  <c r="AJ237" i="18"/>
  <c r="AM237" i="18" s="1"/>
  <c r="AP237" i="18" s="1"/>
  <c r="AK238" i="18"/>
  <c r="AJ238" i="18"/>
  <c r="AM238" i="18" s="1"/>
  <c r="AP238" i="18" s="1"/>
  <c r="AK239" i="18"/>
  <c r="AJ239" i="18"/>
  <c r="AM239" i="18" s="1"/>
  <c r="AP239" i="18" s="1"/>
  <c r="AK240" i="18"/>
  <c r="AK241" i="18"/>
  <c r="AK242" i="18"/>
  <c r="AK243" i="18"/>
  <c r="AJ243" i="18"/>
  <c r="AM243" i="18" s="1"/>
  <c r="AP243" i="18" s="1"/>
  <c r="AK244" i="18"/>
  <c r="AJ244" i="18"/>
  <c r="AM244" i="18" s="1"/>
  <c r="AP244" i="18" s="1"/>
  <c r="AK245" i="18"/>
  <c r="AJ245" i="18"/>
  <c r="AM245" i="18" s="1"/>
  <c r="AP245" i="18" s="1"/>
  <c r="AK246" i="18"/>
  <c r="AJ246" i="18"/>
  <c r="AM246" i="18" s="1"/>
  <c r="AP246" i="18" s="1"/>
  <c r="AK247" i="18"/>
  <c r="AJ247" i="18"/>
  <c r="AM247" i="18" s="1"/>
  <c r="AP247" i="18" s="1"/>
  <c r="AK248" i="18"/>
  <c r="AJ248" i="18"/>
  <c r="AM248" i="18" s="1"/>
  <c r="AP248" i="18" s="1"/>
  <c r="AK249" i="18"/>
  <c r="AJ249" i="18"/>
  <c r="AM249" i="18" s="1"/>
  <c r="AP249" i="18" s="1"/>
  <c r="AK250" i="18"/>
  <c r="AJ250" i="18"/>
  <c r="AM250" i="18" s="1"/>
  <c r="AP250" i="18" s="1"/>
  <c r="AK251" i="18"/>
  <c r="AK252" i="18"/>
  <c r="AK253" i="18"/>
  <c r="AJ253" i="18"/>
  <c r="AM253" i="18" s="1"/>
  <c r="AP253" i="18" s="1"/>
  <c r="AK254" i="18"/>
  <c r="AJ254" i="18"/>
  <c r="AM254" i="18" s="1"/>
  <c r="AP254" i="18" s="1"/>
  <c r="AK255" i="18"/>
  <c r="AJ255" i="18"/>
  <c r="AM255" i="18" s="1"/>
  <c r="AP255" i="18" s="1"/>
  <c r="AK256" i="18"/>
  <c r="AJ256" i="18"/>
  <c r="AM256" i="18" s="1"/>
  <c r="AP256" i="18" s="1"/>
  <c r="AK257" i="18"/>
  <c r="AJ257" i="18"/>
  <c r="AM257" i="18" s="1"/>
  <c r="AP257" i="18" s="1"/>
  <c r="AK258" i="18"/>
  <c r="AJ258" i="18"/>
  <c r="AM258" i="18" s="1"/>
  <c r="AP258" i="18" s="1"/>
  <c r="AK259" i="18"/>
  <c r="AJ259" i="18"/>
  <c r="AM259" i="18" s="1"/>
  <c r="AP259" i="18" s="1"/>
  <c r="AK260" i="18"/>
  <c r="AJ260" i="18"/>
  <c r="AM260" i="18" s="1"/>
  <c r="AP260" i="18" s="1"/>
  <c r="AK261" i="18"/>
  <c r="AJ261" i="18"/>
  <c r="AM261" i="18" s="1"/>
  <c r="AP261" i="18" s="1"/>
  <c r="AN267" i="18"/>
  <c r="AM267" i="18"/>
  <c r="AP267" i="18" s="1"/>
  <c r="AJ262" i="18"/>
  <c r="AM262" i="18" s="1"/>
  <c r="AP262" i="18" s="1"/>
  <c r="AJ263" i="18"/>
  <c r="AM263" i="18" s="1"/>
  <c r="AP263" i="18" s="1"/>
  <c r="AJ264" i="18"/>
  <c r="AM264" i="18" s="1"/>
  <c r="AP264" i="18" s="1"/>
  <c r="AM266" i="18"/>
  <c r="AP266" i="18" s="1"/>
  <c r="AG81" i="17"/>
  <c r="AG85" i="17"/>
  <c r="AG74" i="17"/>
  <c r="W76" i="17"/>
  <c r="AG78" i="17"/>
  <c r="W80" i="17"/>
  <c r="AG82" i="17"/>
  <c r="AG200" i="17"/>
  <c r="AK224" i="17"/>
  <c r="AJ224" i="17"/>
  <c r="AM224" i="17" s="1"/>
  <c r="AP224" i="17" s="1"/>
  <c r="AK225" i="17"/>
  <c r="AJ225" i="17"/>
  <c r="AM225" i="17" s="1"/>
  <c r="AP225" i="17" s="1"/>
  <c r="AK226" i="17"/>
  <c r="AJ226" i="17"/>
  <c r="AM226" i="17" s="1"/>
  <c r="AP226" i="17" s="1"/>
  <c r="AK227" i="17"/>
  <c r="AJ227" i="17"/>
  <c r="AM227" i="17" s="1"/>
  <c r="AP227" i="17" s="1"/>
  <c r="AK228" i="17"/>
  <c r="AJ228" i="17"/>
  <c r="AM228" i="17" s="1"/>
  <c r="AP228" i="17" s="1"/>
  <c r="AK229" i="17"/>
  <c r="AJ229" i="17"/>
  <c r="AM229" i="17" s="1"/>
  <c r="AP229" i="17" s="1"/>
  <c r="AK230" i="17"/>
  <c r="AJ230" i="17"/>
  <c r="AM230" i="17" s="1"/>
  <c r="AP230" i="17" s="1"/>
  <c r="AK231" i="17"/>
  <c r="AJ231" i="17"/>
  <c r="AM231" i="17" s="1"/>
  <c r="AP231" i="17" s="1"/>
  <c r="AK232" i="17"/>
  <c r="AJ232" i="17"/>
  <c r="AM232" i="17" s="1"/>
  <c r="AP232" i="17" s="1"/>
  <c r="AK233" i="17"/>
  <c r="AJ233" i="17"/>
  <c r="AM233" i="17" s="1"/>
  <c r="AP233" i="17" s="1"/>
  <c r="AK234" i="17"/>
  <c r="AJ234" i="17"/>
  <c r="AM234" i="17" s="1"/>
  <c r="AP234" i="17" s="1"/>
  <c r="AK235" i="17"/>
  <c r="AJ235" i="17"/>
  <c r="AM235" i="17" s="1"/>
  <c r="AP235" i="17" s="1"/>
  <c r="AK236" i="17"/>
  <c r="AJ236" i="17"/>
  <c r="AM236" i="17" s="1"/>
  <c r="AP236" i="17" s="1"/>
  <c r="AK237" i="17"/>
  <c r="AJ237" i="17"/>
  <c r="AM237" i="17" s="1"/>
  <c r="AP237" i="17" s="1"/>
  <c r="AK238" i="17"/>
  <c r="AJ238" i="17"/>
  <c r="AM238" i="17" s="1"/>
  <c r="AP238" i="17" s="1"/>
  <c r="AK239" i="17"/>
  <c r="AJ239" i="17"/>
  <c r="AM239" i="17" s="1"/>
  <c r="AP239" i="17" s="1"/>
  <c r="AK240" i="17"/>
  <c r="AK241" i="17"/>
  <c r="AK242" i="17"/>
  <c r="AK243" i="17"/>
  <c r="AJ243" i="17"/>
  <c r="AM243" i="17" s="1"/>
  <c r="AP243" i="17" s="1"/>
  <c r="AK244" i="17"/>
  <c r="AJ244" i="17"/>
  <c r="AM244" i="17" s="1"/>
  <c r="AP244" i="17" s="1"/>
  <c r="AK245" i="17"/>
  <c r="AJ245" i="17"/>
  <c r="AM245" i="17" s="1"/>
  <c r="AP245" i="17" s="1"/>
  <c r="AK246" i="17"/>
  <c r="AJ246" i="17"/>
  <c r="AM246" i="17" s="1"/>
  <c r="AP246" i="17" s="1"/>
  <c r="AK247" i="17"/>
  <c r="AJ247" i="17"/>
  <c r="AM247" i="17" s="1"/>
  <c r="AP247" i="17" s="1"/>
  <c r="AK248" i="17"/>
  <c r="AJ248" i="17"/>
  <c r="AM248" i="17" s="1"/>
  <c r="AP248" i="17" s="1"/>
  <c r="AK249" i="17"/>
  <c r="AJ249" i="17"/>
  <c r="AM249" i="17" s="1"/>
  <c r="AP249" i="17" s="1"/>
  <c r="AK250" i="17"/>
  <c r="AJ250" i="17"/>
  <c r="AM250" i="17" s="1"/>
  <c r="AP250" i="17" s="1"/>
  <c r="AK251" i="17"/>
  <c r="AK252" i="17"/>
  <c r="AK253" i="17"/>
  <c r="AJ253" i="17"/>
  <c r="AM253" i="17" s="1"/>
  <c r="AP253" i="17" s="1"/>
  <c r="AK254" i="17"/>
  <c r="AJ254" i="17"/>
  <c r="AM254" i="17" s="1"/>
  <c r="AP254" i="17" s="1"/>
  <c r="AK255" i="17"/>
  <c r="AJ255" i="17"/>
  <c r="AM255" i="17" s="1"/>
  <c r="AP255" i="17" s="1"/>
  <c r="AK256" i="17"/>
  <c r="AJ256" i="17"/>
  <c r="AM256" i="17" s="1"/>
  <c r="AP256" i="17" s="1"/>
  <c r="AK257" i="17"/>
  <c r="AJ257" i="17"/>
  <c r="AM257" i="17" s="1"/>
  <c r="AP257" i="17" s="1"/>
  <c r="AK258" i="17"/>
  <c r="AJ258" i="17"/>
  <c r="AM258" i="17" s="1"/>
  <c r="AP258" i="17" s="1"/>
  <c r="AK259" i="17"/>
  <c r="AJ259" i="17"/>
  <c r="AM259" i="17" s="1"/>
  <c r="AP259" i="17" s="1"/>
  <c r="AK260" i="17"/>
  <c r="AJ260" i="17"/>
  <c r="AM260" i="17" s="1"/>
  <c r="AP260" i="17" s="1"/>
  <c r="AK261" i="17"/>
  <c r="AJ261" i="17"/>
  <c r="AM261" i="17" s="1"/>
  <c r="AP261" i="17" s="1"/>
  <c r="AK262" i="17"/>
  <c r="AJ262" i="17"/>
  <c r="AM262" i="17" s="1"/>
  <c r="AP262" i="17" s="1"/>
  <c r="AK263" i="17"/>
  <c r="AJ263" i="17"/>
  <c r="AM263" i="17" s="1"/>
  <c r="AP263" i="17" s="1"/>
  <c r="AK264" i="17"/>
  <c r="AJ264" i="17"/>
  <c r="AM264" i="17" s="1"/>
  <c r="AP264" i="17" s="1"/>
  <c r="AN267" i="17"/>
  <c r="AM267" i="17"/>
  <c r="AP267" i="17" s="1"/>
  <c r="AG15" i="16"/>
  <c r="AG19" i="16"/>
  <c r="AG23" i="16"/>
  <c r="AG27" i="16"/>
  <c r="AG31" i="16"/>
  <c r="AG35" i="16"/>
  <c r="AG39" i="16"/>
  <c r="AG3" i="16"/>
  <c r="AG5" i="16"/>
  <c r="AG7" i="16"/>
  <c r="AG9" i="16"/>
  <c r="AG11" i="16"/>
  <c r="AG13" i="16"/>
  <c r="W74" i="16"/>
  <c r="AG76" i="16"/>
  <c r="W78" i="16"/>
  <c r="AG80" i="16"/>
  <c r="W82" i="16"/>
  <c r="AG84" i="16"/>
  <c r="W86" i="16"/>
  <c r="AK224" i="16"/>
  <c r="AJ224" i="16"/>
  <c r="AM224" i="16" s="1"/>
  <c r="AP224" i="16" s="1"/>
  <c r="AK225" i="16"/>
  <c r="AJ225" i="16"/>
  <c r="AM225" i="16" s="1"/>
  <c r="AP225" i="16" s="1"/>
  <c r="AK226" i="16"/>
  <c r="AJ226" i="16"/>
  <c r="AM226" i="16" s="1"/>
  <c r="AP226" i="16" s="1"/>
  <c r="AK227" i="16"/>
  <c r="AJ227" i="16"/>
  <c r="AM227" i="16" s="1"/>
  <c r="AP227" i="16" s="1"/>
  <c r="AK228" i="16"/>
  <c r="AJ228" i="16"/>
  <c r="AM228" i="16" s="1"/>
  <c r="AP228" i="16" s="1"/>
  <c r="AK229" i="16"/>
  <c r="AJ229" i="16"/>
  <c r="AM229" i="16" s="1"/>
  <c r="AP229" i="16" s="1"/>
  <c r="AK230" i="16"/>
  <c r="AJ230" i="16"/>
  <c r="AM230" i="16" s="1"/>
  <c r="AP230" i="16" s="1"/>
  <c r="AK231" i="16"/>
  <c r="AJ231" i="16"/>
  <c r="AM231" i="16" s="1"/>
  <c r="AP231" i="16" s="1"/>
  <c r="AK232" i="16"/>
  <c r="AJ232" i="16"/>
  <c r="AM232" i="16" s="1"/>
  <c r="AP232" i="16" s="1"/>
  <c r="AK233" i="16"/>
  <c r="AJ233" i="16"/>
  <c r="AM233" i="16" s="1"/>
  <c r="AP233" i="16" s="1"/>
  <c r="AK234" i="16"/>
  <c r="AJ234" i="16"/>
  <c r="AM234" i="16" s="1"/>
  <c r="AP234" i="16" s="1"/>
  <c r="AK235" i="16"/>
  <c r="AJ235" i="16"/>
  <c r="AM235" i="16" s="1"/>
  <c r="AP235" i="16" s="1"/>
  <c r="AK236" i="16"/>
  <c r="AJ236" i="16"/>
  <c r="AM236" i="16" s="1"/>
  <c r="AP236" i="16" s="1"/>
  <c r="AK237" i="16"/>
  <c r="AJ237" i="16"/>
  <c r="AM237" i="16" s="1"/>
  <c r="AP237" i="16" s="1"/>
  <c r="AK238" i="16"/>
  <c r="AJ238" i="16"/>
  <c r="AM238" i="16" s="1"/>
  <c r="AP238" i="16" s="1"/>
  <c r="AK239" i="16"/>
  <c r="AJ239" i="16"/>
  <c r="AM239" i="16" s="1"/>
  <c r="AP239" i="16" s="1"/>
  <c r="AK240" i="16"/>
  <c r="AJ240" i="16"/>
  <c r="AM240" i="16" s="1"/>
  <c r="AP240" i="16" s="1"/>
  <c r="AK241" i="16"/>
  <c r="AJ241" i="16"/>
  <c r="AM241" i="16" s="1"/>
  <c r="AP241" i="16" s="1"/>
  <c r="AK242" i="16"/>
  <c r="AK243" i="16"/>
  <c r="AJ243" i="16"/>
  <c r="AM243" i="16" s="1"/>
  <c r="AP243" i="16" s="1"/>
  <c r="AK244" i="16"/>
  <c r="AJ244" i="16"/>
  <c r="AM244" i="16" s="1"/>
  <c r="AP244" i="16" s="1"/>
  <c r="AK245" i="16"/>
  <c r="AJ245" i="16"/>
  <c r="AM245" i="16" s="1"/>
  <c r="AP245" i="16" s="1"/>
  <c r="AK246" i="16"/>
  <c r="AJ246" i="16"/>
  <c r="AM246" i="16" s="1"/>
  <c r="AP246" i="16" s="1"/>
  <c r="AK247" i="16"/>
  <c r="AJ247" i="16"/>
  <c r="AM247" i="16" s="1"/>
  <c r="AP247" i="16" s="1"/>
  <c r="AK248" i="16"/>
  <c r="AJ248" i="16"/>
  <c r="AM248" i="16" s="1"/>
  <c r="AP248" i="16" s="1"/>
  <c r="AK249" i="16"/>
  <c r="AJ249" i="16"/>
  <c r="AM249" i="16" s="1"/>
  <c r="AP249" i="16" s="1"/>
  <c r="AK250" i="16"/>
  <c r="AJ250" i="16"/>
  <c r="AM250" i="16" s="1"/>
  <c r="AP250" i="16" s="1"/>
  <c r="AK251" i="16"/>
  <c r="AK252" i="16"/>
  <c r="AK253" i="16"/>
  <c r="AJ253" i="16"/>
  <c r="AM253" i="16" s="1"/>
  <c r="AP253" i="16" s="1"/>
  <c r="AK254" i="16"/>
  <c r="AJ254" i="16"/>
  <c r="AM254" i="16" s="1"/>
  <c r="AP254" i="16" s="1"/>
  <c r="AK255" i="16"/>
  <c r="AJ255" i="16"/>
  <c r="AM255" i="16" s="1"/>
  <c r="AP255" i="16" s="1"/>
  <c r="AK256" i="16"/>
  <c r="AJ256" i="16"/>
  <c r="AM256" i="16" s="1"/>
  <c r="AP256" i="16" s="1"/>
  <c r="AK257" i="16"/>
  <c r="AJ257" i="16"/>
  <c r="AM257" i="16" s="1"/>
  <c r="AP257" i="16" s="1"/>
  <c r="AK258" i="16"/>
  <c r="AJ258" i="16"/>
  <c r="AM258" i="16" s="1"/>
  <c r="AP258" i="16" s="1"/>
  <c r="AK259" i="16"/>
  <c r="AJ259" i="16"/>
  <c r="AM259" i="16" s="1"/>
  <c r="AP259" i="16" s="1"/>
  <c r="AG200" i="16"/>
  <c r="AJ203" i="16"/>
  <c r="AM203" i="16" s="1"/>
  <c r="AP203" i="16" s="1"/>
  <c r="AJ204" i="16"/>
  <c r="AM204" i="16" s="1"/>
  <c r="AP204" i="16" s="1"/>
  <c r="AJ205" i="16"/>
  <c r="AN267" i="16"/>
  <c r="AM267" i="16"/>
  <c r="AP267" i="16" s="1"/>
  <c r="AJ260" i="16"/>
  <c r="AM260" i="16" s="1"/>
  <c r="AP260" i="16" s="1"/>
  <c r="AJ261" i="16"/>
  <c r="AM261" i="16" s="1"/>
  <c r="AP261" i="16" s="1"/>
  <c r="AJ262" i="16"/>
  <c r="AM262" i="16" s="1"/>
  <c r="AP262" i="16" s="1"/>
  <c r="AJ263" i="16"/>
  <c r="AM263" i="16" s="1"/>
  <c r="AP263" i="16" s="1"/>
  <c r="AM266" i="16"/>
  <c r="AP266" i="16" s="1"/>
  <c r="AG11" i="15"/>
  <c r="W13" i="15"/>
  <c r="AG15" i="15"/>
  <c r="W17" i="15"/>
  <c r="AG19" i="15"/>
  <c r="W21" i="15"/>
  <c r="AG23" i="15"/>
  <c r="W25" i="15"/>
  <c r="AG27" i="15"/>
  <c r="W29" i="15"/>
  <c r="W33" i="15"/>
  <c r="AG35" i="15"/>
  <c r="W37" i="15"/>
  <c r="AG39" i="15"/>
  <c r="W41" i="15"/>
  <c r="AG43" i="15"/>
  <c r="W45" i="15"/>
  <c r="AG47" i="15"/>
  <c r="W49" i="15"/>
  <c r="AG51" i="15"/>
  <c r="W53" i="15"/>
  <c r="AG55" i="15"/>
  <c r="W57" i="15"/>
  <c r="AG59" i="15"/>
  <c r="W61" i="15"/>
  <c r="AG63" i="15"/>
  <c r="W65" i="15"/>
  <c r="AG67" i="15"/>
  <c r="W69" i="15"/>
  <c r="AG71" i="15"/>
  <c r="AG77" i="15"/>
  <c r="AG78" i="15"/>
  <c r="W80" i="15"/>
  <c r="AG81" i="15"/>
  <c r="AG82" i="15"/>
  <c r="AJ224" i="15"/>
  <c r="AM224" i="15" s="1"/>
  <c r="AP224" i="15" s="1"/>
  <c r="AJ226" i="15"/>
  <c r="AM226" i="15" s="1"/>
  <c r="AP226" i="15" s="1"/>
  <c r="AJ228" i="15"/>
  <c r="AM228" i="15" s="1"/>
  <c r="AP228" i="15" s="1"/>
  <c r="AJ230" i="15"/>
  <c r="AM230" i="15" s="1"/>
  <c r="AP230" i="15" s="1"/>
  <c r="AJ232" i="15"/>
  <c r="AM232" i="15" s="1"/>
  <c r="AP232" i="15" s="1"/>
  <c r="AJ234" i="15"/>
  <c r="AM234" i="15" s="1"/>
  <c r="AP234" i="15" s="1"/>
  <c r="AJ236" i="15"/>
  <c r="AM236" i="15" s="1"/>
  <c r="AP236" i="15" s="1"/>
  <c r="AJ238" i="15"/>
  <c r="AM238" i="15" s="1"/>
  <c r="AP238" i="15" s="1"/>
  <c r="AJ240" i="15"/>
  <c r="AM240" i="15" s="1"/>
  <c r="AP240" i="15" s="1"/>
  <c r="AJ244" i="15"/>
  <c r="AM244" i="15" s="1"/>
  <c r="AP244" i="15" s="1"/>
  <c r="AJ246" i="15"/>
  <c r="AM246" i="15" s="1"/>
  <c r="AP246" i="15" s="1"/>
  <c r="AJ248" i="15"/>
  <c r="AM248" i="15" s="1"/>
  <c r="AP248" i="15" s="1"/>
  <c r="AJ250" i="15"/>
  <c r="AM250" i="15" s="1"/>
  <c r="AP250" i="15" s="1"/>
  <c r="AJ254" i="15"/>
  <c r="AM254" i="15" s="1"/>
  <c r="AP254" i="15" s="1"/>
  <c r="AJ256" i="15"/>
  <c r="AM256" i="15" s="1"/>
  <c r="AP256" i="15" s="1"/>
  <c r="AJ258" i="15"/>
  <c r="AM258" i="15" s="1"/>
  <c r="AP258" i="15" s="1"/>
  <c r="AJ207" i="15"/>
  <c r="AM207" i="15" s="1"/>
  <c r="AP207" i="15" s="1"/>
  <c r="AJ208" i="15"/>
  <c r="AM208" i="15" s="1"/>
  <c r="AP208" i="15" s="1"/>
  <c r="AJ209" i="15"/>
  <c r="AM209" i="15" s="1"/>
  <c r="AP209" i="15" s="1"/>
  <c r="AJ210" i="15"/>
  <c r="AM210" i="15" s="1"/>
  <c r="AP210" i="15" s="1"/>
  <c r="AJ211" i="15"/>
  <c r="AM211" i="15" s="1"/>
  <c r="AP211" i="15" s="1"/>
  <c r="AJ212" i="15"/>
  <c r="AM212" i="15" s="1"/>
  <c r="AP212" i="15" s="1"/>
  <c r="AJ213" i="15"/>
  <c r="AM213" i="15" s="1"/>
  <c r="AP213" i="15" s="1"/>
  <c r="AJ214" i="15"/>
  <c r="AM214" i="15" s="1"/>
  <c r="AP214" i="15" s="1"/>
  <c r="AJ215" i="15"/>
  <c r="AM215" i="15" s="1"/>
  <c r="AP215" i="15" s="1"/>
  <c r="AJ216" i="15"/>
  <c r="AM216" i="15" s="1"/>
  <c r="AP216" i="15" s="1"/>
  <c r="AJ217" i="15"/>
  <c r="AM217" i="15" s="1"/>
  <c r="AP217" i="15" s="1"/>
  <c r="AJ218" i="15"/>
  <c r="AM218" i="15" s="1"/>
  <c r="AP218" i="15" s="1"/>
  <c r="AJ219" i="15"/>
  <c r="AM219" i="15" s="1"/>
  <c r="AP219" i="15" s="1"/>
  <c r="AJ220" i="15"/>
  <c r="AM220" i="15" s="1"/>
  <c r="AP220" i="15" s="1"/>
  <c r="AJ221" i="15"/>
  <c r="AM221" i="15" s="1"/>
  <c r="AP221" i="15" s="1"/>
  <c r="AJ222" i="15"/>
  <c r="AM222" i="15" s="1"/>
  <c r="AP222" i="15" s="1"/>
  <c r="AJ223" i="15"/>
  <c r="AM223" i="15" s="1"/>
  <c r="AP223" i="15" s="1"/>
  <c r="AN266" i="15"/>
  <c r="AM266" i="15"/>
  <c r="AP266" i="15" s="1"/>
  <c r="AM267" i="15"/>
  <c r="AP267" i="15" s="1"/>
  <c r="AG22" i="14"/>
  <c r="AG37" i="14"/>
  <c r="AG38" i="14"/>
  <c r="AG52" i="14"/>
  <c r="W52" i="14"/>
  <c r="AG60" i="14"/>
  <c r="W60" i="14"/>
  <c r="AG9" i="14"/>
  <c r="AG10" i="14"/>
  <c r="W12" i="14"/>
  <c r="AG25" i="14"/>
  <c r="AG26" i="14"/>
  <c r="W28" i="14"/>
  <c r="AG41" i="14"/>
  <c r="AG42" i="14"/>
  <c r="W44" i="14"/>
  <c r="W50" i="14"/>
  <c r="AG50" i="14"/>
  <c r="W58" i="14"/>
  <c r="AG58" i="14"/>
  <c r="W66" i="14"/>
  <c r="AG66" i="14"/>
  <c r="AG13" i="14"/>
  <c r="AG14" i="14"/>
  <c r="AG29" i="14"/>
  <c r="AG30" i="14"/>
  <c r="AG45" i="14"/>
  <c r="AG56" i="14"/>
  <c r="W56" i="14"/>
  <c r="AG64" i="14"/>
  <c r="W64" i="14"/>
  <c r="W4" i="14"/>
  <c r="W20" i="14"/>
  <c r="W36" i="14"/>
  <c r="AG49" i="14"/>
  <c r="W54" i="14"/>
  <c r="AG54" i="14"/>
  <c r="W62" i="14"/>
  <c r="AG62" i="14"/>
  <c r="W68" i="14"/>
  <c r="AG70" i="14"/>
  <c r="W72" i="14"/>
  <c r="AG74" i="14"/>
  <c r="W76" i="14"/>
  <c r="AG78" i="14"/>
  <c r="W80" i="14"/>
  <c r="AG82" i="14"/>
  <c r="W84" i="14"/>
  <c r="AG86" i="14"/>
  <c r="AG85" i="14"/>
  <c r="AJ207" i="14"/>
  <c r="AM207" i="14" s="1"/>
  <c r="AP207" i="14" s="1"/>
  <c r="AJ208" i="14"/>
  <c r="AM208" i="14" s="1"/>
  <c r="AP208" i="14" s="1"/>
  <c r="AJ209" i="14"/>
  <c r="AM209" i="14" s="1"/>
  <c r="AP209" i="14" s="1"/>
  <c r="AJ210" i="14"/>
  <c r="AM210" i="14" s="1"/>
  <c r="AP210" i="14" s="1"/>
  <c r="AJ211" i="14"/>
  <c r="AM211" i="14" s="1"/>
  <c r="AP211" i="14" s="1"/>
  <c r="AJ212" i="14"/>
  <c r="AM212" i="14" s="1"/>
  <c r="AP212" i="14" s="1"/>
  <c r="AJ213" i="14"/>
  <c r="AM213" i="14" s="1"/>
  <c r="AP213" i="14" s="1"/>
  <c r="AJ214" i="14"/>
  <c r="AM214" i="14" s="1"/>
  <c r="AP214" i="14" s="1"/>
  <c r="AJ215" i="14"/>
  <c r="AM215" i="14" s="1"/>
  <c r="AP215" i="14" s="1"/>
  <c r="AJ216" i="14"/>
  <c r="AM216" i="14" s="1"/>
  <c r="AP216" i="14" s="1"/>
  <c r="AJ217" i="14"/>
  <c r="AM217" i="14" s="1"/>
  <c r="AP217" i="14" s="1"/>
  <c r="AJ218" i="14"/>
  <c r="AM218" i="14" s="1"/>
  <c r="AP218" i="14" s="1"/>
  <c r="AJ219" i="14"/>
  <c r="AM219" i="14" s="1"/>
  <c r="AP219" i="14" s="1"/>
  <c r="AJ220" i="14"/>
  <c r="AM220" i="14" s="1"/>
  <c r="AP220" i="14" s="1"/>
  <c r="AJ221" i="14"/>
  <c r="AM221" i="14" s="1"/>
  <c r="AP221" i="14" s="1"/>
  <c r="AJ222" i="14"/>
  <c r="AM222" i="14" s="1"/>
  <c r="AP222" i="14" s="1"/>
  <c r="AJ223" i="14"/>
  <c r="AM223" i="14" s="1"/>
  <c r="AP223" i="14" s="1"/>
  <c r="AN266" i="14"/>
  <c r="AM266" i="14"/>
  <c r="AP266" i="14" s="1"/>
  <c r="AJ225" i="14"/>
  <c r="AM225" i="14" s="1"/>
  <c r="AP225" i="14" s="1"/>
  <c r="AJ227" i="14"/>
  <c r="AM227" i="14" s="1"/>
  <c r="AP227" i="14" s="1"/>
  <c r="AJ229" i="14"/>
  <c r="AM229" i="14" s="1"/>
  <c r="AP229" i="14" s="1"/>
  <c r="AJ231" i="14"/>
  <c r="AM231" i="14" s="1"/>
  <c r="AP231" i="14" s="1"/>
  <c r="AJ233" i="14"/>
  <c r="AM233" i="14" s="1"/>
  <c r="AP233" i="14" s="1"/>
  <c r="AJ235" i="14"/>
  <c r="AM235" i="14" s="1"/>
  <c r="AP235" i="14" s="1"/>
  <c r="AJ237" i="14"/>
  <c r="AM237" i="14" s="1"/>
  <c r="AP237" i="14" s="1"/>
  <c r="AJ239" i="14"/>
  <c r="AM239" i="14" s="1"/>
  <c r="AP239" i="14" s="1"/>
  <c r="AJ243" i="14"/>
  <c r="AM243" i="14" s="1"/>
  <c r="AP243" i="14" s="1"/>
  <c r="AJ245" i="14"/>
  <c r="AM245" i="14" s="1"/>
  <c r="AP245" i="14" s="1"/>
  <c r="AJ247" i="14"/>
  <c r="AM247" i="14" s="1"/>
  <c r="AP247" i="14" s="1"/>
  <c r="AJ249" i="14"/>
  <c r="AM249" i="14" s="1"/>
  <c r="AP249" i="14" s="1"/>
  <c r="AJ253" i="14"/>
  <c r="AM253" i="14" s="1"/>
  <c r="AP253" i="14" s="1"/>
  <c r="AJ255" i="14"/>
  <c r="AM255" i="14" s="1"/>
  <c r="AP255" i="14" s="1"/>
  <c r="AJ257" i="14"/>
  <c r="AM257" i="14" s="1"/>
  <c r="AP257" i="14" s="1"/>
  <c r="AM267" i="14"/>
  <c r="AP267" i="14" s="1"/>
  <c r="W3" i="13"/>
  <c r="W5" i="13"/>
  <c r="W7" i="13"/>
  <c r="W9" i="13"/>
  <c r="W11" i="13"/>
  <c r="W13" i="13"/>
  <c r="W15" i="13"/>
  <c r="W17" i="13"/>
  <c r="W19" i="13"/>
  <c r="W21" i="13"/>
  <c r="W23" i="13"/>
  <c r="W25" i="13"/>
  <c r="W27" i="13"/>
  <c r="W29" i="13"/>
  <c r="W31" i="13"/>
  <c r="W33" i="13"/>
  <c r="W35" i="13"/>
  <c r="W37" i="13"/>
  <c r="W39" i="13"/>
  <c r="AG40" i="13"/>
  <c r="W42" i="13"/>
  <c r="AG44" i="13"/>
  <c r="W46" i="13"/>
  <c r="AG48" i="13"/>
  <c r="W50" i="13"/>
  <c r="AG52" i="13"/>
  <c r="W54" i="13"/>
  <c r="AG56" i="13"/>
  <c r="W58" i="13"/>
  <c r="AG60" i="13"/>
  <c r="W62" i="13"/>
  <c r="AG64" i="13"/>
  <c r="W66" i="13"/>
  <c r="AG68" i="13"/>
  <c r="W70" i="13"/>
  <c r="AG72" i="13"/>
  <c r="W74" i="13"/>
  <c r="AG76" i="13"/>
  <c r="W78" i="13"/>
  <c r="AG80" i="13"/>
  <c r="W82" i="13"/>
  <c r="AG84" i="13"/>
  <c r="W86" i="13"/>
  <c r="AG2" i="13"/>
  <c r="AG4" i="13"/>
  <c r="AG6" i="13"/>
  <c r="AG8" i="13"/>
  <c r="AG10" i="13"/>
  <c r="AG12" i="13"/>
  <c r="AG14" i="13"/>
  <c r="AG16" i="13"/>
  <c r="AG18" i="13"/>
  <c r="AG20" i="13"/>
  <c r="AG22" i="13"/>
  <c r="AG24" i="13"/>
  <c r="AG26" i="13"/>
  <c r="AG28" i="13"/>
  <c r="AG30" i="13"/>
  <c r="AG32" i="13"/>
  <c r="AG34" i="13"/>
  <c r="AG36" i="13"/>
  <c r="AG38" i="13"/>
  <c r="AG85" i="13"/>
  <c r="AG200" i="13"/>
  <c r="AK224" i="13"/>
  <c r="AJ224" i="13"/>
  <c r="AM224" i="13" s="1"/>
  <c r="AP224" i="13" s="1"/>
  <c r="AK225" i="13"/>
  <c r="AJ225" i="13"/>
  <c r="AM225" i="13" s="1"/>
  <c r="AP225" i="13" s="1"/>
  <c r="AK226" i="13"/>
  <c r="AJ226" i="13"/>
  <c r="AM226" i="13" s="1"/>
  <c r="AP226" i="13" s="1"/>
  <c r="AK227" i="13"/>
  <c r="AJ227" i="13"/>
  <c r="AM227" i="13" s="1"/>
  <c r="AP227" i="13" s="1"/>
  <c r="AK228" i="13"/>
  <c r="AJ228" i="13"/>
  <c r="AM228" i="13" s="1"/>
  <c r="AP228" i="13" s="1"/>
  <c r="AK229" i="13"/>
  <c r="AJ229" i="13"/>
  <c r="AM229" i="13" s="1"/>
  <c r="AP229" i="13" s="1"/>
  <c r="AK230" i="13"/>
  <c r="AJ230" i="13"/>
  <c r="AM230" i="13" s="1"/>
  <c r="AP230" i="13" s="1"/>
  <c r="AK231" i="13"/>
  <c r="AJ231" i="13"/>
  <c r="AM231" i="13" s="1"/>
  <c r="AP231" i="13" s="1"/>
  <c r="AK232" i="13"/>
  <c r="AJ232" i="13"/>
  <c r="AM232" i="13" s="1"/>
  <c r="AP232" i="13" s="1"/>
  <c r="AK233" i="13"/>
  <c r="AJ233" i="13"/>
  <c r="AM233" i="13" s="1"/>
  <c r="AP233" i="13" s="1"/>
  <c r="AK234" i="13"/>
  <c r="AJ234" i="13"/>
  <c r="AM234" i="13" s="1"/>
  <c r="AP234" i="13" s="1"/>
  <c r="AK235" i="13"/>
  <c r="AJ235" i="13"/>
  <c r="AM235" i="13" s="1"/>
  <c r="AP235" i="13" s="1"/>
  <c r="AK236" i="13"/>
  <c r="AJ236" i="13"/>
  <c r="AM236" i="13" s="1"/>
  <c r="AP236" i="13" s="1"/>
  <c r="AK237" i="13"/>
  <c r="AJ237" i="13"/>
  <c r="AM237" i="13" s="1"/>
  <c r="AP237" i="13" s="1"/>
  <c r="AK238" i="13"/>
  <c r="AJ238" i="13"/>
  <c r="AM238" i="13" s="1"/>
  <c r="AP238" i="13" s="1"/>
  <c r="AK239" i="13"/>
  <c r="AJ239" i="13"/>
  <c r="AM239" i="13" s="1"/>
  <c r="AP239" i="13" s="1"/>
  <c r="AK240" i="13"/>
  <c r="AK241" i="13"/>
  <c r="AK242" i="13"/>
  <c r="AK243" i="13"/>
  <c r="AJ243" i="13"/>
  <c r="AM243" i="13" s="1"/>
  <c r="AP243" i="13" s="1"/>
  <c r="AK244" i="13"/>
  <c r="AJ244" i="13"/>
  <c r="AM244" i="13" s="1"/>
  <c r="AP244" i="13" s="1"/>
  <c r="AK245" i="13"/>
  <c r="AJ245" i="13"/>
  <c r="AM245" i="13" s="1"/>
  <c r="AP245" i="13" s="1"/>
  <c r="AK246" i="13"/>
  <c r="AJ246" i="13"/>
  <c r="AM246" i="13" s="1"/>
  <c r="AP246" i="13" s="1"/>
  <c r="AK247" i="13"/>
  <c r="AJ247" i="13"/>
  <c r="AM247" i="13" s="1"/>
  <c r="AP247" i="13" s="1"/>
  <c r="AK248" i="13"/>
  <c r="AJ248" i="13"/>
  <c r="AM248" i="13" s="1"/>
  <c r="AP248" i="13" s="1"/>
  <c r="AK249" i="13"/>
  <c r="AJ249" i="13"/>
  <c r="AM249" i="13" s="1"/>
  <c r="AP249" i="13" s="1"/>
  <c r="AK250" i="13"/>
  <c r="AJ250" i="13"/>
  <c r="AM250" i="13" s="1"/>
  <c r="AP250" i="13" s="1"/>
  <c r="AK251" i="13"/>
  <c r="AK252" i="13"/>
  <c r="AK253" i="13"/>
  <c r="AJ253" i="13"/>
  <c r="AM253" i="13" s="1"/>
  <c r="AP253" i="13" s="1"/>
  <c r="AK254" i="13"/>
  <c r="AJ254" i="13"/>
  <c r="AM254" i="13" s="1"/>
  <c r="AP254" i="13" s="1"/>
  <c r="AK255" i="13"/>
  <c r="AJ255" i="13"/>
  <c r="AM255" i="13" s="1"/>
  <c r="AP255" i="13" s="1"/>
  <c r="AK256" i="13"/>
  <c r="AJ256" i="13"/>
  <c r="AM256" i="13" s="1"/>
  <c r="AP256" i="13" s="1"/>
  <c r="AK257" i="13"/>
  <c r="AJ257" i="13"/>
  <c r="AM257" i="13" s="1"/>
  <c r="AP257" i="13" s="1"/>
  <c r="AK258" i="13"/>
  <c r="AJ258" i="13"/>
  <c r="AM258" i="13" s="1"/>
  <c r="AP258" i="13" s="1"/>
  <c r="AJ206" i="13"/>
  <c r="AM206" i="13" s="1"/>
  <c r="AP206" i="13" s="1"/>
  <c r="AK223" i="13"/>
  <c r="AN267" i="13"/>
  <c r="AM267" i="13"/>
  <c r="AP267" i="13" s="1"/>
  <c r="AJ259" i="13"/>
  <c r="AM259" i="13" s="1"/>
  <c r="AP259" i="13" s="1"/>
  <c r="AJ260" i="13"/>
  <c r="AM260" i="13" s="1"/>
  <c r="AP260" i="13" s="1"/>
  <c r="AJ261" i="13"/>
  <c r="AM261" i="13" s="1"/>
  <c r="AP261" i="13" s="1"/>
  <c r="AJ262" i="13"/>
  <c r="AM262" i="13" s="1"/>
  <c r="AP262" i="13" s="1"/>
  <c r="AM266" i="13"/>
  <c r="AP266" i="13" s="1"/>
  <c r="AG5" i="12"/>
  <c r="AG7" i="12"/>
  <c r="AG11" i="12"/>
  <c r="AG13" i="12"/>
  <c r="AG17" i="12"/>
  <c r="AG29" i="12"/>
  <c r="AG37" i="12"/>
  <c r="W3" i="12"/>
  <c r="W9" i="12"/>
  <c r="W15" i="12"/>
  <c r="W19" i="12"/>
  <c r="W21" i="12"/>
  <c r="W23" i="12"/>
  <c r="W25" i="12"/>
  <c r="W27" i="12"/>
  <c r="W31" i="12"/>
  <c r="W33" i="12"/>
  <c r="W35" i="12"/>
  <c r="W39" i="12"/>
  <c r="W41" i="12"/>
  <c r="AG45" i="12"/>
  <c r="AG49" i="12"/>
  <c r="AG53" i="12"/>
  <c r="AG57" i="12"/>
  <c r="AG61" i="12"/>
  <c r="AG65" i="12"/>
  <c r="AG69" i="12"/>
  <c r="AG73" i="12"/>
  <c r="AG77" i="12"/>
  <c r="AG81" i="12"/>
  <c r="AG85" i="12"/>
  <c r="AG43" i="12"/>
  <c r="AG47" i="12"/>
  <c r="AG51" i="12"/>
  <c r="AG55" i="12"/>
  <c r="AG63" i="12"/>
  <c r="AG67" i="12"/>
  <c r="AG71" i="12"/>
  <c r="AG75" i="12"/>
  <c r="AG79" i="12"/>
  <c r="AG83" i="12"/>
  <c r="AG87" i="12"/>
  <c r="AG200" i="12"/>
  <c r="AJ206" i="12"/>
  <c r="AM206" i="12" s="1"/>
  <c r="AP206" i="12" s="1"/>
  <c r="AJ224" i="12"/>
  <c r="AM224" i="12" s="1"/>
  <c r="AP224" i="12" s="1"/>
  <c r="AJ226" i="12"/>
  <c r="AM226" i="12" s="1"/>
  <c r="AP226" i="12" s="1"/>
  <c r="AJ228" i="12"/>
  <c r="AM228" i="12" s="1"/>
  <c r="AP228" i="12" s="1"/>
  <c r="AJ230" i="12"/>
  <c r="AM230" i="12" s="1"/>
  <c r="AP230" i="12" s="1"/>
  <c r="AJ232" i="12"/>
  <c r="AM232" i="12" s="1"/>
  <c r="AP232" i="12" s="1"/>
  <c r="AJ234" i="12"/>
  <c r="AM234" i="12" s="1"/>
  <c r="AP234" i="12" s="1"/>
  <c r="AJ236" i="12"/>
  <c r="AM236" i="12" s="1"/>
  <c r="AP236" i="12" s="1"/>
  <c r="AJ238" i="12"/>
  <c r="AM238" i="12" s="1"/>
  <c r="AP238" i="12" s="1"/>
  <c r="AJ244" i="12"/>
  <c r="AM244" i="12" s="1"/>
  <c r="AP244" i="12" s="1"/>
  <c r="AJ246" i="12"/>
  <c r="AM246" i="12" s="1"/>
  <c r="AP246" i="12" s="1"/>
  <c r="AJ248" i="12"/>
  <c r="AM248" i="12" s="1"/>
  <c r="AP248" i="12" s="1"/>
  <c r="AJ250" i="12"/>
  <c r="AM250" i="12" s="1"/>
  <c r="AP250" i="12" s="1"/>
  <c r="AJ254" i="12"/>
  <c r="AM254" i="12" s="1"/>
  <c r="AP254" i="12" s="1"/>
  <c r="AJ256" i="12"/>
  <c r="AM256" i="12" s="1"/>
  <c r="AP256" i="12" s="1"/>
  <c r="AJ258" i="12"/>
  <c r="AM258" i="12" s="1"/>
  <c r="AP258" i="12" s="1"/>
  <c r="AN266" i="12"/>
  <c r="AM266" i="12"/>
  <c r="AP266" i="12" s="1"/>
  <c r="AN267" i="12"/>
  <c r="AM267" i="12"/>
  <c r="AP267" i="12" s="1"/>
  <c r="AG74" i="11"/>
  <c r="W76" i="11"/>
  <c r="AG78" i="11"/>
  <c r="W80" i="11"/>
  <c r="AG82" i="11"/>
  <c r="W84" i="11"/>
  <c r="AG86" i="11"/>
  <c r="AJ207" i="11"/>
  <c r="AM207" i="11" s="1"/>
  <c r="AP207" i="11" s="1"/>
  <c r="AJ208" i="11"/>
  <c r="AM208" i="11" s="1"/>
  <c r="AP208" i="11" s="1"/>
  <c r="AJ209" i="11"/>
  <c r="AM209" i="11" s="1"/>
  <c r="AP209" i="11" s="1"/>
  <c r="AJ210" i="11"/>
  <c r="AM210" i="11" s="1"/>
  <c r="AP210" i="11" s="1"/>
  <c r="AJ211" i="11"/>
  <c r="AM211" i="11" s="1"/>
  <c r="AP211" i="11" s="1"/>
  <c r="AJ212" i="11"/>
  <c r="AM212" i="11" s="1"/>
  <c r="AP212" i="11" s="1"/>
  <c r="AJ213" i="11"/>
  <c r="AM213" i="11" s="1"/>
  <c r="AP213" i="11" s="1"/>
  <c r="AJ214" i="11"/>
  <c r="AM214" i="11" s="1"/>
  <c r="AP214" i="11" s="1"/>
  <c r="AJ215" i="11"/>
  <c r="AM215" i="11" s="1"/>
  <c r="AP215" i="11" s="1"/>
  <c r="AJ216" i="11"/>
  <c r="AM216" i="11" s="1"/>
  <c r="AP216" i="11" s="1"/>
  <c r="AJ217" i="11"/>
  <c r="AM217" i="11" s="1"/>
  <c r="AP217" i="11" s="1"/>
  <c r="AJ218" i="11"/>
  <c r="AM218" i="11" s="1"/>
  <c r="AP218" i="11" s="1"/>
  <c r="AJ219" i="11"/>
  <c r="AM219" i="11" s="1"/>
  <c r="AP219" i="11" s="1"/>
  <c r="AJ220" i="11"/>
  <c r="AM220" i="11" s="1"/>
  <c r="AP220" i="11" s="1"/>
  <c r="AJ221" i="11"/>
  <c r="AM221" i="11" s="1"/>
  <c r="AP221" i="11" s="1"/>
  <c r="AJ222" i="11"/>
  <c r="AM222" i="11" s="1"/>
  <c r="AP222" i="11" s="1"/>
  <c r="AJ223" i="11"/>
  <c r="AM223" i="11" s="1"/>
  <c r="AP223" i="11" s="1"/>
  <c r="AN266" i="11"/>
  <c r="AM266" i="11"/>
  <c r="AP266" i="11" s="1"/>
  <c r="AJ225" i="11"/>
  <c r="AM225" i="11" s="1"/>
  <c r="AP225" i="11" s="1"/>
  <c r="AJ227" i="11"/>
  <c r="AM227" i="11" s="1"/>
  <c r="AP227" i="11" s="1"/>
  <c r="AJ229" i="11"/>
  <c r="AM229" i="11" s="1"/>
  <c r="AP229" i="11" s="1"/>
  <c r="AJ231" i="11"/>
  <c r="AM231" i="11" s="1"/>
  <c r="AP231" i="11" s="1"/>
  <c r="AJ233" i="11"/>
  <c r="AM233" i="11" s="1"/>
  <c r="AP233" i="11" s="1"/>
  <c r="AJ235" i="11"/>
  <c r="AM235" i="11" s="1"/>
  <c r="AP235" i="11" s="1"/>
  <c r="AJ237" i="11"/>
  <c r="AM237" i="11" s="1"/>
  <c r="AP237" i="11" s="1"/>
  <c r="AJ239" i="11"/>
  <c r="AM239" i="11" s="1"/>
  <c r="AP239" i="11" s="1"/>
  <c r="AJ243" i="11"/>
  <c r="AM243" i="11" s="1"/>
  <c r="AP243" i="11" s="1"/>
  <c r="AJ245" i="11"/>
  <c r="AM245" i="11" s="1"/>
  <c r="AP245" i="11" s="1"/>
  <c r="AJ247" i="11"/>
  <c r="AM247" i="11" s="1"/>
  <c r="AP247" i="11" s="1"/>
  <c r="AJ249" i="11"/>
  <c r="AM249" i="11" s="1"/>
  <c r="AP249" i="11" s="1"/>
  <c r="AJ253" i="11"/>
  <c r="AM253" i="11" s="1"/>
  <c r="AP253" i="11" s="1"/>
  <c r="AJ255" i="11"/>
  <c r="AM255" i="11" s="1"/>
  <c r="AP255" i="11" s="1"/>
  <c r="AJ257" i="11"/>
  <c r="AM257" i="11" s="1"/>
  <c r="AP257" i="11" s="1"/>
  <c r="AM267" i="11"/>
  <c r="AP267" i="11" s="1"/>
  <c r="AG73" i="10"/>
  <c r="AG77" i="10"/>
  <c r="AG81" i="10"/>
  <c r="AG85" i="10"/>
  <c r="AG3" i="10"/>
  <c r="AG5" i="10"/>
  <c r="AG7" i="10"/>
  <c r="AG9" i="10"/>
  <c r="AG11" i="10"/>
  <c r="AG13" i="10"/>
  <c r="AG15" i="10"/>
  <c r="AG17" i="10"/>
  <c r="AG19" i="10"/>
  <c r="AG21" i="10"/>
  <c r="AG23" i="10"/>
  <c r="AG25" i="10"/>
  <c r="AG27" i="10"/>
  <c r="AG29" i="10"/>
  <c r="AG31" i="10"/>
  <c r="AG33" i="10"/>
  <c r="AG35" i="10"/>
  <c r="AG37" i="10"/>
  <c r="AG39" i="10"/>
  <c r="AG41" i="10"/>
  <c r="AG43" i="10"/>
  <c r="AG47" i="10"/>
  <c r="AG49" i="10"/>
  <c r="AG51" i="10"/>
  <c r="AG53" i="10"/>
  <c r="AG55" i="10"/>
  <c r="AG57" i="10"/>
  <c r="AG59" i="10"/>
  <c r="AG61" i="10"/>
  <c r="AG63" i="10"/>
  <c r="AG65" i="10"/>
  <c r="AG67" i="10"/>
  <c r="AG69" i="10"/>
  <c r="AG71" i="10"/>
  <c r="AJ207" i="10"/>
  <c r="AM207" i="10" s="1"/>
  <c r="AP207" i="10" s="1"/>
  <c r="AJ208" i="10"/>
  <c r="AM208" i="10" s="1"/>
  <c r="AP208" i="10" s="1"/>
  <c r="AJ209" i="10"/>
  <c r="AM209" i="10" s="1"/>
  <c r="AP209" i="10" s="1"/>
  <c r="AJ210" i="10"/>
  <c r="AM210" i="10" s="1"/>
  <c r="AP210" i="10" s="1"/>
  <c r="AJ211" i="10"/>
  <c r="AM211" i="10" s="1"/>
  <c r="AP211" i="10" s="1"/>
  <c r="AJ212" i="10"/>
  <c r="AM212" i="10" s="1"/>
  <c r="AP212" i="10" s="1"/>
  <c r="AJ213" i="10"/>
  <c r="AM213" i="10" s="1"/>
  <c r="AP213" i="10" s="1"/>
  <c r="AJ214" i="10"/>
  <c r="AM214" i="10" s="1"/>
  <c r="AP214" i="10" s="1"/>
  <c r="AJ215" i="10"/>
  <c r="AM215" i="10" s="1"/>
  <c r="AP215" i="10" s="1"/>
  <c r="AJ216" i="10"/>
  <c r="AM216" i="10" s="1"/>
  <c r="AP216" i="10" s="1"/>
  <c r="AJ217" i="10"/>
  <c r="AM217" i="10" s="1"/>
  <c r="AP217" i="10" s="1"/>
  <c r="AJ218" i="10"/>
  <c r="AM218" i="10" s="1"/>
  <c r="AP218" i="10" s="1"/>
  <c r="AJ219" i="10"/>
  <c r="AM219" i="10" s="1"/>
  <c r="AP219" i="10" s="1"/>
  <c r="AJ220" i="10"/>
  <c r="AM220" i="10" s="1"/>
  <c r="AP220" i="10" s="1"/>
  <c r="AJ221" i="10"/>
  <c r="AM221" i="10" s="1"/>
  <c r="AP221" i="10" s="1"/>
  <c r="AJ222" i="10"/>
  <c r="AM222" i="10" s="1"/>
  <c r="AP222" i="10" s="1"/>
  <c r="AJ223" i="10"/>
  <c r="AM223" i="10" s="1"/>
  <c r="AP223" i="10" s="1"/>
  <c r="AN266" i="10"/>
  <c r="AM266" i="10"/>
  <c r="AP266" i="10" s="1"/>
  <c r="AJ225" i="10"/>
  <c r="AM225" i="10" s="1"/>
  <c r="AP225" i="10" s="1"/>
  <c r="AJ227" i="10"/>
  <c r="AM227" i="10" s="1"/>
  <c r="AP227" i="10" s="1"/>
  <c r="AJ229" i="10"/>
  <c r="AM229" i="10" s="1"/>
  <c r="AP229" i="10" s="1"/>
  <c r="AJ231" i="10"/>
  <c r="AM231" i="10" s="1"/>
  <c r="AP231" i="10" s="1"/>
  <c r="AJ233" i="10"/>
  <c r="AM233" i="10" s="1"/>
  <c r="AP233" i="10" s="1"/>
  <c r="AJ235" i="10"/>
  <c r="AM235" i="10" s="1"/>
  <c r="AP235" i="10" s="1"/>
  <c r="AJ237" i="10"/>
  <c r="AM237" i="10" s="1"/>
  <c r="AP237" i="10" s="1"/>
  <c r="AJ239" i="10"/>
  <c r="AM239" i="10" s="1"/>
  <c r="AP239" i="10" s="1"/>
  <c r="AJ243" i="10"/>
  <c r="AM243" i="10" s="1"/>
  <c r="AP243" i="10" s="1"/>
  <c r="AJ245" i="10"/>
  <c r="AM245" i="10" s="1"/>
  <c r="AP245" i="10" s="1"/>
  <c r="AJ247" i="10"/>
  <c r="AM247" i="10" s="1"/>
  <c r="AP247" i="10" s="1"/>
  <c r="AJ249" i="10"/>
  <c r="AM249" i="10" s="1"/>
  <c r="AP249" i="10" s="1"/>
  <c r="AJ253" i="10"/>
  <c r="AM253" i="10" s="1"/>
  <c r="AP253" i="10" s="1"/>
  <c r="AJ255" i="10"/>
  <c r="AM255" i="10" s="1"/>
  <c r="AP255" i="10" s="1"/>
  <c r="AJ257" i="10"/>
  <c r="AM257" i="10" s="1"/>
  <c r="AP257" i="10" s="1"/>
  <c r="AJ259" i="10"/>
  <c r="AM259" i="10" s="1"/>
  <c r="AP259" i="10" s="1"/>
  <c r="AM267" i="10"/>
  <c r="AP267" i="10" s="1"/>
  <c r="AG37" i="9"/>
  <c r="AG38" i="9"/>
  <c r="AG53" i="9"/>
  <c r="AG54" i="9"/>
  <c r="AG69" i="9"/>
  <c r="AG70" i="9"/>
  <c r="AG76" i="9"/>
  <c r="W76" i="9"/>
  <c r="W12" i="9"/>
  <c r="W28" i="9"/>
  <c r="W44" i="9"/>
  <c r="W60" i="9"/>
  <c r="AG13" i="9"/>
  <c r="AG14" i="9"/>
  <c r="AG29" i="9"/>
  <c r="AG30" i="9"/>
  <c r="AG45" i="9"/>
  <c r="AG46" i="9"/>
  <c r="AG61" i="9"/>
  <c r="AG62" i="9"/>
  <c r="AG80" i="9"/>
  <c r="W80" i="9"/>
  <c r="AG2" i="9"/>
  <c r="W4" i="9"/>
  <c r="AG17" i="9"/>
  <c r="AG18" i="9"/>
  <c r="W20" i="9"/>
  <c r="AG33" i="9"/>
  <c r="AG34" i="9"/>
  <c r="W36" i="9"/>
  <c r="AG49" i="9"/>
  <c r="AG50" i="9"/>
  <c r="W52" i="9"/>
  <c r="AG65" i="9"/>
  <c r="AG66" i="9"/>
  <c r="W68" i="9"/>
  <c r="W78" i="9"/>
  <c r="AG78" i="9"/>
  <c r="AG82" i="9"/>
  <c r="W84" i="9"/>
  <c r="AG86" i="9"/>
  <c r="AJ207" i="9"/>
  <c r="AM207" i="9" s="1"/>
  <c r="AP207" i="9" s="1"/>
  <c r="AJ208" i="9"/>
  <c r="AM208" i="9" s="1"/>
  <c r="AP208" i="9" s="1"/>
  <c r="AJ209" i="9"/>
  <c r="AM209" i="9" s="1"/>
  <c r="AP209" i="9" s="1"/>
  <c r="AJ210" i="9"/>
  <c r="AM210" i="9" s="1"/>
  <c r="AP210" i="9" s="1"/>
  <c r="AJ211" i="9"/>
  <c r="AM211" i="9" s="1"/>
  <c r="AP211" i="9" s="1"/>
  <c r="AJ212" i="9"/>
  <c r="AM212" i="9" s="1"/>
  <c r="AP212" i="9" s="1"/>
  <c r="AJ213" i="9"/>
  <c r="AM213" i="9" s="1"/>
  <c r="AP213" i="9" s="1"/>
  <c r="AJ214" i="9"/>
  <c r="AM214" i="9" s="1"/>
  <c r="AP214" i="9" s="1"/>
  <c r="AJ215" i="9"/>
  <c r="AM215" i="9" s="1"/>
  <c r="AP215" i="9" s="1"/>
  <c r="AJ216" i="9"/>
  <c r="AM216" i="9" s="1"/>
  <c r="AP216" i="9" s="1"/>
  <c r="AJ217" i="9"/>
  <c r="AM217" i="9" s="1"/>
  <c r="AP217" i="9" s="1"/>
  <c r="AJ218" i="9"/>
  <c r="AM218" i="9" s="1"/>
  <c r="AP218" i="9" s="1"/>
  <c r="AJ219" i="9"/>
  <c r="AM219" i="9" s="1"/>
  <c r="AP219" i="9" s="1"/>
  <c r="AJ220" i="9"/>
  <c r="AM220" i="9" s="1"/>
  <c r="AP220" i="9" s="1"/>
  <c r="AJ221" i="9"/>
  <c r="AM221" i="9" s="1"/>
  <c r="AP221" i="9" s="1"/>
  <c r="AJ222" i="9"/>
  <c r="AM222" i="9" s="1"/>
  <c r="AP222" i="9" s="1"/>
  <c r="AJ223" i="9"/>
  <c r="AM223" i="9" s="1"/>
  <c r="AP223" i="9" s="1"/>
  <c r="AN266" i="9"/>
  <c r="AM266" i="9"/>
  <c r="AP266" i="9" s="1"/>
  <c r="AJ225" i="9"/>
  <c r="AM225" i="9" s="1"/>
  <c r="AP225" i="9" s="1"/>
  <c r="AJ227" i="9"/>
  <c r="AM227" i="9" s="1"/>
  <c r="AP227" i="9" s="1"/>
  <c r="AJ229" i="9"/>
  <c r="AM229" i="9" s="1"/>
  <c r="AP229" i="9" s="1"/>
  <c r="AJ231" i="9"/>
  <c r="AM231" i="9" s="1"/>
  <c r="AP231" i="9" s="1"/>
  <c r="AJ233" i="9"/>
  <c r="AM233" i="9" s="1"/>
  <c r="AP233" i="9" s="1"/>
  <c r="AJ235" i="9"/>
  <c r="AM235" i="9" s="1"/>
  <c r="AP235" i="9" s="1"/>
  <c r="AJ237" i="9"/>
  <c r="AM237" i="9" s="1"/>
  <c r="AP237" i="9" s="1"/>
  <c r="AJ239" i="9"/>
  <c r="AM239" i="9" s="1"/>
  <c r="AP239" i="9" s="1"/>
  <c r="AJ243" i="9"/>
  <c r="AM243" i="9" s="1"/>
  <c r="AP243" i="9" s="1"/>
  <c r="AJ245" i="9"/>
  <c r="AM245" i="9" s="1"/>
  <c r="AP245" i="9" s="1"/>
  <c r="AJ247" i="9"/>
  <c r="AM247" i="9" s="1"/>
  <c r="AP247" i="9" s="1"/>
  <c r="AJ249" i="9"/>
  <c r="AM249" i="9" s="1"/>
  <c r="AP249" i="9" s="1"/>
  <c r="AJ251" i="9"/>
  <c r="AM251" i="9" s="1"/>
  <c r="AP251" i="9" s="1"/>
  <c r="AJ253" i="9"/>
  <c r="AM253" i="9" s="1"/>
  <c r="AP253" i="9" s="1"/>
  <c r="AJ255" i="9"/>
  <c r="AM255" i="9" s="1"/>
  <c r="AP255" i="9" s="1"/>
  <c r="AJ257" i="9"/>
  <c r="AM257" i="9" s="1"/>
  <c r="AP257" i="9" s="1"/>
  <c r="AJ259" i="9"/>
  <c r="AM259" i="9" s="1"/>
  <c r="AP259" i="9" s="1"/>
  <c r="AM267" i="9"/>
  <c r="AP267" i="9" s="1"/>
  <c r="W3" i="8"/>
  <c r="AG5" i="8"/>
  <c r="W7" i="8"/>
  <c r="AG9" i="8"/>
  <c r="W11" i="8"/>
  <c r="AG13" i="8"/>
  <c r="W15" i="8"/>
  <c r="AG17" i="8"/>
  <c r="W19" i="8"/>
  <c r="AG21" i="8"/>
  <c r="W23" i="8"/>
  <c r="AG25" i="8"/>
  <c r="W27" i="8"/>
  <c r="AG29" i="8"/>
  <c r="W31" i="8"/>
  <c r="AG33" i="8"/>
  <c r="W35" i="8"/>
  <c r="AG37" i="8"/>
  <c r="W39" i="8"/>
  <c r="AG41" i="8"/>
  <c r="W43" i="8"/>
  <c r="AG45" i="8"/>
  <c r="W47" i="8"/>
  <c r="AG49" i="8"/>
  <c r="W51" i="8"/>
  <c r="AG53" i="8"/>
  <c r="W55" i="8"/>
  <c r="AG57" i="8"/>
  <c r="W59" i="8"/>
  <c r="AG61" i="8"/>
  <c r="W63" i="8"/>
  <c r="AG65" i="8"/>
  <c r="W67" i="8"/>
  <c r="AG69" i="8"/>
  <c r="W71" i="8"/>
  <c r="AG77" i="8"/>
  <c r="AG78" i="8"/>
  <c r="W80" i="8"/>
  <c r="AG81" i="8"/>
  <c r="AG82" i="8"/>
  <c r="AJ207" i="8"/>
  <c r="AM207" i="8" s="1"/>
  <c r="AP207" i="8" s="1"/>
  <c r="AJ208" i="8"/>
  <c r="AM208" i="8" s="1"/>
  <c r="AP208" i="8" s="1"/>
  <c r="AJ209" i="8"/>
  <c r="AM209" i="8" s="1"/>
  <c r="AP209" i="8" s="1"/>
  <c r="AJ210" i="8"/>
  <c r="AM210" i="8" s="1"/>
  <c r="AP210" i="8" s="1"/>
  <c r="AJ211" i="8"/>
  <c r="AM211" i="8" s="1"/>
  <c r="AP211" i="8" s="1"/>
  <c r="AJ212" i="8"/>
  <c r="AM212" i="8" s="1"/>
  <c r="AP212" i="8" s="1"/>
  <c r="AJ213" i="8"/>
  <c r="AM213" i="8" s="1"/>
  <c r="AP213" i="8" s="1"/>
  <c r="AJ214" i="8"/>
  <c r="AM214" i="8" s="1"/>
  <c r="AP214" i="8" s="1"/>
  <c r="AJ215" i="8"/>
  <c r="AM215" i="8" s="1"/>
  <c r="AP215" i="8" s="1"/>
  <c r="AJ216" i="8"/>
  <c r="AM216" i="8" s="1"/>
  <c r="AP216" i="8" s="1"/>
  <c r="AJ217" i="8"/>
  <c r="AM217" i="8" s="1"/>
  <c r="AP217" i="8" s="1"/>
  <c r="AJ218" i="8"/>
  <c r="AM218" i="8" s="1"/>
  <c r="AP218" i="8" s="1"/>
  <c r="AJ219" i="8"/>
  <c r="AM219" i="8" s="1"/>
  <c r="AP219" i="8" s="1"/>
  <c r="AJ220" i="8"/>
  <c r="AM220" i="8" s="1"/>
  <c r="AP220" i="8" s="1"/>
  <c r="AJ221" i="8"/>
  <c r="AM221" i="8" s="1"/>
  <c r="AP221" i="8" s="1"/>
  <c r="AJ222" i="8"/>
  <c r="AM222" i="8" s="1"/>
  <c r="AP222" i="8" s="1"/>
  <c r="AJ223" i="8"/>
  <c r="AM223" i="8" s="1"/>
  <c r="AP223" i="8" s="1"/>
  <c r="AN266" i="8"/>
  <c r="AM266" i="8"/>
  <c r="AP266" i="8" s="1"/>
  <c r="AJ225" i="8"/>
  <c r="AM225" i="8" s="1"/>
  <c r="AP225" i="8" s="1"/>
  <c r="AJ227" i="8"/>
  <c r="AM227" i="8" s="1"/>
  <c r="AP227" i="8" s="1"/>
  <c r="AJ229" i="8"/>
  <c r="AM229" i="8" s="1"/>
  <c r="AP229" i="8" s="1"/>
  <c r="AJ231" i="8"/>
  <c r="AM231" i="8" s="1"/>
  <c r="AP231" i="8" s="1"/>
  <c r="AJ233" i="8"/>
  <c r="AM233" i="8" s="1"/>
  <c r="AP233" i="8" s="1"/>
  <c r="AJ235" i="8"/>
  <c r="AM235" i="8" s="1"/>
  <c r="AP235" i="8" s="1"/>
  <c r="AJ237" i="8"/>
  <c r="AM237" i="8" s="1"/>
  <c r="AP237" i="8" s="1"/>
  <c r="AJ239" i="8"/>
  <c r="AM239" i="8" s="1"/>
  <c r="AP239" i="8" s="1"/>
  <c r="AJ243" i="8"/>
  <c r="AM243" i="8" s="1"/>
  <c r="AP243" i="8" s="1"/>
  <c r="AJ245" i="8"/>
  <c r="AM245" i="8" s="1"/>
  <c r="AP245" i="8" s="1"/>
  <c r="AJ247" i="8"/>
  <c r="AM247" i="8" s="1"/>
  <c r="AP247" i="8" s="1"/>
  <c r="AJ249" i="8"/>
  <c r="AM249" i="8" s="1"/>
  <c r="AP249" i="8" s="1"/>
  <c r="AM267" i="8"/>
  <c r="AP267" i="8" s="1"/>
  <c r="AG3" i="7"/>
  <c r="AG5" i="7"/>
  <c r="AG7" i="7"/>
  <c r="AG9" i="7"/>
  <c r="AG11" i="7"/>
  <c r="AG13" i="7"/>
  <c r="AG15" i="7"/>
  <c r="AG17" i="7"/>
  <c r="AG19" i="7"/>
  <c r="AG21" i="7"/>
  <c r="W79" i="7"/>
  <c r="AG79" i="7"/>
  <c r="AG77" i="7"/>
  <c r="AG85" i="7"/>
  <c r="AG23" i="7"/>
  <c r="AG27" i="7"/>
  <c r="AG31" i="7"/>
  <c r="AG35" i="7"/>
  <c r="AG39" i="7"/>
  <c r="AG43" i="7"/>
  <c r="AG47" i="7"/>
  <c r="AG51" i="7"/>
  <c r="AG55" i="7"/>
  <c r="AG59" i="7"/>
  <c r="AG63" i="7"/>
  <c r="AG67" i="7"/>
  <c r="AG71" i="7"/>
  <c r="W75" i="7"/>
  <c r="AG75" i="7"/>
  <c r="W83" i="7"/>
  <c r="AG83" i="7"/>
  <c r="AJ207" i="7"/>
  <c r="AM207" i="7" s="1"/>
  <c r="AP207" i="7" s="1"/>
  <c r="AJ208" i="7"/>
  <c r="AM208" i="7" s="1"/>
  <c r="AP208" i="7" s="1"/>
  <c r="AJ209" i="7"/>
  <c r="AM209" i="7" s="1"/>
  <c r="AP209" i="7" s="1"/>
  <c r="AJ210" i="7"/>
  <c r="AM210" i="7" s="1"/>
  <c r="AP210" i="7" s="1"/>
  <c r="AJ211" i="7"/>
  <c r="AM211" i="7" s="1"/>
  <c r="AP211" i="7" s="1"/>
  <c r="AJ212" i="7"/>
  <c r="AM212" i="7" s="1"/>
  <c r="AP212" i="7" s="1"/>
  <c r="AJ213" i="7"/>
  <c r="AM213" i="7" s="1"/>
  <c r="AP213" i="7" s="1"/>
  <c r="AJ214" i="7"/>
  <c r="AM214" i="7" s="1"/>
  <c r="AP214" i="7" s="1"/>
  <c r="AJ215" i="7"/>
  <c r="AM215" i="7" s="1"/>
  <c r="AP215" i="7" s="1"/>
  <c r="AJ216" i="7"/>
  <c r="AM216" i="7" s="1"/>
  <c r="AP216" i="7" s="1"/>
  <c r="AJ217" i="7"/>
  <c r="AM217" i="7" s="1"/>
  <c r="AP217" i="7" s="1"/>
  <c r="AJ218" i="7"/>
  <c r="AM218" i="7" s="1"/>
  <c r="AP218" i="7" s="1"/>
  <c r="AJ219" i="7"/>
  <c r="AM219" i="7" s="1"/>
  <c r="AP219" i="7" s="1"/>
  <c r="AJ220" i="7"/>
  <c r="AM220" i="7" s="1"/>
  <c r="AP220" i="7" s="1"/>
  <c r="AJ221" i="7"/>
  <c r="AM221" i="7" s="1"/>
  <c r="AP221" i="7" s="1"/>
  <c r="AJ222" i="7"/>
  <c r="AM222" i="7" s="1"/>
  <c r="AP222" i="7" s="1"/>
  <c r="AJ223" i="7"/>
  <c r="AM223" i="7" s="1"/>
  <c r="AP223" i="7" s="1"/>
  <c r="AN266" i="7"/>
  <c r="AM266" i="7"/>
  <c r="AP266" i="7" s="1"/>
  <c r="AJ225" i="7"/>
  <c r="AM225" i="7" s="1"/>
  <c r="AP225" i="7" s="1"/>
  <c r="AJ227" i="7"/>
  <c r="AM227" i="7" s="1"/>
  <c r="AP227" i="7" s="1"/>
  <c r="AJ229" i="7"/>
  <c r="AM229" i="7" s="1"/>
  <c r="AP229" i="7" s="1"/>
  <c r="AJ231" i="7"/>
  <c r="AM231" i="7" s="1"/>
  <c r="AP231" i="7" s="1"/>
  <c r="AJ233" i="7"/>
  <c r="AM233" i="7" s="1"/>
  <c r="AP233" i="7" s="1"/>
  <c r="AJ235" i="7"/>
  <c r="AM235" i="7" s="1"/>
  <c r="AP235" i="7" s="1"/>
  <c r="AJ237" i="7"/>
  <c r="AM237" i="7" s="1"/>
  <c r="AP237" i="7" s="1"/>
  <c r="AJ239" i="7"/>
  <c r="AM239" i="7" s="1"/>
  <c r="AP239" i="7" s="1"/>
  <c r="AJ241" i="7"/>
  <c r="AM241" i="7" s="1"/>
  <c r="AP241" i="7" s="1"/>
  <c r="AJ243" i="7"/>
  <c r="AM243" i="7" s="1"/>
  <c r="AP243" i="7" s="1"/>
  <c r="AJ245" i="7"/>
  <c r="AM245" i="7" s="1"/>
  <c r="AP245" i="7" s="1"/>
  <c r="AJ247" i="7"/>
  <c r="AM247" i="7" s="1"/>
  <c r="AP247" i="7" s="1"/>
  <c r="AJ249" i="7"/>
  <c r="AM249" i="7" s="1"/>
  <c r="AP249" i="7" s="1"/>
  <c r="AJ253" i="7"/>
  <c r="AM253" i="7" s="1"/>
  <c r="AP253" i="7" s="1"/>
  <c r="AJ255" i="7"/>
  <c r="AM255" i="7" s="1"/>
  <c r="AP255" i="7" s="1"/>
  <c r="AJ257" i="7"/>
  <c r="AM257" i="7" s="1"/>
  <c r="AP257" i="7" s="1"/>
  <c r="AJ259" i="7"/>
  <c r="AM259" i="7" s="1"/>
  <c r="AP259" i="7" s="1"/>
  <c r="AJ261" i="7"/>
  <c r="AM261" i="7" s="1"/>
  <c r="AP261" i="7" s="1"/>
  <c r="AM267" i="7"/>
  <c r="AP267" i="7" s="1"/>
  <c r="W8" i="6"/>
  <c r="W4" i="6"/>
  <c r="W76" i="6"/>
  <c r="W80" i="6"/>
  <c r="W84" i="6"/>
  <c r="AG75" i="6"/>
  <c r="AG79" i="6"/>
  <c r="AG83" i="6"/>
  <c r="AJ207" i="6"/>
  <c r="AM207" i="6" s="1"/>
  <c r="AP207" i="6" s="1"/>
  <c r="AJ208" i="6"/>
  <c r="AM208" i="6" s="1"/>
  <c r="AP208" i="6" s="1"/>
  <c r="AJ209" i="6"/>
  <c r="AM209" i="6" s="1"/>
  <c r="AP209" i="6" s="1"/>
  <c r="AJ210" i="6"/>
  <c r="AM210" i="6" s="1"/>
  <c r="AP210" i="6" s="1"/>
  <c r="AJ211" i="6"/>
  <c r="AM211" i="6" s="1"/>
  <c r="AP211" i="6" s="1"/>
  <c r="AJ212" i="6"/>
  <c r="AM212" i="6" s="1"/>
  <c r="AP212" i="6" s="1"/>
  <c r="AJ213" i="6"/>
  <c r="AM213" i="6" s="1"/>
  <c r="AP213" i="6" s="1"/>
  <c r="AJ214" i="6"/>
  <c r="AM214" i="6" s="1"/>
  <c r="AP214" i="6" s="1"/>
  <c r="AJ215" i="6"/>
  <c r="AM215" i="6" s="1"/>
  <c r="AP215" i="6" s="1"/>
  <c r="AJ216" i="6"/>
  <c r="AM216" i="6" s="1"/>
  <c r="AP216" i="6" s="1"/>
  <c r="AJ217" i="6"/>
  <c r="AM217" i="6" s="1"/>
  <c r="AP217" i="6" s="1"/>
  <c r="AJ218" i="6"/>
  <c r="AM218" i="6" s="1"/>
  <c r="AP218" i="6" s="1"/>
  <c r="AJ219" i="6"/>
  <c r="AM219" i="6" s="1"/>
  <c r="AP219" i="6" s="1"/>
  <c r="AJ220" i="6"/>
  <c r="AM220" i="6" s="1"/>
  <c r="AP220" i="6" s="1"/>
  <c r="AJ221" i="6"/>
  <c r="AM221" i="6" s="1"/>
  <c r="AP221" i="6" s="1"/>
  <c r="AJ222" i="6"/>
  <c r="AM222" i="6" s="1"/>
  <c r="AP222" i="6" s="1"/>
  <c r="AJ223" i="6"/>
  <c r="AM223" i="6" s="1"/>
  <c r="AP223" i="6" s="1"/>
  <c r="AN266" i="6"/>
  <c r="AM266" i="6"/>
  <c r="AP266" i="6" s="1"/>
  <c r="AJ225" i="6"/>
  <c r="AM225" i="6" s="1"/>
  <c r="AP225" i="6" s="1"/>
  <c r="AJ227" i="6"/>
  <c r="AM227" i="6" s="1"/>
  <c r="AP227" i="6" s="1"/>
  <c r="AJ229" i="6"/>
  <c r="AM229" i="6" s="1"/>
  <c r="AP229" i="6" s="1"/>
  <c r="AJ231" i="6"/>
  <c r="AM231" i="6" s="1"/>
  <c r="AP231" i="6" s="1"/>
  <c r="AJ233" i="6"/>
  <c r="AM233" i="6" s="1"/>
  <c r="AP233" i="6" s="1"/>
  <c r="AJ235" i="6"/>
  <c r="AM235" i="6" s="1"/>
  <c r="AP235" i="6" s="1"/>
  <c r="AJ237" i="6"/>
  <c r="AM237" i="6" s="1"/>
  <c r="AP237" i="6" s="1"/>
  <c r="AJ239" i="6"/>
  <c r="AM239" i="6" s="1"/>
  <c r="AP239" i="6" s="1"/>
  <c r="AJ243" i="6"/>
  <c r="AM243" i="6" s="1"/>
  <c r="AP243" i="6" s="1"/>
  <c r="AJ245" i="6"/>
  <c r="AM245" i="6" s="1"/>
  <c r="AP245" i="6" s="1"/>
  <c r="AJ247" i="6"/>
  <c r="AM247" i="6" s="1"/>
  <c r="AP247" i="6" s="1"/>
  <c r="AJ249" i="6"/>
  <c r="AM249" i="6" s="1"/>
  <c r="AP249" i="6" s="1"/>
  <c r="AJ253" i="6"/>
  <c r="AM253" i="6" s="1"/>
  <c r="AP253" i="6" s="1"/>
  <c r="AJ255" i="6"/>
  <c r="AM255" i="6" s="1"/>
  <c r="AP255" i="6" s="1"/>
  <c r="AJ257" i="6"/>
  <c r="AM257" i="6" s="1"/>
  <c r="AP257" i="6" s="1"/>
  <c r="AJ259" i="6"/>
  <c r="AM259" i="6" s="1"/>
  <c r="AP259" i="6" s="1"/>
  <c r="AM267" i="6"/>
  <c r="AP267" i="6" s="1"/>
  <c r="W2" i="5"/>
  <c r="AG4" i="5"/>
  <c r="W6" i="5"/>
  <c r="AG8" i="5"/>
  <c r="W10" i="5"/>
  <c r="AG12" i="5"/>
  <c r="W14" i="5"/>
  <c r="AG16" i="5"/>
  <c r="W18" i="5"/>
  <c r="AG20" i="5"/>
  <c r="W22" i="5"/>
  <c r="AG24" i="5"/>
  <c r="W26" i="5"/>
  <c r="AG28" i="5"/>
  <c r="W30" i="5"/>
  <c r="AG32" i="5"/>
  <c r="W34" i="5"/>
  <c r="AG36" i="5"/>
  <c r="W38" i="5"/>
  <c r="AG40" i="5"/>
  <c r="W42" i="5"/>
  <c r="AG44" i="5"/>
  <c r="W46" i="5"/>
  <c r="AG48" i="5"/>
  <c r="W50" i="5"/>
  <c r="AG52" i="5"/>
  <c r="W54" i="5"/>
  <c r="AG56" i="5"/>
  <c r="W58" i="5"/>
  <c r="AG60" i="5"/>
  <c r="W62" i="5"/>
  <c r="AG64" i="5"/>
  <c r="W66" i="5"/>
  <c r="AG68" i="5"/>
  <c r="W70" i="5"/>
  <c r="AG72" i="5"/>
  <c r="W74" i="5"/>
  <c r="AG76" i="5"/>
  <c r="W78" i="5"/>
  <c r="AG80" i="5"/>
  <c r="W82" i="5"/>
  <c r="W86" i="5"/>
  <c r="AG81" i="5"/>
  <c r="AG85" i="5"/>
  <c r="AK224" i="5"/>
  <c r="AJ224" i="5"/>
  <c r="AM224" i="5" s="1"/>
  <c r="AP224" i="5" s="1"/>
  <c r="AK225" i="5"/>
  <c r="AJ225" i="5"/>
  <c r="AM225" i="5" s="1"/>
  <c r="AP225" i="5" s="1"/>
  <c r="AK226" i="5"/>
  <c r="AJ226" i="5"/>
  <c r="AM226" i="5" s="1"/>
  <c r="AP226" i="5" s="1"/>
  <c r="AK227" i="5"/>
  <c r="AJ227" i="5"/>
  <c r="AM227" i="5" s="1"/>
  <c r="AP227" i="5" s="1"/>
  <c r="AK228" i="5"/>
  <c r="AJ228" i="5"/>
  <c r="AM228" i="5" s="1"/>
  <c r="AP228" i="5" s="1"/>
  <c r="AK229" i="5"/>
  <c r="AJ229" i="5"/>
  <c r="AM229" i="5" s="1"/>
  <c r="AP229" i="5" s="1"/>
  <c r="AK230" i="5"/>
  <c r="AJ230" i="5"/>
  <c r="AM230" i="5" s="1"/>
  <c r="AP230" i="5" s="1"/>
  <c r="AK231" i="5"/>
  <c r="AJ231" i="5"/>
  <c r="AM231" i="5" s="1"/>
  <c r="AP231" i="5" s="1"/>
  <c r="AK232" i="5"/>
  <c r="AJ232" i="5"/>
  <c r="AM232" i="5" s="1"/>
  <c r="AP232" i="5" s="1"/>
  <c r="AK233" i="5"/>
  <c r="AJ233" i="5"/>
  <c r="AM233" i="5" s="1"/>
  <c r="AP233" i="5" s="1"/>
  <c r="AK234" i="5"/>
  <c r="AJ234" i="5"/>
  <c r="AM234" i="5" s="1"/>
  <c r="AP234" i="5" s="1"/>
  <c r="AK235" i="5"/>
  <c r="AJ235" i="5"/>
  <c r="AM235" i="5" s="1"/>
  <c r="AP235" i="5" s="1"/>
  <c r="AK236" i="5"/>
  <c r="AJ236" i="5"/>
  <c r="AM236" i="5" s="1"/>
  <c r="AP236" i="5" s="1"/>
  <c r="AK237" i="5"/>
  <c r="AJ237" i="5"/>
  <c r="AM237" i="5" s="1"/>
  <c r="AP237" i="5" s="1"/>
  <c r="AK238" i="5"/>
  <c r="AJ238" i="5"/>
  <c r="AM238" i="5" s="1"/>
  <c r="AP238" i="5" s="1"/>
  <c r="AK239" i="5"/>
  <c r="AJ239" i="5"/>
  <c r="AM239" i="5" s="1"/>
  <c r="AP239" i="5" s="1"/>
  <c r="AK240" i="5"/>
  <c r="AJ240" i="5"/>
  <c r="AM240" i="5" s="1"/>
  <c r="AP240" i="5" s="1"/>
  <c r="AK241" i="5"/>
  <c r="AK242" i="5"/>
  <c r="AK243" i="5"/>
  <c r="AJ243" i="5"/>
  <c r="AM243" i="5" s="1"/>
  <c r="AP243" i="5" s="1"/>
  <c r="AK244" i="5"/>
  <c r="AJ244" i="5"/>
  <c r="AM244" i="5" s="1"/>
  <c r="AP244" i="5" s="1"/>
  <c r="AK245" i="5"/>
  <c r="AJ245" i="5"/>
  <c r="AM245" i="5" s="1"/>
  <c r="AP245" i="5" s="1"/>
  <c r="AK246" i="5"/>
  <c r="AJ246" i="5"/>
  <c r="AM246" i="5" s="1"/>
  <c r="AP246" i="5" s="1"/>
  <c r="AK247" i="5"/>
  <c r="AJ247" i="5"/>
  <c r="AM247" i="5" s="1"/>
  <c r="AP247" i="5" s="1"/>
  <c r="AK248" i="5"/>
  <c r="AJ248" i="5"/>
  <c r="AM248" i="5" s="1"/>
  <c r="AP248" i="5" s="1"/>
  <c r="AK249" i="5"/>
  <c r="AJ249" i="5"/>
  <c r="AM249" i="5" s="1"/>
  <c r="AP249" i="5" s="1"/>
  <c r="AK250" i="5"/>
  <c r="AJ250" i="5"/>
  <c r="AM250" i="5" s="1"/>
  <c r="AP250" i="5" s="1"/>
  <c r="AK251" i="5"/>
  <c r="AK252" i="5"/>
  <c r="AK253" i="5"/>
  <c r="AJ253" i="5"/>
  <c r="AM253" i="5" s="1"/>
  <c r="AP253" i="5" s="1"/>
  <c r="AK254" i="5"/>
  <c r="AJ254" i="5"/>
  <c r="AM254" i="5" s="1"/>
  <c r="AP254" i="5" s="1"/>
  <c r="AK255" i="5"/>
  <c r="AJ255" i="5"/>
  <c r="AM255" i="5" s="1"/>
  <c r="AP255" i="5" s="1"/>
  <c r="AK256" i="5"/>
  <c r="AJ256" i="5"/>
  <c r="AM256" i="5" s="1"/>
  <c r="AP256" i="5" s="1"/>
  <c r="AK257" i="5"/>
  <c r="AJ257" i="5"/>
  <c r="AM257" i="5" s="1"/>
  <c r="AP257" i="5" s="1"/>
  <c r="AK258" i="5"/>
  <c r="AJ258" i="5"/>
  <c r="AM258" i="5" s="1"/>
  <c r="AP258" i="5" s="1"/>
  <c r="AJ207" i="5"/>
  <c r="AM207" i="5" s="1"/>
  <c r="AP207" i="5" s="1"/>
  <c r="AJ208" i="5"/>
  <c r="AM208" i="5" s="1"/>
  <c r="AP208" i="5" s="1"/>
  <c r="AJ209" i="5"/>
  <c r="AM209" i="5" s="1"/>
  <c r="AP209" i="5" s="1"/>
  <c r="AJ210" i="5"/>
  <c r="AM210" i="5" s="1"/>
  <c r="AP210" i="5" s="1"/>
  <c r="AJ211" i="5"/>
  <c r="AM211" i="5" s="1"/>
  <c r="AP211" i="5" s="1"/>
  <c r="AJ212" i="5"/>
  <c r="AM212" i="5" s="1"/>
  <c r="AP212" i="5" s="1"/>
  <c r="AJ213" i="5"/>
  <c r="AM213" i="5" s="1"/>
  <c r="AP213" i="5" s="1"/>
  <c r="AJ214" i="5"/>
  <c r="AM214" i="5" s="1"/>
  <c r="AP214" i="5" s="1"/>
  <c r="AJ215" i="5"/>
  <c r="AM215" i="5" s="1"/>
  <c r="AP215" i="5" s="1"/>
  <c r="AJ216" i="5"/>
  <c r="AM216" i="5" s="1"/>
  <c r="AP216" i="5" s="1"/>
  <c r="AJ217" i="5"/>
  <c r="AM217" i="5" s="1"/>
  <c r="AP217" i="5" s="1"/>
  <c r="AJ218" i="5"/>
  <c r="AM218" i="5" s="1"/>
  <c r="AP218" i="5" s="1"/>
  <c r="AJ219" i="5"/>
  <c r="AM219" i="5" s="1"/>
  <c r="AP219" i="5" s="1"/>
  <c r="AJ220" i="5"/>
  <c r="AM220" i="5" s="1"/>
  <c r="AP220" i="5" s="1"/>
  <c r="AJ221" i="5"/>
  <c r="AM221" i="5" s="1"/>
  <c r="AP221" i="5" s="1"/>
  <c r="AJ222" i="5"/>
  <c r="AM222" i="5" s="1"/>
  <c r="AP222" i="5" s="1"/>
  <c r="AK223" i="5"/>
  <c r="AN267" i="5"/>
  <c r="AM267" i="5"/>
  <c r="AP267" i="5" s="1"/>
  <c r="AJ259" i="5"/>
  <c r="AM259" i="5" s="1"/>
  <c r="AP259" i="5" s="1"/>
  <c r="AJ260" i="5"/>
  <c r="AM260" i="5" s="1"/>
  <c r="AP260" i="5" s="1"/>
  <c r="AJ261" i="5"/>
  <c r="AM261" i="5" s="1"/>
  <c r="AP261" i="5" s="1"/>
  <c r="AJ262" i="5"/>
  <c r="AM262" i="5" s="1"/>
  <c r="AP262" i="5" s="1"/>
  <c r="AJ263" i="5"/>
  <c r="AM263" i="5" s="1"/>
  <c r="AP263" i="5" s="1"/>
  <c r="AM266" i="5"/>
  <c r="AP266" i="5" s="1"/>
  <c r="AG8" i="4"/>
  <c r="AG16" i="4"/>
  <c r="AG18" i="4"/>
  <c r="AG22" i="4"/>
  <c r="AG24" i="4"/>
  <c r="AG26" i="4"/>
  <c r="AG28" i="4"/>
  <c r="AG30" i="4"/>
  <c r="W2" i="4"/>
  <c r="W6" i="4"/>
  <c r="W10" i="4"/>
  <c r="W32" i="4"/>
  <c r="W40" i="4"/>
  <c r="W44" i="4"/>
  <c r="W48" i="4"/>
  <c r="W52" i="4"/>
  <c r="W56" i="4"/>
  <c r="W84" i="4"/>
  <c r="AG3" i="4"/>
  <c r="AG5" i="4"/>
  <c r="AG7" i="4"/>
  <c r="AG9" i="4"/>
  <c r="AG11" i="4"/>
  <c r="AG13" i="4"/>
  <c r="AG15" i="4"/>
  <c r="AG17" i="4"/>
  <c r="AG19" i="4"/>
  <c r="AG21" i="4"/>
  <c r="AG23" i="4"/>
  <c r="AG25" i="4"/>
  <c r="AG27" i="4"/>
  <c r="AG29" i="4"/>
  <c r="AG31" i="4"/>
  <c r="AG33" i="4"/>
  <c r="AG35" i="4"/>
  <c r="AG37" i="4"/>
  <c r="AG39" i="4"/>
  <c r="AG4" i="4"/>
  <c r="AG12" i="4"/>
  <c r="AG14" i="4"/>
  <c r="AG20" i="4"/>
  <c r="AG34" i="4"/>
  <c r="AG36" i="4"/>
  <c r="AG38" i="4"/>
  <c r="W60" i="4"/>
  <c r="W64" i="4"/>
  <c r="W68" i="4"/>
  <c r="W72" i="4"/>
  <c r="W76" i="4"/>
  <c r="W80" i="4"/>
  <c r="AG200" i="4"/>
  <c r="AK224" i="4"/>
  <c r="AJ224" i="4"/>
  <c r="AM224" i="4" s="1"/>
  <c r="AP224" i="4" s="1"/>
  <c r="AK225" i="4"/>
  <c r="AJ225" i="4"/>
  <c r="AM225" i="4" s="1"/>
  <c r="AP225" i="4" s="1"/>
  <c r="AK226" i="4"/>
  <c r="AJ226" i="4"/>
  <c r="AM226" i="4" s="1"/>
  <c r="AP226" i="4" s="1"/>
  <c r="AK227" i="4"/>
  <c r="AJ227" i="4"/>
  <c r="AM227" i="4" s="1"/>
  <c r="AP227" i="4" s="1"/>
  <c r="AK228" i="4"/>
  <c r="AJ228" i="4"/>
  <c r="AM228" i="4" s="1"/>
  <c r="AP228" i="4" s="1"/>
  <c r="AK229" i="4"/>
  <c r="AJ229" i="4"/>
  <c r="AM229" i="4" s="1"/>
  <c r="AP229" i="4" s="1"/>
  <c r="AK230" i="4"/>
  <c r="AJ230" i="4"/>
  <c r="AM230" i="4" s="1"/>
  <c r="AP230" i="4" s="1"/>
  <c r="AK231" i="4"/>
  <c r="AJ231" i="4"/>
  <c r="AM231" i="4" s="1"/>
  <c r="AP231" i="4" s="1"/>
  <c r="AK232" i="4"/>
  <c r="AJ232" i="4"/>
  <c r="AM232" i="4" s="1"/>
  <c r="AP232" i="4" s="1"/>
  <c r="AK233" i="4"/>
  <c r="AJ233" i="4"/>
  <c r="AM233" i="4" s="1"/>
  <c r="AP233" i="4" s="1"/>
  <c r="AK234" i="4"/>
  <c r="AJ234" i="4"/>
  <c r="AM234" i="4" s="1"/>
  <c r="AP234" i="4" s="1"/>
  <c r="AK235" i="4"/>
  <c r="AJ235" i="4"/>
  <c r="AM235" i="4" s="1"/>
  <c r="AP235" i="4" s="1"/>
  <c r="AK236" i="4"/>
  <c r="AJ236" i="4"/>
  <c r="AM236" i="4" s="1"/>
  <c r="AP236" i="4" s="1"/>
  <c r="AK237" i="4"/>
  <c r="AJ237" i="4"/>
  <c r="AM237" i="4" s="1"/>
  <c r="AP237" i="4" s="1"/>
  <c r="AK238" i="4"/>
  <c r="AJ238" i="4"/>
  <c r="AM238" i="4" s="1"/>
  <c r="AP238" i="4" s="1"/>
  <c r="AK239" i="4"/>
  <c r="AJ239" i="4"/>
  <c r="AM239" i="4" s="1"/>
  <c r="AP239" i="4" s="1"/>
  <c r="AK240" i="4"/>
  <c r="AJ240" i="4"/>
  <c r="AM240" i="4" s="1"/>
  <c r="AP240" i="4" s="1"/>
  <c r="AK241" i="4"/>
  <c r="AK242" i="4"/>
  <c r="AK243" i="4"/>
  <c r="AJ243" i="4"/>
  <c r="AM243" i="4" s="1"/>
  <c r="AP243" i="4" s="1"/>
  <c r="AK244" i="4"/>
  <c r="AJ244" i="4"/>
  <c r="AM244" i="4" s="1"/>
  <c r="AP244" i="4" s="1"/>
  <c r="AK245" i="4"/>
  <c r="AJ245" i="4"/>
  <c r="AM245" i="4" s="1"/>
  <c r="AP245" i="4" s="1"/>
  <c r="AK246" i="4"/>
  <c r="AJ246" i="4"/>
  <c r="AM246" i="4" s="1"/>
  <c r="AP246" i="4" s="1"/>
  <c r="AK247" i="4"/>
  <c r="AJ247" i="4"/>
  <c r="AM247" i="4" s="1"/>
  <c r="AP247" i="4" s="1"/>
  <c r="AK248" i="4"/>
  <c r="AJ248" i="4"/>
  <c r="AM248" i="4" s="1"/>
  <c r="AP248" i="4" s="1"/>
  <c r="AK249" i="4"/>
  <c r="AJ249" i="4"/>
  <c r="AM249" i="4" s="1"/>
  <c r="AP249" i="4" s="1"/>
  <c r="AK250" i="4"/>
  <c r="AJ250" i="4"/>
  <c r="AM250" i="4" s="1"/>
  <c r="AP250" i="4" s="1"/>
  <c r="AK251" i="4"/>
  <c r="AK252" i="4"/>
  <c r="AK253" i="4"/>
  <c r="AJ253" i="4"/>
  <c r="AM253" i="4" s="1"/>
  <c r="AP253" i="4" s="1"/>
  <c r="AK254" i="4"/>
  <c r="AJ254" i="4"/>
  <c r="AM254" i="4" s="1"/>
  <c r="AP254" i="4" s="1"/>
  <c r="AK255" i="4"/>
  <c r="AJ255" i="4"/>
  <c r="AM255" i="4" s="1"/>
  <c r="AP255" i="4" s="1"/>
  <c r="AK256" i="4"/>
  <c r="AJ256" i="4"/>
  <c r="AM256" i="4" s="1"/>
  <c r="AP256" i="4" s="1"/>
  <c r="AK257" i="4"/>
  <c r="AJ257" i="4"/>
  <c r="AM257" i="4" s="1"/>
  <c r="AP257" i="4" s="1"/>
  <c r="AK258" i="4"/>
  <c r="AJ258" i="4"/>
  <c r="AM258" i="4" s="1"/>
  <c r="AP258" i="4" s="1"/>
  <c r="AK259" i="4"/>
  <c r="AJ259" i="4"/>
  <c r="AM259" i="4" s="1"/>
  <c r="AP259" i="4" s="1"/>
  <c r="AJ206" i="4"/>
  <c r="AM206" i="4" s="1"/>
  <c r="AP206" i="4" s="1"/>
  <c r="AK223" i="4"/>
  <c r="AN267" i="4"/>
  <c r="AM267" i="4"/>
  <c r="AP267" i="4" s="1"/>
  <c r="AJ260" i="4"/>
  <c r="AM260" i="4" s="1"/>
  <c r="AP260" i="4" s="1"/>
  <c r="AJ261" i="4"/>
  <c r="AM261" i="4" s="1"/>
  <c r="AP261" i="4" s="1"/>
  <c r="AJ262" i="4"/>
  <c r="AM262" i="4" s="1"/>
  <c r="AP262" i="4" s="1"/>
  <c r="AJ263" i="4"/>
  <c r="AM263" i="4" s="1"/>
  <c r="AP263" i="4" s="1"/>
  <c r="AM266" i="4"/>
  <c r="AP266" i="4" s="1"/>
  <c r="W3" i="2"/>
  <c r="W5" i="2"/>
  <c r="W7" i="2"/>
  <c r="W85" i="2"/>
  <c r="AG85" i="2"/>
  <c r="AG4" i="2"/>
  <c r="AG6" i="2"/>
  <c r="AG33" i="2"/>
  <c r="W81" i="2"/>
  <c r="AG81" i="2"/>
  <c r="W8" i="2"/>
  <c r="W77" i="2"/>
  <c r="AG77" i="2"/>
  <c r="AG75" i="2"/>
  <c r="AG79" i="2"/>
  <c r="AG83" i="2"/>
  <c r="AG200" i="2"/>
  <c r="AK238" i="2"/>
  <c r="AJ238" i="2"/>
  <c r="AM238" i="2" s="1"/>
  <c r="AP238" i="2" s="1"/>
  <c r="AK239" i="2"/>
  <c r="AJ239" i="2"/>
  <c r="AM239" i="2" s="1"/>
  <c r="AP239" i="2" s="1"/>
  <c r="AK240" i="2"/>
  <c r="AK241" i="2"/>
  <c r="AK242" i="2"/>
  <c r="AK243" i="2"/>
  <c r="AJ243" i="2"/>
  <c r="AM243" i="2" s="1"/>
  <c r="AP243" i="2" s="1"/>
  <c r="AK244" i="2"/>
  <c r="AJ244" i="2"/>
  <c r="AM244" i="2" s="1"/>
  <c r="AP244" i="2" s="1"/>
  <c r="AK245" i="2"/>
  <c r="AJ245" i="2"/>
  <c r="AM245" i="2" s="1"/>
  <c r="AP245" i="2" s="1"/>
  <c r="AK246" i="2"/>
  <c r="AJ246" i="2"/>
  <c r="AM246" i="2" s="1"/>
  <c r="AP246" i="2" s="1"/>
  <c r="AK247" i="2"/>
  <c r="AJ247" i="2"/>
  <c r="AM247" i="2" s="1"/>
  <c r="AP247" i="2" s="1"/>
  <c r="AK248" i="2"/>
  <c r="AJ248" i="2"/>
  <c r="AM248" i="2" s="1"/>
  <c r="AP248" i="2" s="1"/>
  <c r="AK249" i="2"/>
  <c r="AJ249" i="2"/>
  <c r="AM249" i="2" s="1"/>
  <c r="AP249" i="2" s="1"/>
  <c r="AK250" i="2"/>
  <c r="AJ250" i="2"/>
  <c r="AM250" i="2" s="1"/>
  <c r="AP250" i="2" s="1"/>
  <c r="AK251" i="2"/>
  <c r="AK252" i="2"/>
  <c r="AJ252" i="2"/>
  <c r="AM252" i="2" s="1"/>
  <c r="AP252" i="2" s="1"/>
  <c r="AK253" i="2"/>
  <c r="AJ253" i="2"/>
  <c r="AM253" i="2" s="1"/>
  <c r="AP253" i="2" s="1"/>
  <c r="AK254" i="2"/>
  <c r="AJ254" i="2"/>
  <c r="AM254" i="2" s="1"/>
  <c r="AP254" i="2" s="1"/>
  <c r="AK255" i="2"/>
  <c r="AJ255" i="2"/>
  <c r="AM255" i="2" s="1"/>
  <c r="AP255" i="2" s="1"/>
  <c r="AK256" i="2"/>
  <c r="AJ256" i="2"/>
  <c r="AM256" i="2" s="1"/>
  <c r="AP256" i="2" s="1"/>
  <c r="AK257" i="2"/>
  <c r="AJ257" i="2"/>
  <c r="AM257" i="2" s="1"/>
  <c r="AP257" i="2" s="1"/>
  <c r="AK258" i="2"/>
  <c r="AJ258" i="2"/>
  <c r="AM258" i="2" s="1"/>
  <c r="AP258" i="2" s="1"/>
  <c r="AJ206" i="2"/>
  <c r="AM206" i="2" s="1"/>
  <c r="AP206" i="2" s="1"/>
  <c r="AJ224" i="2"/>
  <c r="AM224" i="2" s="1"/>
  <c r="AP224" i="2" s="1"/>
  <c r="AJ226" i="2"/>
  <c r="AM226" i="2" s="1"/>
  <c r="AP226" i="2" s="1"/>
  <c r="AJ228" i="2"/>
  <c r="AM228" i="2" s="1"/>
  <c r="AP228" i="2" s="1"/>
  <c r="AJ230" i="2"/>
  <c r="AM230" i="2" s="1"/>
  <c r="AP230" i="2" s="1"/>
  <c r="AJ232" i="2"/>
  <c r="AM232" i="2" s="1"/>
  <c r="AP232" i="2" s="1"/>
  <c r="AJ234" i="2"/>
  <c r="AM234" i="2" s="1"/>
  <c r="AP234" i="2" s="1"/>
  <c r="AJ236" i="2"/>
  <c r="AM236" i="2" s="1"/>
  <c r="AP236" i="2" s="1"/>
  <c r="AN267" i="2"/>
  <c r="AM267" i="2"/>
  <c r="AP267" i="2" s="1"/>
  <c r="AJ259" i="2"/>
  <c r="AM259" i="2" s="1"/>
  <c r="AP259" i="2" s="1"/>
  <c r="AJ260" i="2"/>
  <c r="AM260" i="2" s="1"/>
  <c r="AP260" i="2" s="1"/>
  <c r="AJ261" i="2"/>
  <c r="AM261" i="2" s="1"/>
  <c r="AP261" i="2" s="1"/>
  <c r="AJ262" i="2"/>
  <c r="AM262" i="2" s="1"/>
  <c r="AP262" i="2" s="1"/>
  <c r="AM266" i="2"/>
  <c r="AP266" i="2" s="1"/>
  <c r="W2" i="1"/>
  <c r="AG4" i="1"/>
  <c r="W6" i="1"/>
  <c r="AG8" i="1"/>
  <c r="W10" i="1"/>
  <c r="AG12" i="1"/>
  <c r="W14" i="1"/>
  <c r="AG16" i="1"/>
  <c r="W18" i="1"/>
  <c r="AG20" i="1"/>
  <c r="W22" i="1"/>
  <c r="AG24" i="1"/>
  <c r="W26" i="1"/>
  <c r="AG28" i="1"/>
  <c r="W30" i="1"/>
  <c r="AG32" i="1"/>
  <c r="W34" i="1"/>
  <c r="AG36" i="1"/>
  <c r="W38" i="1"/>
  <c r="W42" i="1"/>
  <c r="AG44" i="1"/>
  <c r="W46" i="1"/>
  <c r="AG48" i="1"/>
  <c r="W50" i="1"/>
  <c r="AG52" i="1"/>
  <c r="W58" i="1"/>
  <c r="W62" i="1"/>
  <c r="AG64" i="1"/>
  <c r="W66" i="1"/>
  <c r="AG68" i="1"/>
  <c r="W70" i="1"/>
  <c r="AG72" i="1"/>
  <c r="W74" i="1"/>
  <c r="AG76" i="1"/>
  <c r="W78" i="1"/>
  <c r="AG80" i="1"/>
  <c r="W82" i="1"/>
  <c r="AG84" i="1"/>
  <c r="W86" i="1"/>
  <c r="AG87" i="1"/>
  <c r="AJ207" i="1"/>
  <c r="AM207" i="1" s="1"/>
  <c r="AP207" i="1" s="1"/>
  <c r="AJ208" i="1"/>
  <c r="AM208" i="1" s="1"/>
  <c r="AP208" i="1" s="1"/>
  <c r="AJ209" i="1"/>
  <c r="AM209" i="1" s="1"/>
  <c r="AP209" i="1" s="1"/>
  <c r="AJ210" i="1"/>
  <c r="AM210" i="1" s="1"/>
  <c r="AP210" i="1" s="1"/>
  <c r="AJ211" i="1"/>
  <c r="AM211" i="1" s="1"/>
  <c r="AP211" i="1" s="1"/>
  <c r="AJ212" i="1"/>
  <c r="AM212" i="1" s="1"/>
  <c r="AP212" i="1" s="1"/>
  <c r="AJ213" i="1"/>
  <c r="AM213" i="1" s="1"/>
  <c r="AP213" i="1" s="1"/>
  <c r="AJ214" i="1"/>
  <c r="AM214" i="1" s="1"/>
  <c r="AP214" i="1" s="1"/>
  <c r="AJ215" i="1"/>
  <c r="AM215" i="1" s="1"/>
  <c r="AP215" i="1" s="1"/>
  <c r="AJ216" i="1"/>
  <c r="AM216" i="1" s="1"/>
  <c r="AP216" i="1" s="1"/>
  <c r="AJ217" i="1"/>
  <c r="AM217" i="1" s="1"/>
  <c r="AP217" i="1" s="1"/>
  <c r="AJ218" i="1"/>
  <c r="AM218" i="1" s="1"/>
  <c r="AP218" i="1" s="1"/>
  <c r="AJ219" i="1"/>
  <c r="AM219" i="1" s="1"/>
  <c r="AP219" i="1" s="1"/>
  <c r="AJ220" i="1"/>
  <c r="AM220" i="1" s="1"/>
  <c r="AP220" i="1" s="1"/>
  <c r="AJ221" i="1"/>
  <c r="AM221" i="1" s="1"/>
  <c r="AP221" i="1" s="1"/>
  <c r="AJ222" i="1"/>
  <c r="AM222" i="1" s="1"/>
  <c r="AP222" i="1" s="1"/>
  <c r="AJ223" i="1"/>
  <c r="AM223" i="1" s="1"/>
  <c r="AP223" i="1" s="1"/>
  <c r="AK224" i="1"/>
  <c r="AJ224" i="1"/>
  <c r="AM224" i="1" s="1"/>
  <c r="AP224" i="1" s="1"/>
  <c r="AK225" i="1"/>
  <c r="AJ225" i="1"/>
  <c r="AM225" i="1" s="1"/>
  <c r="AP225" i="1" s="1"/>
  <c r="AK226" i="1"/>
  <c r="AJ226" i="1"/>
  <c r="AM226" i="1" s="1"/>
  <c r="AP226" i="1" s="1"/>
  <c r="AK227" i="1"/>
  <c r="AJ227" i="1"/>
  <c r="AM227" i="1" s="1"/>
  <c r="AP227" i="1" s="1"/>
  <c r="AK228" i="1"/>
  <c r="AJ228" i="1"/>
  <c r="AM228" i="1" s="1"/>
  <c r="AP228" i="1" s="1"/>
  <c r="AK229" i="1"/>
  <c r="AJ229" i="1"/>
  <c r="AM229" i="1" s="1"/>
  <c r="AP229" i="1" s="1"/>
  <c r="AK230" i="1"/>
  <c r="AJ230" i="1"/>
  <c r="AM230" i="1" s="1"/>
  <c r="AP230" i="1" s="1"/>
  <c r="AK231" i="1"/>
  <c r="AJ231" i="1"/>
  <c r="AM231" i="1" s="1"/>
  <c r="AP231" i="1" s="1"/>
  <c r="AK232" i="1"/>
  <c r="AJ232" i="1"/>
  <c r="AM232" i="1" s="1"/>
  <c r="AP232" i="1" s="1"/>
  <c r="AK233" i="1"/>
  <c r="AJ233" i="1"/>
  <c r="AM233" i="1" s="1"/>
  <c r="AP233" i="1" s="1"/>
  <c r="AK234" i="1"/>
  <c r="AJ234" i="1"/>
  <c r="AM234" i="1" s="1"/>
  <c r="AP234" i="1" s="1"/>
  <c r="AK235" i="1"/>
  <c r="AJ235" i="1"/>
  <c r="AM235" i="1" s="1"/>
  <c r="AP235" i="1" s="1"/>
  <c r="AK236" i="1"/>
  <c r="AJ236" i="1"/>
  <c r="AM236" i="1" s="1"/>
  <c r="AP236" i="1" s="1"/>
  <c r="AK237" i="1"/>
  <c r="AJ237" i="1"/>
  <c r="AM237" i="1" s="1"/>
  <c r="AP237" i="1" s="1"/>
  <c r="AK238" i="1"/>
  <c r="AJ238" i="1"/>
  <c r="AM238" i="1" s="1"/>
  <c r="AP238" i="1" s="1"/>
  <c r="AK239" i="1"/>
  <c r="AJ239" i="1"/>
  <c r="AM239" i="1" s="1"/>
  <c r="AP239" i="1" s="1"/>
  <c r="AK240" i="1"/>
  <c r="AK241" i="1"/>
  <c r="AK242" i="1"/>
  <c r="AK243" i="1"/>
  <c r="AJ243" i="1"/>
  <c r="AM243" i="1" s="1"/>
  <c r="AP243" i="1" s="1"/>
  <c r="AK244" i="1"/>
  <c r="AJ244" i="1"/>
  <c r="AM244" i="1" s="1"/>
  <c r="AP244" i="1" s="1"/>
  <c r="AK245" i="1"/>
  <c r="AJ245" i="1"/>
  <c r="AM245" i="1" s="1"/>
  <c r="AP245" i="1" s="1"/>
  <c r="AK246" i="1"/>
  <c r="AJ246" i="1"/>
  <c r="AM246" i="1" s="1"/>
  <c r="AP246" i="1" s="1"/>
  <c r="AK247" i="1"/>
  <c r="AJ247" i="1"/>
  <c r="AM247" i="1" s="1"/>
  <c r="AP247" i="1" s="1"/>
  <c r="AK248" i="1"/>
  <c r="AJ248" i="1"/>
  <c r="AM248" i="1" s="1"/>
  <c r="AP248" i="1" s="1"/>
  <c r="AK249" i="1"/>
  <c r="AJ249" i="1"/>
  <c r="AM249" i="1" s="1"/>
  <c r="AP249" i="1" s="1"/>
  <c r="AK250" i="1"/>
  <c r="AJ250" i="1"/>
  <c r="AM250" i="1" s="1"/>
  <c r="AP250" i="1" s="1"/>
  <c r="AK251" i="1"/>
  <c r="AK252" i="1"/>
  <c r="AJ252" i="1"/>
  <c r="AM252" i="1" s="1"/>
  <c r="AP252" i="1" s="1"/>
  <c r="AK253" i="1"/>
  <c r="AJ253" i="1"/>
  <c r="AM253" i="1" s="1"/>
  <c r="AP253" i="1" s="1"/>
  <c r="AK254" i="1"/>
  <c r="AJ254" i="1"/>
  <c r="AM254" i="1" s="1"/>
  <c r="AP254" i="1" s="1"/>
  <c r="AK255" i="1"/>
  <c r="AJ255" i="1"/>
  <c r="AM255" i="1" s="1"/>
  <c r="AP255" i="1" s="1"/>
  <c r="AK256" i="1"/>
  <c r="AJ256" i="1"/>
  <c r="AM256" i="1" s="1"/>
  <c r="AP256" i="1" s="1"/>
  <c r="AK257" i="1"/>
  <c r="AJ257" i="1"/>
  <c r="AM257" i="1" s="1"/>
  <c r="AP257" i="1" s="1"/>
  <c r="AK258" i="1"/>
  <c r="AJ258" i="1"/>
  <c r="AM258" i="1" s="1"/>
  <c r="AP258" i="1" s="1"/>
  <c r="AK259" i="1"/>
  <c r="AJ259" i="1"/>
  <c r="AM259" i="1" s="1"/>
  <c r="AP259" i="1" s="1"/>
  <c r="AK260" i="1"/>
  <c r="AJ260" i="1"/>
  <c r="AM260" i="1" s="1"/>
  <c r="AP260" i="1" s="1"/>
  <c r="AK261" i="1"/>
  <c r="AJ261" i="1"/>
  <c r="AM261" i="1" s="1"/>
  <c r="AP261" i="1" s="1"/>
  <c r="AK262" i="1"/>
  <c r="AJ262" i="1"/>
  <c r="AM262" i="1" s="1"/>
  <c r="AP262" i="1" s="1"/>
  <c r="AN267" i="1"/>
  <c r="AM267" i="1"/>
  <c r="AP267" i="1" s="1"/>
  <c r="AJ263" i="1"/>
  <c r="AM263" i="1" s="1"/>
  <c r="AP263" i="1" s="1"/>
  <c r="AJ264" i="1"/>
  <c r="AM264" i="1" s="1"/>
  <c r="AP264" i="1" s="1"/>
  <c r="AM266" i="1"/>
  <c r="AP266" i="1" s="1"/>
</calcChain>
</file>

<file path=xl/sharedStrings.xml><?xml version="1.0" encoding="utf-8"?>
<sst xmlns="http://schemas.openxmlformats.org/spreadsheetml/2006/main" count="9167" uniqueCount="1899">
  <si>
    <t>چک لیست خروج از دفتر</t>
  </si>
  <si>
    <t>چک لیست آماده سازی سفارشات</t>
  </si>
  <si>
    <t>چک لیست سفارشات کالا</t>
  </si>
  <si>
    <t>ردیف</t>
  </si>
  <si>
    <t>کد پیگیری</t>
  </si>
  <si>
    <t>تاریخ سفارش</t>
  </si>
  <si>
    <t>فاکتور چاپی</t>
  </si>
  <si>
    <t>تاریخ ارسال</t>
  </si>
  <si>
    <t>نام</t>
  </si>
  <si>
    <t>نام خانوادگی</t>
  </si>
  <si>
    <t>نام کافه</t>
  </si>
  <si>
    <t>کد محصول</t>
  </si>
  <si>
    <t>تعداد</t>
  </si>
  <si>
    <t>نام محصول</t>
  </si>
  <si>
    <t>نوع آسیاب</t>
  </si>
  <si>
    <t>واحد فرعی</t>
  </si>
  <si>
    <t>قیمت بسته (ریال)</t>
  </si>
  <si>
    <t>تعداد ارسال شده</t>
  </si>
  <si>
    <t>باقیمانده</t>
  </si>
  <si>
    <t>قیمت کل (ریال)</t>
  </si>
  <si>
    <t>تخفیف (ریال)</t>
  </si>
  <si>
    <t>قیمت نهائی (ریال)</t>
  </si>
  <si>
    <t>شهر</t>
  </si>
  <si>
    <t>آدرس</t>
  </si>
  <si>
    <t>تلفن</t>
  </si>
  <si>
    <t>نحوه ارسال</t>
  </si>
  <si>
    <t>توضیحات مشتری</t>
  </si>
  <si>
    <t>توضیحات اپراتور ارسال</t>
  </si>
  <si>
    <t>آدرس کامل</t>
  </si>
  <si>
    <t>a</t>
  </si>
  <si>
    <t>گروه اصلی</t>
  </si>
  <si>
    <t>گروه فرعی</t>
  </si>
  <si>
    <t>گزارش عددی سفارشات</t>
  </si>
  <si>
    <t>گزارش عددی سفارشات ارسال شده</t>
  </si>
  <si>
    <t>گزارش وزنی سفارشات روزkg</t>
  </si>
  <si>
    <t>موجودی دفتر</t>
  </si>
  <si>
    <t>موجودی پس از تکمیل سفارشات باقیمانده</t>
  </si>
  <si>
    <t>گزارش وزنی موجودی دفترkg</t>
  </si>
  <si>
    <t>ورودی</t>
  </si>
  <si>
    <t>گزارش وزنی برای صفر شدن</t>
  </si>
  <si>
    <t>تغییرات دستی بسته بندی</t>
  </si>
  <si>
    <t>قهوه</t>
  </si>
  <si>
    <t>X Series</t>
  </si>
  <si>
    <t>دهکده آلو Ethiopia Alo Village</t>
  </si>
  <si>
    <t>ماندلا ویا Colombia Mandela Vieux</t>
  </si>
  <si>
    <t xml:space="preserve">Colombia Mandela Vieux ماندلا ویا+ </t>
  </si>
  <si>
    <t>ال برو Panama Geisha El Burro</t>
  </si>
  <si>
    <t xml:space="preserve"> Panama Geisha El Burro ال برو+</t>
  </si>
  <si>
    <t>کاندینامارکا Colombia Sidra Cundinamarca</t>
  </si>
  <si>
    <t xml:space="preserve"> Colombia Sidra Cundinamarca کاندینامارکا+</t>
  </si>
  <si>
    <t>Ethiopia Daye Bensa بومبه دایه بنسا</t>
  </si>
  <si>
    <t>A Series</t>
  </si>
  <si>
    <t>دهکده هاماشو Ethiopia Hamasho Village</t>
  </si>
  <si>
    <t>سانتا مارتا Colombia Santa Marta Finca Olivios</t>
  </si>
  <si>
    <t>سانتا مارتا Colombia Santa Marta Finca Las Canas</t>
  </si>
  <si>
    <t>Vortex Specialty Blend - ورتکس</t>
  </si>
  <si>
    <t>V Series</t>
  </si>
  <si>
    <t>Panama Caturra Boquete - بوکه</t>
  </si>
  <si>
    <t>Ethiopia Landrace Limu - لیمو</t>
  </si>
  <si>
    <t>هامبلا - Ethiopia Heirloom Hambella</t>
  </si>
  <si>
    <t>هامبلا دمی- Ethiopia Heirloom Hambella</t>
  </si>
  <si>
    <t>هامبلا دمی - Ethiopia Heirloom Hambella</t>
  </si>
  <si>
    <t>El Salvadour Montana Bourbon  ال سالوادور مونتانا</t>
  </si>
  <si>
    <t>بومبوگو Rwanda Red Bourbon Bumbogo</t>
  </si>
  <si>
    <t>Peru Huancayo پرو</t>
  </si>
  <si>
    <t>Colombia Huila- هویلا</t>
  </si>
  <si>
    <t>دفترچه ژاو</t>
  </si>
  <si>
    <t>لوازم جانبی</t>
  </si>
  <si>
    <t>Accessory</t>
  </si>
  <si>
    <t>BrewBook</t>
  </si>
  <si>
    <t>-</t>
  </si>
  <si>
    <t>مداد ژاو</t>
  </si>
  <si>
    <t>Sensory Box</t>
  </si>
  <si>
    <t>کیسه پارچه ای</t>
  </si>
  <si>
    <t>سه شنبه 30 مرداد 1403</t>
  </si>
  <si>
    <t>+</t>
  </si>
  <si>
    <t>مهدی</t>
  </si>
  <si>
    <t>زکایی</t>
  </si>
  <si>
    <t>کافه رستوان هلوشف</t>
  </si>
  <si>
    <t>روتین ماهانه پارت یک</t>
  </si>
  <si>
    <t>تهران</t>
  </si>
  <si>
    <t>09125860219</t>
  </si>
  <si>
    <t>زهرا</t>
  </si>
  <si>
    <t>صفاریان</t>
  </si>
  <si>
    <t>اسپرسو</t>
  </si>
  <si>
    <t>نیاوران- خیابان مقدسی - کوچه قریب- کوچه هرمز
پلاک ۱ زنگ ۵</t>
  </si>
  <si>
    <t>09127926129</t>
  </si>
  <si>
    <t>الوپیک</t>
  </si>
  <si>
    <t>رامتین</t>
  </si>
  <si>
    <t>حضرتی</t>
  </si>
  <si>
    <t>(پرسنل)</t>
  </si>
  <si>
    <t>09128236851</t>
  </si>
  <si>
    <t>یوسف‌آباد، خیابان چهل ستون کوچه چهارم ،‌پلاک ۴۷ طبقه ۳ غربی تحویل گیرنده: کارن حضرتی</t>
  </si>
  <si>
    <t>09211058049</t>
  </si>
  <si>
    <t xml:space="preserve">لینک اکسپرس - بازه صبح </t>
  </si>
  <si>
    <t>خیابان بهار شمالی، خیابان کارگر، خیابان جهان، رو به رو بیمارستان ایرانشهر، پلاک ۲۰ واحد ۱۱ طبقه ۵ تحویل گیرنده: محبوبه میرافضلی</t>
  </si>
  <si>
    <t>تست</t>
  </si>
  <si>
    <t>کافه بیکری رولن</t>
  </si>
  <si>
    <t>کافه بیکری درو</t>
  </si>
  <si>
    <t>کیمیا</t>
  </si>
  <si>
    <t>کدخدایی</t>
  </si>
  <si>
    <t>09124797730</t>
  </si>
  <si>
    <t>تحویل مصطفی ایزدی داده شود.</t>
  </si>
  <si>
    <t>شهرک غرب، خیابان ایران زمین، نبش خیابان مهستان، مرکز خرید گلستان، حیاط شرقی، پلاک 102</t>
  </si>
  <si>
    <t>محمدحسین</t>
  </si>
  <si>
    <t>شمیرانی</t>
  </si>
  <si>
    <t>09126221305</t>
  </si>
  <si>
    <t>نیاوران، خیابان عمار، نرسیده یه سه راه یاسر،پلاک 24</t>
  </si>
  <si>
    <t>ریحانه</t>
  </si>
  <si>
    <t>پرچگانی</t>
  </si>
  <si>
    <t>کافه لامور</t>
  </si>
  <si>
    <t>زنجان</t>
  </si>
  <si>
    <t xml:space="preserve"> بلوار دانشجو _ روبروی آموزشگاه رانندگی فجر _ کانکس سفید</t>
  </si>
  <si>
    <t>09190595396</t>
  </si>
  <si>
    <t>محمدرضا</t>
  </si>
  <si>
    <t>جلدی</t>
  </si>
  <si>
    <t>قهوه آفریقا</t>
  </si>
  <si>
    <t>چهارراه سعدی به سمت دروازه ارک کوچه شادمان</t>
  </si>
  <si>
    <t>09195241245</t>
  </si>
  <si>
    <t>مهنوش</t>
  </si>
  <si>
    <t>عطار</t>
  </si>
  <si>
    <t>خیابان شریعتی - بعد از بهار شیراز- خیابان میثاق 6 ( چالش) پلاک 3- واحد 4</t>
  </si>
  <si>
    <t>09364264365</t>
  </si>
  <si>
    <t xml:space="preserve">لینک اکسپرس </t>
  </si>
  <si>
    <t>میلاد</t>
  </si>
  <si>
    <t>اسحقی</t>
  </si>
  <si>
    <t>کافه آفریقا</t>
  </si>
  <si>
    <t>سنندج</t>
  </si>
  <si>
    <t>خیابان بوستان نرسیده به استخر شین</t>
  </si>
  <si>
    <t>09010145254</t>
  </si>
  <si>
    <t>حسن</t>
  </si>
  <si>
    <t>رفیعی</t>
  </si>
  <si>
    <t>اصفهان</t>
  </si>
  <si>
    <t>مرداویج - خیابان فارابی شمالی - کوچه 23 - پلاک 14 واحد یک</t>
  </si>
  <si>
    <t>09132129627</t>
  </si>
  <si>
    <t>نگار</t>
  </si>
  <si>
    <t>نقیه</t>
  </si>
  <si>
    <t>کافه دولت</t>
  </si>
  <si>
    <t>خیابان شمس آبادی، کوچه کازرونی، نبش سه راهی، پاساژ امید،طبقه اول</t>
  </si>
  <si>
    <t>09334075144</t>
  </si>
  <si>
    <t>سالار</t>
  </si>
  <si>
    <t>درنگ</t>
  </si>
  <si>
    <t>کافه پرکو</t>
  </si>
  <si>
    <t>تبریز</t>
  </si>
  <si>
    <t>وليعصر ،چهارراه شريعتي به سمت رازي</t>
  </si>
  <si>
    <t>09125006328</t>
  </si>
  <si>
    <t>چهارشنبه 31 مرداد 1403</t>
  </si>
  <si>
    <t>علی</t>
  </si>
  <si>
    <t>بهاری</t>
  </si>
  <si>
    <t>کردستان</t>
  </si>
  <si>
    <t>قروه - خیابان شریعتی- کوچه مهدیه قدیم - بالای داروخانه فریدونیان- طبقه دوم واحد هشت</t>
  </si>
  <si>
    <t>09113456916</t>
  </si>
  <si>
    <t>امیررضا</t>
  </si>
  <si>
    <t>کیمیایی</t>
  </si>
  <si>
    <t>امانیه، خیابان ولی‌عصر، کوچه مهناز، پلاک ۸</t>
  </si>
  <si>
    <t>09382211990</t>
  </si>
  <si>
    <t>قفل گری</t>
  </si>
  <si>
    <t>شرکت سامسونگ گلف الکترونیکس</t>
  </si>
  <si>
    <t>09123504435</t>
  </si>
  <si>
    <t>تحویل به پیک شخصی</t>
  </si>
  <si>
    <t>علیرضالو</t>
  </si>
  <si>
    <t>ارومیه</t>
  </si>
  <si>
    <t>پل قویون. خیابان باقری.خیابان ذوالفقار زاده. نبش کوچه دوم. آپارتمان اسپیر. طبقه ۵. واحد ۵</t>
  </si>
  <si>
    <t>09360003875</t>
  </si>
  <si>
    <t>ارسال با تیپاکس</t>
  </si>
  <si>
    <t>واهه</t>
  </si>
  <si>
    <t>کافه وست پلتفرم</t>
  </si>
  <si>
    <t>09124753526</t>
  </si>
  <si>
    <t>محسن</t>
  </si>
  <si>
    <t>سپاسی</t>
  </si>
  <si>
    <t>خیابان فرشته خیابان دکتر حسابی ساختمان رادگان پلاک ۲۳ واحد ۳</t>
  </si>
  <si>
    <t>09123025003</t>
  </si>
  <si>
    <t>لینک اکسپرس</t>
  </si>
  <si>
    <t>حجتی</t>
  </si>
  <si>
    <t>کافه بیکری روستار آوا سنتر</t>
  </si>
  <si>
    <t>09373955769</t>
  </si>
  <si>
    <t>سینا</t>
  </si>
  <si>
    <t>بیات</t>
  </si>
  <si>
    <t>کلدبرو ماموت</t>
  </si>
  <si>
    <t>شهرک کارمندان فاز ۳ خیابان ششم شرقی پلاک ۷۰۱ طبقه ۳ واحد ۵</t>
  </si>
  <si>
    <t>09912943669</t>
  </si>
  <si>
    <t>روزبه</t>
  </si>
  <si>
    <t>دشتی</t>
  </si>
  <si>
    <t>قهوه بی سان</t>
  </si>
  <si>
    <t>مشهد</t>
  </si>
  <si>
    <t>بلوار وکیل آباد، خیابان هاشمیه ، هاشمیه ۲۸ ، مقابل ۲۸/۵ ، جنب پلاک ۷</t>
  </si>
  <si>
    <t>09354353912</t>
  </si>
  <si>
    <t>دهکُردی</t>
  </si>
  <si>
    <t>میدان رسالت - خیابان هنگام - خیابان فرجام غربی - پلاک 952 واحد 5</t>
  </si>
  <si>
    <t>09134430983</t>
  </si>
  <si>
    <t>اخوان عطار</t>
  </si>
  <si>
    <t>دیوا گاردن</t>
  </si>
  <si>
    <t>لواسان - بلوار امام خمینی - بعد از پمپ بنزین - نبش کوچه پونه</t>
  </si>
  <si>
    <t>09128237880</t>
  </si>
  <si>
    <t>دلجو</t>
  </si>
  <si>
    <t>ویکافه</t>
  </si>
  <si>
    <t>09051534303</t>
  </si>
  <si>
    <t>مریم</t>
  </si>
  <si>
    <t>شیبانی</t>
  </si>
  <si>
    <t>کافه رحیمی</t>
  </si>
  <si>
    <t>تایباد</t>
  </si>
  <si>
    <t>استقلال ۴ پلاک ۸۱طبقه بالا</t>
  </si>
  <si>
    <t>09383565081</t>
  </si>
  <si>
    <t>ارسال با ماهکس</t>
  </si>
  <si>
    <t>کیان</t>
  </si>
  <si>
    <t>کاوه</t>
  </si>
  <si>
    <t>کافه دارچین</t>
  </si>
  <si>
    <t>کرج</t>
  </si>
  <si>
    <t xml:space="preserve">جهانشهر - ميدان هلال احمر - خ هلال احمر - نبش كوچه سنبل </t>
  </si>
  <si>
    <t>09124620107</t>
  </si>
  <si>
    <t>کافه ایندو</t>
  </si>
  <si>
    <t>وليعصر، كريم خان</t>
  </si>
  <si>
    <t>09143091422</t>
  </si>
  <si>
    <t>مهرداد</t>
  </si>
  <si>
    <t>پورمصطفی</t>
  </si>
  <si>
    <t>محمدباقر</t>
  </si>
  <si>
    <t>آل‌ابراهیم</t>
  </si>
  <si>
    <t>نولان ونک</t>
  </si>
  <si>
    <t>+9647827167138</t>
  </si>
  <si>
    <t>مشتری توریست هست، مبلغ خرید رو نقدا به پیک باید تحویل بده. ساعت 11 بسته به کافه نولان ونک ارسال شود.</t>
  </si>
  <si>
    <t>پرهام</t>
  </si>
  <si>
    <t>رجبی مهر</t>
  </si>
  <si>
    <t>بلوار قیطریه-خیابان سلیمانی شرقی-کوچه مینو-پلاک ۱۳-واحد ۱</t>
  </si>
  <si>
    <t>09127362617</t>
  </si>
  <si>
    <t>بهراد</t>
  </si>
  <si>
    <t>تقوی</t>
  </si>
  <si>
    <t>گیشا، ابتدای خیابان ۳۵، جنب فروشگاه هفت، پلاک ۳۴۶، واحد ۳</t>
  </si>
  <si>
    <t>09013335521</t>
  </si>
  <si>
    <t>با سفارش کافه در بسته بندی جدا، ارسال شود.</t>
  </si>
  <si>
    <t>پنجشنبه 1 شهریور 1403</t>
  </si>
  <si>
    <t xml:space="preserve">برای کارگاه دم‌آوری قهوه </t>
  </si>
  <si>
    <t>کافه سوشال</t>
  </si>
  <si>
    <t>سجاد</t>
  </si>
  <si>
    <t>زمانی</t>
  </si>
  <si>
    <t>وکیل آباد، بین وکیل آباد 47 و 49</t>
  </si>
  <si>
    <t>09385411455</t>
  </si>
  <si>
    <t>ارسال هوایی</t>
  </si>
  <si>
    <t>مجتبی</t>
  </si>
  <si>
    <t>فراست</t>
  </si>
  <si>
    <t>خ امام خمینی _ خ طالقانی _ شهرک انصار _ ک توحید پ ۱۴</t>
  </si>
  <si>
    <t>09355510620</t>
  </si>
  <si>
    <t>غلامی شه بندی</t>
  </si>
  <si>
    <t>کافه قهومون</t>
  </si>
  <si>
    <t>ساری</t>
  </si>
  <si>
    <t>میدان امام بلوار آزادی خیابان بعثت بین بعثت ۲ و ۴</t>
  </si>
  <si>
    <t>09376143341</t>
  </si>
  <si>
    <t>کفاشی</t>
  </si>
  <si>
    <t>خ پاستور، خ اردیبهشت، بالاتر از آذربایجان، بن بست بهروز پلاک ۱۸ زنگ ۱</t>
  </si>
  <si>
    <t>09204453620</t>
  </si>
  <si>
    <t>هستی</t>
  </si>
  <si>
    <t>زاهدی</t>
  </si>
  <si>
    <t>09102092467</t>
  </si>
  <si>
    <t>قبل ارسال با مشتری هماهنگ شود.</t>
  </si>
  <si>
    <t>اشرفی اصفهانی، خیابان قموشی، پلاک ۷۳, واحد ۲ *قبل تحویل بسته، با شماره مشتری تماس بگیرید*</t>
  </si>
  <si>
    <t>سیدرضا</t>
  </si>
  <si>
    <t>محمودی</t>
  </si>
  <si>
    <t>خراسان رضوی</t>
  </si>
  <si>
    <t>خلیل آباد، خیابان امام خمینی جنب امام ۲۱</t>
  </si>
  <si>
    <t>09158351622</t>
  </si>
  <si>
    <t>امین</t>
  </si>
  <si>
    <t>کاکاوند</t>
  </si>
  <si>
    <t>سعادت آباد، بلوار پاکنژاد، آسمان سوم شرقی، پلاک ۴۴، واحد ۱۰۱</t>
  </si>
  <si>
    <t>09127829283</t>
  </si>
  <si>
    <t>کاکوئی</t>
  </si>
  <si>
    <t>کافه دارسین</t>
  </si>
  <si>
    <t>کرمان</t>
  </si>
  <si>
    <t>09059769286</t>
  </si>
  <si>
    <t>بلوار جمهوري اسلامي همتي فر نبش كوچه شماره يك</t>
  </si>
  <si>
    <t>علیرضا</t>
  </si>
  <si>
    <t>متقی</t>
  </si>
  <si>
    <t>کافه نولان ونک</t>
  </si>
  <si>
    <t>09331770320</t>
  </si>
  <si>
    <t>احسان</t>
  </si>
  <si>
    <t>تفویضی</t>
  </si>
  <si>
    <t>09123104123</t>
  </si>
  <si>
    <t>زعفرانیه - خ پسیان - خ باغستان دوم - پ 11 - واحد 161 *به نگهبانی تحویل داده شود*</t>
  </si>
  <si>
    <t>ایمان</t>
  </si>
  <si>
    <t>موسوی</t>
  </si>
  <si>
    <t>کافه طراوت</t>
  </si>
  <si>
    <t>بابل</t>
  </si>
  <si>
    <t>بلوار تختی خیابان استادیوم بین شیشه فروشی میلاد و ساختمان متین</t>
  </si>
  <si>
    <t>09112182321</t>
  </si>
  <si>
    <t>ارسال با چاپار</t>
  </si>
  <si>
    <t>پویا</t>
  </si>
  <si>
    <t>جهان آرای</t>
  </si>
  <si>
    <t>موکاپات</t>
  </si>
  <si>
    <t>ولیعصر، میدان همافر، کوچه ده متری اول، پلاک 26، طبقه همکف (تک زنگ)</t>
  </si>
  <si>
    <t>09141098034</t>
  </si>
  <si>
    <t>علی اصغر</t>
  </si>
  <si>
    <t>شیری</t>
  </si>
  <si>
    <t>کافه قهوه دان</t>
  </si>
  <si>
    <t>قیدار، خیابان امام خیابان سرچشمه</t>
  </si>
  <si>
    <t>09125410588</t>
  </si>
  <si>
    <t>هانیه</t>
  </si>
  <si>
    <t>نوری</t>
  </si>
  <si>
    <t>شهرکتاب ساری</t>
  </si>
  <si>
    <t>خیابان پیام نور نبش بهمن غربی و فدک</t>
  </si>
  <si>
    <t>09334316932</t>
  </si>
  <si>
    <t>کارت به کارت شد</t>
  </si>
  <si>
    <t>حامد</t>
  </si>
  <si>
    <t>تاج</t>
  </si>
  <si>
    <t>بن کافی (ظفر)</t>
  </si>
  <si>
    <t>خیابان ظفر،نرسیده به نفت شمالی، روبروی بن بست وحدتی، پلاک 168</t>
  </si>
  <si>
    <t>09123279184</t>
  </si>
  <si>
    <t>از شناسنامه هر قهوه، 2 عدد ارسال شود.</t>
  </si>
  <si>
    <t>منصوریان</t>
  </si>
  <si>
    <t>کافه نامبرتن</t>
  </si>
  <si>
    <t>ابتدای بزرگراه زین الدین مسیر شرق به غرب بعد از باباییان خروجی کندرو احسان-اتحاد ، داخل خروجی بن بست لطیف پلاک 16</t>
  </si>
  <si>
    <t>09125445524</t>
  </si>
  <si>
    <t>امیرحسین</t>
  </si>
  <si>
    <t>صدیقی</t>
  </si>
  <si>
    <t>کافه مدام</t>
  </si>
  <si>
    <t>09123401445</t>
  </si>
  <si>
    <t>ابوترابی گودرزی</t>
  </si>
  <si>
    <t>بازار مبل یافت آباد، خیابان شاندیز، کوچه اسدیان، پلاک 34</t>
  </si>
  <si>
    <t>09215806180</t>
  </si>
  <si>
    <t>پس کرایه ارسال شود.</t>
  </si>
  <si>
    <t>شنبه 3 شهریور 1403</t>
  </si>
  <si>
    <t>افشین</t>
  </si>
  <si>
    <t>امیری</t>
  </si>
  <si>
    <t>کافه پرا</t>
  </si>
  <si>
    <t>09123060890</t>
  </si>
  <si>
    <t>تاریخ رست قهوه ها تازه و یکی باشند.</t>
  </si>
  <si>
    <t>ماندانا</t>
  </si>
  <si>
    <t>مشایخی</t>
  </si>
  <si>
    <t>کافه آریلا</t>
  </si>
  <si>
    <t>شهرک غرب فاز ۴ خیابان شجریان شمالی کوچه هشتم پلاک ۴ زنگ وسط</t>
  </si>
  <si>
    <t>09129307311</t>
  </si>
  <si>
    <t>لطفا شناسنامه قهوه رو تو پاکت فاکتور براشون ارسال کنید.</t>
  </si>
  <si>
    <t>کارت به کارت شده</t>
  </si>
  <si>
    <t>ساسان</t>
  </si>
  <si>
    <t>حامدی</t>
  </si>
  <si>
    <t>فروشگاه پینچ</t>
  </si>
  <si>
    <t>بلوار نبوت، انتهاي كوچه هجده، مغازه نبش</t>
  </si>
  <si>
    <t>09370999001</t>
  </si>
  <si>
    <t>ضیایی کیا</t>
  </si>
  <si>
    <t>یزد</t>
  </si>
  <si>
    <t>اردکان - بلوار خاتمی کوچه ۱۰۶ مجتمع نگین</t>
  </si>
  <si>
    <t>09198671014</t>
  </si>
  <si>
    <t>رزمخواه</t>
  </si>
  <si>
    <t>کنار گذر خرازی ، بعد از آتشگاه به سمت پل وحید ، کوچه ۴۲ (نگارستان)، مجتمع نوجا ، بلوک ۵۵، واحد ۴ شرقی</t>
  </si>
  <si>
    <t>09134094834</t>
  </si>
  <si>
    <t>آنیتا</t>
  </si>
  <si>
    <t>قاسمی</t>
  </si>
  <si>
    <t xml:space="preserve">نازی آباد_خیابان نیکنام_کوچه رحیمی_تقاطع خیابان حسینی_جنب ارایشگاه مردانه_پلاک ۴۰ _طبقه دوم </t>
  </si>
  <si>
    <t>09224361681</t>
  </si>
  <si>
    <t>هلیا</t>
  </si>
  <si>
    <t>حسین زاده</t>
  </si>
  <si>
    <t>ستارخان نبش خ زارع جنب داروخانه پ۸۹ واحد۵</t>
  </si>
  <si>
    <t>09120087296</t>
  </si>
  <si>
    <t>عرفان</t>
  </si>
  <si>
    <t>فرهمند</t>
  </si>
  <si>
    <t>09912375278</t>
  </si>
  <si>
    <t>بلوار فرحزادی؛ خیابان آسمان ها, آسمان سوم شرقی, پلاک ۴۳ *بسته تحویل خانم ستایش داده شود*</t>
  </si>
  <si>
    <t>آسیاب ورتکس مناسب دستگاه اسپرسو ساز خانگی با درجه 1.5 باشد. / درجه آسیاب قهوه ها به تفکیک روی بسته ها درج شود.</t>
  </si>
  <si>
    <t>علیزاده</t>
  </si>
  <si>
    <t>کافه رستوران بهزاد</t>
  </si>
  <si>
    <t>شهرک غرب،میدان صنعت،خیابان سیمای ایران،جنب پلاتین،روبه روی دانشگاه</t>
  </si>
  <si>
    <t>09306114439</t>
  </si>
  <si>
    <t>امانتی</t>
  </si>
  <si>
    <t>کافه ریبار</t>
  </si>
  <si>
    <t>کاشان</t>
  </si>
  <si>
    <t>خیابان جانبازان نرسیده به میدان ۱۲ فروردین</t>
  </si>
  <si>
    <t>09386353223</t>
  </si>
  <si>
    <t>آریا</t>
  </si>
  <si>
    <t>لواسانی</t>
  </si>
  <si>
    <t>شهرک اکباتان فاز ۱ بلوک c2 ورودی ۸ طبقه ۷ پلاک ۲۵۲</t>
  </si>
  <si>
    <t>09203180344</t>
  </si>
  <si>
    <t>بحرینی</t>
  </si>
  <si>
    <t>بوشهر</t>
  </si>
  <si>
    <t>خیابان یادگار امام-خیابان پاسارگاد بعد از کوچه ۵ ساختمان امیرعلی واحد ۷</t>
  </si>
  <si>
    <t>09171774415</t>
  </si>
  <si>
    <t>امید</t>
  </si>
  <si>
    <t>نیک راه</t>
  </si>
  <si>
    <t>خیابان شریعتی، روبرو میرداماد، کوچه بیان، انتهای کوچه سمت راست، کوچه بهشت دوم، پلاک ۳ واحد ۶</t>
  </si>
  <si>
    <t>09353897476</t>
  </si>
  <si>
    <t>کرباسچی</t>
  </si>
  <si>
    <t>کافه کی آر بی</t>
  </si>
  <si>
    <t>قم</t>
  </si>
  <si>
    <t>خيابان شهيد صدوقي، ميدان مفتح ،خيابان مفتح، نبش كوچه هشت</t>
  </si>
  <si>
    <t xml:space="preserve">09191954192 </t>
  </si>
  <si>
    <t>جمعه 2 شهریور 1403</t>
  </si>
  <si>
    <t>سارا</t>
  </si>
  <si>
    <t>صبور</t>
  </si>
  <si>
    <t>گیشا، خیابان فروزانفر، کوچه مهدی نژاد، پلاک۲۴، واحد۴</t>
  </si>
  <si>
    <t>09128399372</t>
  </si>
  <si>
    <t>وحید</t>
  </si>
  <si>
    <t>قضوهی</t>
  </si>
  <si>
    <t>گرگان</t>
  </si>
  <si>
    <t>میدان بسیج سایت اداری شرکت توزیع نیروی برق</t>
  </si>
  <si>
    <t>09113755878</t>
  </si>
  <si>
    <t>فهیمه</t>
  </si>
  <si>
    <t>قدم یاری</t>
  </si>
  <si>
    <t>کافه کُر</t>
  </si>
  <si>
    <t>بزرگراه حقانى بلوار كتابخانه ملى ضلع جنوبى پرديس تئاتر موسيقى</t>
  </si>
  <si>
    <t>09124431359</t>
  </si>
  <si>
    <t>بنی اسدی</t>
  </si>
  <si>
    <t>دوراهی قلهک کوچه پابرجا پلاک 8 واحد13</t>
  </si>
  <si>
    <t>09306918207</t>
  </si>
  <si>
    <t>سفارش با الوپیک، به هزینه مشتری ارسال شود.</t>
  </si>
  <si>
    <t>کناری</t>
  </si>
  <si>
    <t>کافه دات</t>
  </si>
  <si>
    <t>بندرعباس</t>
  </si>
  <si>
    <t>خیابان ۱۲ فروردین - ساختمان کانون وکلای هرمزگان طبقه همکف</t>
  </si>
  <si>
    <t>09175927831</t>
  </si>
  <si>
    <t>سحر</t>
  </si>
  <si>
    <t>جاوید</t>
  </si>
  <si>
    <t>09021518090</t>
  </si>
  <si>
    <t>منطقه 8، بلوار مطهری، خیابان حمزه، پلاک ۱۳۶، ساختمان پارسیان، طبقه 3واحد 7</t>
  </si>
  <si>
    <t>سهیل</t>
  </si>
  <si>
    <t>توکلی</t>
  </si>
  <si>
    <t>مازندران</t>
  </si>
  <si>
    <t xml:space="preserve">محمودآباد - مجتمع ورزشی آموزشی شرکت نفت محمودآباد - فناوری اطلاعات و ارتباطات </t>
  </si>
  <si>
    <t>09113270752</t>
  </si>
  <si>
    <t>باقری</t>
  </si>
  <si>
    <t>کافه تلخ و شیرین</t>
  </si>
  <si>
    <t>بلوار دانشگاه بعد از خیابان ملاصدرا</t>
  </si>
  <si>
    <t>09137246059</t>
  </si>
  <si>
    <t>معلمی</t>
  </si>
  <si>
    <t>خیابان دورشهر-کوچه 23-فرعی آخر سمت راست-پلاک 118-ساختمان سه طبقه(کنار درخت)- واحد یک</t>
  </si>
  <si>
    <t>09127579361</t>
  </si>
  <si>
    <t>سروش</t>
  </si>
  <si>
    <t>کافه سژ</t>
  </si>
  <si>
    <t>حیدری بابامیری</t>
  </si>
  <si>
    <t>مولوی یک تقاطع خیابان امین</t>
  </si>
  <si>
    <t>09149108477</t>
  </si>
  <si>
    <t>سعید</t>
  </si>
  <si>
    <t>بازرگان</t>
  </si>
  <si>
    <t>قزوین</t>
  </si>
  <si>
    <t>پونک، مصیب مرادی، کوچه صدر دوم، قطعه 15</t>
  </si>
  <si>
    <t>09196794790</t>
  </si>
  <si>
    <t>انبارلویی</t>
  </si>
  <si>
    <t>ملاصدرا. خیابان معرفت. کوچه معرفت سوم. پلاک 10</t>
  </si>
  <si>
    <t>09121821579</t>
  </si>
  <si>
    <t>سقائیان</t>
  </si>
  <si>
    <t>خیابان امیرکبیر-خیابان ملت-کوچه ملت-پاساژ ملت-طبقه همکف - پلاک4</t>
  </si>
  <si>
    <t>09121229391</t>
  </si>
  <si>
    <t>بغدادی</t>
  </si>
  <si>
    <t>کافه وال</t>
  </si>
  <si>
    <t>البرز</t>
  </si>
  <si>
    <t>هشتگرد، خیابان خویینی ها</t>
  </si>
  <si>
    <t>09918942439</t>
  </si>
  <si>
    <t>خسروی</t>
  </si>
  <si>
    <t>09371333263</t>
  </si>
  <si>
    <t>غزل</t>
  </si>
  <si>
    <t>کوه‌گشت</t>
  </si>
  <si>
    <t>ونک ملاصدرا خیابان پردیس کوچه پریان پلاک ۴واحد ۴۱</t>
  </si>
  <si>
    <t>09011352634</t>
  </si>
  <si>
    <t>رکسانا</t>
  </si>
  <si>
    <t>رضائیان</t>
  </si>
  <si>
    <t>کافه گراف</t>
  </si>
  <si>
    <t>نیشابور</t>
  </si>
  <si>
    <t>خیابان فرحبخش غربی - بین فرحبخش غربی 20 و فیاض بخش شمالی</t>
  </si>
  <si>
    <t>09127908226</t>
  </si>
  <si>
    <t>کافه بیکری کروسان روشا</t>
  </si>
  <si>
    <t>صابر</t>
  </si>
  <si>
    <t>کیماز</t>
  </si>
  <si>
    <t>کافه کوپیدو</t>
  </si>
  <si>
    <t>گوهردشت- خیابان هشتم شرقی-فاز یک -پلاک 40</t>
  </si>
  <si>
    <t>09125615277</t>
  </si>
  <si>
    <t>کافه بیکری چنان</t>
  </si>
  <si>
    <t>V60</t>
  </si>
  <si>
    <t>فردوسی شمالی.جنب کوچه افشاری(احسان)</t>
  </si>
  <si>
    <t>09376109670</t>
  </si>
  <si>
    <t>نقی زاده</t>
  </si>
  <si>
    <t>کافه بیکری لاویدا</t>
  </si>
  <si>
    <t>09352181907</t>
  </si>
  <si>
    <t>هاشم</t>
  </si>
  <si>
    <t>فومن</t>
  </si>
  <si>
    <t>خیابان آیت الله کاشانی میدان ولایت فقیه</t>
  </si>
  <si>
    <t>09118477221</t>
  </si>
  <si>
    <t>کافه لبخند</t>
  </si>
  <si>
    <t>حسام</t>
  </si>
  <si>
    <t>زارع رفیع</t>
  </si>
  <si>
    <t>کافه رستوران دونو</t>
  </si>
  <si>
    <t xml:space="preserve">جهانشهر بلوار مولانا خیابان ابو علی سینا بین بن بست دوم و چهارم </t>
  </si>
  <si>
    <t>09939117838</t>
  </si>
  <si>
    <t>پوریا</t>
  </si>
  <si>
    <t>خاندار</t>
  </si>
  <si>
    <t>کافه نورم</t>
  </si>
  <si>
    <t>ولیعصر فلکه همافر خیابان صادقیان نبش ۱۰ متری فرهنگیان</t>
  </si>
  <si>
    <t>09142430393</t>
  </si>
  <si>
    <t>شهر جدید هشتگرد، فاز ۷، بل امام رضا ، خ سرزمین ، مجتمع پارسیان،بلوک ۵، واحد ۵</t>
  </si>
  <si>
    <t>09194968633</t>
  </si>
  <si>
    <t>مرکز تخصصی قهوه خاطرات</t>
  </si>
  <si>
    <t>خیابان امام،نبش کوچه دیزجی،کنار شیرین عسل</t>
  </si>
  <si>
    <t>09036513644</t>
  </si>
  <si>
    <t>زینب</t>
  </si>
  <si>
    <t>دولتی</t>
  </si>
  <si>
    <t>کافه زین</t>
  </si>
  <si>
    <t>بابلسر</t>
  </si>
  <si>
    <t xml:space="preserve">دریاکنار خیابان ششم سر کوچه یکم </t>
  </si>
  <si>
    <t>09123513718</t>
  </si>
  <si>
    <t>نیما</t>
  </si>
  <si>
    <t>نظری</t>
  </si>
  <si>
    <t>کافه اُپِل</t>
  </si>
  <si>
    <t>لاهیجان</t>
  </si>
  <si>
    <t>روستای سوستان بالا خیابان مسجد آقا سید مظفر کوچه مهر پنج خانه روستایی است و پلاک ندارد</t>
  </si>
  <si>
    <t>09393741144</t>
  </si>
  <si>
    <t>در صورت امکان تاریخ رُست قهوه ورتکس ده روز گذشته باشد. / 120،000 تومان از کیف پول پرداخت شده.</t>
  </si>
  <si>
    <t>محمد</t>
  </si>
  <si>
    <t>خ آزادی، نرسیده به دانشگاه شریف، خ حبیب‌زادگان، خ قاسمی، پ ۳۳</t>
  </si>
  <si>
    <t>09124915462</t>
  </si>
  <si>
    <t>آرش</t>
  </si>
  <si>
    <t>سیادت</t>
  </si>
  <si>
    <t>آذربایجان غربی</t>
  </si>
  <si>
    <t>مهاباد - وفایی ،کوچه داوودی،پلاک 24</t>
  </si>
  <si>
    <t>09361616143</t>
  </si>
  <si>
    <t>کافه بیکری روستار سانا سنتر</t>
  </si>
  <si>
    <t>متین</t>
  </si>
  <si>
    <t>بابایان</t>
  </si>
  <si>
    <t>مجموعه کافه مُتینز (فروشگاه)</t>
  </si>
  <si>
    <t>میدان امام علی به سمت پل قویون کنارگذر باقری نرسیده به پارک سلامت</t>
  </si>
  <si>
    <t>09391415264</t>
  </si>
  <si>
    <t>معین</t>
  </si>
  <si>
    <t>امدادی</t>
  </si>
  <si>
    <t>کافه نیروانا</t>
  </si>
  <si>
    <t>رشت</t>
  </si>
  <si>
    <t>چهار راه گلسار ابتدای تختی روبروی شهرداری منطقه ۳</t>
  </si>
  <si>
    <t>09118872550</t>
  </si>
  <si>
    <t>رامیار</t>
  </si>
  <si>
    <t>خلیلی</t>
  </si>
  <si>
    <t>یوسف‌آباد، میدان سلماس، خیابان شریار، کوچه ۱۰/۱ شرقی، پلاک ۳۳ طبقه۳</t>
  </si>
  <si>
    <t>09128141925</t>
  </si>
  <si>
    <t>قبل ارسال، هماهنگ شود.</t>
  </si>
  <si>
    <t>حاجی زاده</t>
  </si>
  <si>
    <t>کافه خط</t>
  </si>
  <si>
    <t>حاشیه بلوار وکیل اباد بین ۲۶و ۲۸ پشت پل عابر پیاده</t>
  </si>
  <si>
    <t>09155132920</t>
  </si>
  <si>
    <t>عرفاتی</t>
  </si>
  <si>
    <t>شمیران خیابان باهنر جماران خیابان حسن پور کوچه ششم کوچه قنات پلاک ۹ واحد ۱</t>
  </si>
  <si>
    <t>09122176886</t>
  </si>
  <si>
    <t>دوست حسینی</t>
  </si>
  <si>
    <t>جهانشهر- خیابان استانداری- کوچه ششم غربی- پلاک 20-واحد6</t>
  </si>
  <si>
    <t>09125649425</t>
  </si>
  <si>
    <t>تارخ</t>
  </si>
  <si>
    <t>ابراهیمی</t>
  </si>
  <si>
    <t>نبش شهرک سعدی-کوچه سنجرخان جنوبی-ساختمان ثنا ط1 واحد1</t>
  </si>
  <si>
    <t>ارسال فقط با ماهکس یا پست ویژه / نزدیکترین تاریخ رُست ارسال شود.</t>
  </si>
  <si>
    <t>09187802134</t>
  </si>
  <si>
    <t>دینا</t>
  </si>
  <si>
    <t>خانی</t>
  </si>
  <si>
    <t>ورامین</t>
  </si>
  <si>
    <t>بلوار رسالت خيابان زواره بن بست غزال پلاك ٥ طبقه اول تا سوم</t>
  </si>
  <si>
    <t>09351417508</t>
  </si>
  <si>
    <t>اسدی</t>
  </si>
  <si>
    <t>بروجن</t>
  </si>
  <si>
    <t>خیابان طالقانی کوچه گندمان ساختمان صدرا آزمایشگاه مهدیه</t>
  </si>
  <si>
    <t>09371835299</t>
  </si>
  <si>
    <t>بلوار دانشجو _ روبروی آموزشگاه رانندگی فجر _ کانکس سفید</t>
  </si>
  <si>
    <t>یکشنبه 4 شهریور 1403</t>
  </si>
  <si>
    <t>کوروش</t>
  </si>
  <si>
    <t>قوشچی</t>
  </si>
  <si>
    <t>پرواز اسمان تبریز برج نگارستان شرقی طبقه ۶ واحد ۶۲</t>
  </si>
  <si>
    <t>09380883621</t>
  </si>
  <si>
    <t>فاطمه</t>
  </si>
  <si>
    <t>غفاری</t>
  </si>
  <si>
    <t>خیابان دولت - خیابان اصغر نعمتی- خیابان اخوان ثالث- کوچه صدف- کوچه مؤید- پلاک ۱۶- واحد ۲</t>
  </si>
  <si>
    <t>09125127336</t>
  </si>
  <si>
    <t>میثم</t>
  </si>
  <si>
    <t>الهی</t>
  </si>
  <si>
    <t>کافه فلورانس</t>
  </si>
  <si>
    <t>مرزداران-خ ابوالفضل - پ ۸</t>
  </si>
  <si>
    <t>09121381407</t>
  </si>
  <si>
    <t>یاسمن</t>
  </si>
  <si>
    <t>مطهری اصل</t>
  </si>
  <si>
    <t>خ نیاوران ، خ مقدسی ، خیابان محمود احمدی زمانی ، پلاک ۴ واحد ۱۰۰۲</t>
  </si>
  <si>
    <t>09121081921</t>
  </si>
  <si>
    <t>شیخ پور</t>
  </si>
  <si>
    <t>خیابان سعدی کوچه ۸ انتهای کوچه سمت راست</t>
  </si>
  <si>
    <t>09131420249</t>
  </si>
  <si>
    <t>کاظمی پور</t>
  </si>
  <si>
    <t>خیابان هزارجریب کوی استادان گلستان دوم پلاک ۷۰</t>
  </si>
  <si>
    <t>09398544056</t>
  </si>
  <si>
    <t>نیلوفر</t>
  </si>
  <si>
    <t>لقایی</t>
  </si>
  <si>
    <t>فرنچ پرس</t>
  </si>
  <si>
    <t>میدان تجریش/ خیابان شهید فناخسور/ پلاک ۴۴/ زنگ دوم</t>
  </si>
  <si>
    <t>09127900906</t>
  </si>
  <si>
    <t>ضیائی پور</t>
  </si>
  <si>
    <t>عمارت جهان کوچک من</t>
  </si>
  <si>
    <t>خیابان طالقانی،خیابان موسوی،کوچه ایرانشهر،پلاک ۱</t>
  </si>
  <si>
    <t>09366388030</t>
  </si>
  <si>
    <t>خانه فاموری</t>
  </si>
  <si>
    <t>09124302636</t>
  </si>
  <si>
    <t>سجادی</t>
  </si>
  <si>
    <t>کافه پاپیلون</t>
  </si>
  <si>
    <t>شهرک اکباتان فاز یک خیابان علیزاده بازارچه ۱۰ پلاک ۱</t>
  </si>
  <si>
    <t>09124042172</t>
  </si>
  <si>
    <t>میرپوریا</t>
  </si>
  <si>
    <t>سیدحاتمی</t>
  </si>
  <si>
    <t>کافه کیو باکس</t>
  </si>
  <si>
    <t>خیابان حشمت رو به رو ورزشگاه شهدا ما بین حشمت ۶ و ۸</t>
  </si>
  <si>
    <t>09194153151</t>
  </si>
  <si>
    <t>سلیمانی</t>
  </si>
  <si>
    <t>کافه رستوران مریم</t>
  </si>
  <si>
    <t>الهیه بلوار نلسون ماندلا خیابان مریم غربی</t>
  </si>
  <si>
    <t>09906977211</t>
  </si>
  <si>
    <t>امیر</t>
  </si>
  <si>
    <t>خوانسار - خ امام خمینی - روبروی شرکت تعاونی فرهنگیان - لبنیات باقری</t>
  </si>
  <si>
    <t>09132710039</t>
  </si>
  <si>
    <t>ارسال با پست</t>
  </si>
  <si>
    <t xml:space="preserve">حمیدرضا </t>
  </si>
  <si>
    <t>تراب</t>
  </si>
  <si>
    <t>کافه رستوران لازارو</t>
  </si>
  <si>
    <t>شهرک سالاریه بلوار شهید گلستانه جنب مدرسه شهید فلاحی پلاک 61</t>
  </si>
  <si>
    <t>09127501098</t>
  </si>
  <si>
    <t>استادهاشمی</t>
  </si>
  <si>
    <t>20متری گلستان ک 14 ساختمان گلستان واحد 8 ط 4</t>
  </si>
  <si>
    <t>09123533817</t>
  </si>
  <si>
    <t>ظلی</t>
  </si>
  <si>
    <t>کافه سان سی مون</t>
  </si>
  <si>
    <t>مهرشهر - بلوار شهرداری سر خیابان ۲۰۱</t>
  </si>
  <si>
    <t>09369297220</t>
  </si>
  <si>
    <t>داود</t>
  </si>
  <si>
    <t>آتش بیک</t>
  </si>
  <si>
    <t>بجنورد</t>
  </si>
  <si>
    <t>خیابان فردوسی، خیابان جمهوری هفده. پلاک ده. زنگ دوم(وسط)</t>
  </si>
  <si>
    <t>09357271386</t>
  </si>
  <si>
    <t>مرعشی</t>
  </si>
  <si>
    <t>کافه ایوان</t>
  </si>
  <si>
    <t>زاهدان</t>
  </si>
  <si>
    <t>خیایان دانشگاه رو ب روی دانشگاه ۲۵ ورودی دانشگاه سیستان بلوچستان</t>
  </si>
  <si>
    <t>09369872317</t>
  </si>
  <si>
    <t>سید علی</t>
  </si>
  <si>
    <t>احمدی</t>
  </si>
  <si>
    <t>کافه نیل</t>
  </si>
  <si>
    <t>چهار راه فلسطین، ابتدای خیابان استانداری. جنب مادی فرشادی غربی</t>
  </si>
  <si>
    <t>09134434253</t>
  </si>
  <si>
    <t>دوشنبه 5 شهریور 1403</t>
  </si>
  <si>
    <t>نوروزی</t>
  </si>
  <si>
    <t>خیابان پیروزی - بلوار ابوذر- بین پل اول و دوم - کوچه شهید قمصری- پلاک 8 - طبقه 2</t>
  </si>
  <si>
    <t>09122842046</t>
  </si>
  <si>
    <t>بابت تحویل حضوری با مشتری هماهنگ شود. / بعد از تحویل بابت عودت وجه هزینه پیک اطلاع رسانی شود.</t>
  </si>
  <si>
    <t>محامدی</t>
  </si>
  <si>
    <t>خورشید کلا، نبش معراج 14، ساختمان املاک صبا، واحد ۶</t>
  </si>
  <si>
    <t>09360099045</t>
  </si>
  <si>
    <t xml:space="preserve">بنیامین </t>
  </si>
  <si>
    <t>عابدینی</t>
  </si>
  <si>
    <t>شهرک پونک خیابان صائینی جنب مسکن پلاک 88 طبقه دوم</t>
  </si>
  <si>
    <t>09051005845</t>
  </si>
  <si>
    <t>سعادتی</t>
  </si>
  <si>
    <t>اراضی مصلی خیابان هقتم پلاک 114</t>
  </si>
  <si>
    <t>09123413312</t>
  </si>
  <si>
    <t>مجد</t>
  </si>
  <si>
    <t>جنت اباد جنوبی، شاهین جنوبی بعد از میدان اتشنشانی کوچه طالقانی پلاک۳ واحد ۳</t>
  </si>
  <si>
    <t>09123397669</t>
  </si>
  <si>
    <t xml:space="preserve">آسیاب مناسب دستگاه اسپرسوساز خانگی دلونگی EC685 </t>
  </si>
  <si>
    <t>شادی</t>
  </si>
  <si>
    <t>رجبی</t>
  </si>
  <si>
    <t>خیابان دولت بین چهارراه اختیاریه و دیباجی جنوبی بن بست هروی پ۴ واحد ۳</t>
  </si>
  <si>
    <t>09127378863</t>
  </si>
  <si>
    <t>مولایی</t>
  </si>
  <si>
    <t>کافه ویوولانژ</t>
  </si>
  <si>
    <t>09197844409</t>
  </si>
  <si>
    <t>گل بنفش</t>
  </si>
  <si>
    <t>کافه کا (KACafe)</t>
  </si>
  <si>
    <t>میدان جانبازان-خیابان سبحان-سبحان1-اولین درب سمت راست</t>
  </si>
  <si>
    <t>09120464607</t>
  </si>
  <si>
    <t>صالحی</t>
  </si>
  <si>
    <t>میدان المپیک-خ طبیعت- برج های مسکونی االمپیک-برج شرقی-ط۷-واحد ۷</t>
  </si>
  <si>
    <t>09128883955</t>
  </si>
  <si>
    <t>امیرعلی</t>
  </si>
  <si>
    <t>سیدحسینی</t>
  </si>
  <si>
    <t>خ استانداری خ حکیم کوچه٧ هتل سنتى اصفهان</t>
  </si>
  <si>
    <t>09133508028</t>
  </si>
  <si>
    <t>توسلی</t>
  </si>
  <si>
    <t xml:space="preserve">شهرری، دیلمان، بل امام حسین، خ. مصطفی خمینی، خ. هشت متری ششم حسینی، پلاک 19 ، واحد10 </t>
  </si>
  <si>
    <t>09361150934</t>
  </si>
  <si>
    <t>مظفری فرد</t>
  </si>
  <si>
    <t>میدان ونک ، بالاتر از میدان شیخ بهایی ، ابتدای خیابان سئول ، جنب پروتئینی میکائیلیان ، پلاک 31، طبقه اول ، واحد 3</t>
  </si>
  <si>
    <t>09123026736</t>
  </si>
  <si>
    <t>آرین</t>
  </si>
  <si>
    <t>بیکدلی</t>
  </si>
  <si>
    <t>کافه نولان پونک</t>
  </si>
  <si>
    <t>09125690775</t>
  </si>
  <si>
    <t>اشکان</t>
  </si>
  <si>
    <t>رستمی فر</t>
  </si>
  <si>
    <t>کافه راب</t>
  </si>
  <si>
    <t>هفت تير، مفتح جنوبي، خيابان وركش، نبش كوچه سياسي</t>
  </si>
  <si>
    <t>09389555045</t>
  </si>
  <si>
    <t>پیشکرایه ارسال شود.</t>
  </si>
  <si>
    <t>همراه تست روز دوشنبه ارسال شود.</t>
  </si>
  <si>
    <t>میدان هفت تیر . خ مفتح جنوبی . خ ورکش . نبش کوچه سیاسی پ ۱۷.۷</t>
  </si>
  <si>
    <t>09384346362</t>
  </si>
  <si>
    <t>صمدی خوشخو</t>
  </si>
  <si>
    <t>کافه هما</t>
  </si>
  <si>
    <t>اردبیل</t>
  </si>
  <si>
    <t>چهارراه حافظ به سمت خیابان دانش/جنب گل آرامیس</t>
  </si>
  <si>
    <t>09224986859</t>
  </si>
  <si>
    <t>یاشار</t>
  </si>
  <si>
    <t>تکلو</t>
  </si>
  <si>
    <t>بلوار لادن، لادن 5، تقاطع دوم، پلاک 51، ساختمان الین، زنگ 11</t>
  </si>
  <si>
    <t>09336401450</t>
  </si>
  <si>
    <t>حسین</t>
  </si>
  <si>
    <t>لطیفی</t>
  </si>
  <si>
    <t>کافه رستوران ترمه</t>
  </si>
  <si>
    <t>لواسان</t>
  </si>
  <si>
    <t>بلوار امام خمینی بعداز پمپ بنزین</t>
  </si>
  <si>
    <t>09193380139</t>
  </si>
  <si>
    <t>ستیز</t>
  </si>
  <si>
    <t>طاهرخانی</t>
  </si>
  <si>
    <t>خ ستارخان خ شهرارا روبه روی کلیسا</t>
  </si>
  <si>
    <t>09367273705</t>
  </si>
  <si>
    <t>کیانی</t>
  </si>
  <si>
    <t>میدان آرژانتین - خیابان الوند - خ راشل کوری (27 ام) - پلاک 20</t>
  </si>
  <si>
    <t>09356468717</t>
  </si>
  <si>
    <t>شوقیان</t>
  </si>
  <si>
    <t>شهربابک - هاوشک،خیابان شیخ احمد نجفی،خیابان شهید رحیمیان پلاک 13</t>
  </si>
  <si>
    <t>09217594659</t>
  </si>
  <si>
    <t>ارسال فقط با تیپاکس</t>
  </si>
  <si>
    <t>فروشگاه بن کافی</t>
  </si>
  <si>
    <t>بن کافی</t>
  </si>
  <si>
    <t>ميرداماد - نفت شمالي - كوچه هفتم - نبش كوچه - پلاك 77 - واحد 1</t>
  </si>
  <si>
    <t>چشمه</t>
  </si>
  <si>
    <t>09108008336</t>
  </si>
  <si>
    <t>مهسا</t>
  </si>
  <si>
    <t>خیابان فردوسی، چهارراه مطهری، کوچه فردوسی ۶، ساختمان وندا، پلاک ۳۱</t>
  </si>
  <si>
    <t>09371698543</t>
  </si>
  <si>
    <t>علی جمشید</t>
  </si>
  <si>
    <t>کافه تنتو</t>
  </si>
  <si>
    <t>شهرک غرب میدان صنعت پاساژ پلاتین حیاط</t>
  </si>
  <si>
    <t>09123449771</t>
  </si>
  <si>
    <t>سه شنیه 6 شهریور 1403</t>
  </si>
  <si>
    <t>نمکی</t>
  </si>
  <si>
    <t>گاندی جنوبی، خیابان یکم، ساختمان 22، طبقه 1</t>
  </si>
  <si>
    <t>09191388494</t>
  </si>
  <si>
    <t>سه شنبه 6 شهریور 1403</t>
  </si>
  <si>
    <t>آسیه</t>
  </si>
  <si>
    <t>افضلی</t>
  </si>
  <si>
    <t>09155584010</t>
  </si>
  <si>
    <t>گلستان- بلوار جنگلبان- برج رزلند ۱ طبقه ۴- واحد ۴۶- منزل خانم عاقلی مقدم</t>
  </si>
  <si>
    <t>زرشناس</t>
  </si>
  <si>
    <t>کافه روایت</t>
  </si>
  <si>
    <t>سعادت آباد ، بلوار سرو غربی ، خیابان شکوفه ، پلاک ۲۰</t>
  </si>
  <si>
    <t>09374360660</t>
  </si>
  <si>
    <t>کامیار</t>
  </si>
  <si>
    <t>نصیری</t>
  </si>
  <si>
    <t>شهرک اکباتان ، فاز ۲ ، بلوک ۳ ، ورودی ۶ ، طبقه ۱۰ ، واحد ۱۰۰۱</t>
  </si>
  <si>
    <t>09123949102</t>
  </si>
  <si>
    <t>شاهی</t>
  </si>
  <si>
    <t>خیابان پیروزی بعد از خیابان پرواز کوچه کریمی سرشت پلاک 14 طبقه 3</t>
  </si>
  <si>
    <t>09359951548</t>
  </si>
  <si>
    <t>ارس</t>
  </si>
  <si>
    <t>جهاندیده</t>
  </si>
  <si>
    <t>09123335998</t>
  </si>
  <si>
    <t>روح افزا</t>
  </si>
  <si>
    <t>کافه الموت</t>
  </si>
  <si>
    <t>خیابان اقاقیا - نبش سجاد شرقی</t>
  </si>
  <si>
    <t>09124520454</t>
  </si>
  <si>
    <t>محبی</t>
  </si>
  <si>
    <t>کافه پروژه د فرشته</t>
  </si>
  <si>
    <t>خیابان فرشته،تقاطع نیلوفر و مریم شرقی،مرکز خرید رویال ادرس</t>
  </si>
  <si>
    <t>09192268097</t>
  </si>
  <si>
    <t>میر محمد</t>
  </si>
  <si>
    <t>اسکندری</t>
  </si>
  <si>
    <t>شرکت تپسی</t>
  </si>
  <si>
    <t>سعادت‌آباد، بالاتر از میدان کاج، بلوار بهزاد، نبش کوچه باغستان، پلاک ۲</t>
  </si>
  <si>
    <t>09331404200</t>
  </si>
  <si>
    <t>سید خندان / دبستان/ کوچه همدانی/ پلاک ۸۶/ زنگ ۵۰۱</t>
  </si>
  <si>
    <t>چهارشنبه 7 شهریور 1403</t>
  </si>
  <si>
    <t>کافه رستوران هلوشف</t>
  </si>
  <si>
    <t>زکائی</t>
  </si>
  <si>
    <t>ارسال فورس</t>
  </si>
  <si>
    <t>شهناززاده</t>
  </si>
  <si>
    <t>کافه بلانکا</t>
  </si>
  <si>
    <t xml:space="preserve">باجک ۳ میدان گلها </t>
  </si>
  <si>
    <t>09192525110</t>
  </si>
  <si>
    <t>سلیمی</t>
  </si>
  <si>
    <t>کافه بُن سین</t>
  </si>
  <si>
    <t>کوچمشکی 14متری قایم روبروی باشگاه کشتی پلاک 89</t>
  </si>
  <si>
    <t>09918832876</t>
  </si>
  <si>
    <t>مطلق</t>
  </si>
  <si>
    <t>آشپزخانه دربار</t>
  </si>
  <si>
    <t>انقلاب خیابان لبافی نژاد بعد از تقاطع 12فروردین پلاک 2-171</t>
  </si>
  <si>
    <t>09222373066</t>
  </si>
  <si>
    <t>شهاب</t>
  </si>
  <si>
    <t>بقایی</t>
  </si>
  <si>
    <t>کافه لازارو</t>
  </si>
  <si>
    <t>مهرشهر - خیابان شهرداری - نبش ۲۰۶</t>
  </si>
  <si>
    <t>09125654823</t>
  </si>
  <si>
    <t>دانیال</t>
  </si>
  <si>
    <t>دهبان نژاد</t>
  </si>
  <si>
    <t>اهواز</t>
  </si>
  <si>
    <t>شهرک نفت،فاز ۵،خیابان آبان ۲،پلاک ۱۲۱۷</t>
  </si>
  <si>
    <t>09376324393</t>
  </si>
  <si>
    <t>ارسال فقط با ماهکس</t>
  </si>
  <si>
    <t>مسعود</t>
  </si>
  <si>
    <t>جعفری</t>
  </si>
  <si>
    <t>شهربابک - خیابان باهنر شهرک گلستان بلوک ۱۴ واحد ۱۲</t>
  </si>
  <si>
    <t>09351418542</t>
  </si>
  <si>
    <t>کیارش</t>
  </si>
  <si>
    <t>صفدری</t>
  </si>
  <si>
    <t>کافه دارک</t>
  </si>
  <si>
    <t>شاهرود</t>
  </si>
  <si>
    <t>خیابان۲۲بهمن ابتدا ابن یمین پشت بانک سپه</t>
  </si>
  <si>
    <t>09198839402</t>
  </si>
  <si>
    <t>یوسف آباد- بین اکبری و ابن سینا- کوچه ۳۷ام پلاک ۱۰ زنگ طبقه اول</t>
  </si>
  <si>
    <t>09901157601</t>
  </si>
  <si>
    <t>پریسا</t>
  </si>
  <si>
    <t>درخشنده</t>
  </si>
  <si>
    <t>كامرانيه شمالى نرسيده به نياوران سمت راست كوچه تركاشوند پلاك٣٥ مجتمع واريان واحد ٢١</t>
  </si>
  <si>
    <t>09193361176</t>
  </si>
  <si>
    <t>تازه ترین تاریخ رُست ارسال شود.</t>
  </si>
  <si>
    <t>یاراحمدی</t>
  </si>
  <si>
    <t>لرستان</t>
  </si>
  <si>
    <t>خرم آباد، قاضی آباد،تنها اپارتمان موجود در توحید ۶،زنگ چهارم یا اول و دوم</t>
  </si>
  <si>
    <t>09163980207</t>
  </si>
  <si>
    <t>نادری</t>
  </si>
  <si>
    <t>بوئین زهرا - بلوار ازادگان خیابان ۱۶ متری شهدا جنب کوچه حیدری نیا پلاک ۷۹</t>
  </si>
  <si>
    <t>09016701370</t>
  </si>
  <si>
    <t>ارسال با تیپاکس یا دکا پست</t>
  </si>
  <si>
    <t>کیانا</t>
  </si>
  <si>
    <t>بیانی</t>
  </si>
  <si>
    <t>موچی‌کی (Mochiki)</t>
  </si>
  <si>
    <t>قیطریه - بلوار کاوه - پور حیدری شرقی(روشنایی) - بلوار صفا - نبش کوچه شقایق - پلاک 6</t>
  </si>
  <si>
    <t>09124700718</t>
  </si>
  <si>
    <t>اردوان</t>
  </si>
  <si>
    <t>یوسفی</t>
  </si>
  <si>
    <t>کافه آرمه</t>
  </si>
  <si>
    <t>کلدبرو</t>
  </si>
  <si>
    <t>09124047817</t>
  </si>
  <si>
    <t>کافه پال</t>
  </si>
  <si>
    <t>گوهردشت.خیابان اصلی.خیابان ۵ شرقی(فاز۱) پلاک ۹</t>
  </si>
  <si>
    <t>09357128106</t>
  </si>
  <si>
    <t>مسیح</t>
  </si>
  <si>
    <t>میرجعفری</t>
  </si>
  <si>
    <t>خیابان سیدجمال‌الدین اسدآبادی (یوسف آباد) نبش پنجاه و هشتم، پلاک 418 واحد 12</t>
  </si>
  <si>
    <t>09385052983</t>
  </si>
  <si>
    <t>سپهری</t>
  </si>
  <si>
    <t>یوسف آباد- میدان اسد آبادی- بن بست باغچه بان پلاک9 واحد 5</t>
  </si>
  <si>
    <t>09113213912</t>
  </si>
  <si>
    <t>بلوار نبوت،انتهاي كوچه 18،مغازه نبش</t>
  </si>
  <si>
    <t>قبل ارسال، وضعیت پرداخت چک شود.</t>
  </si>
  <si>
    <t>رضا</t>
  </si>
  <si>
    <t>ظریف</t>
  </si>
  <si>
    <t>دکان قهوه نوزده دو صفر</t>
  </si>
  <si>
    <t>بارون آواك روبه روي درب پشتي پاساژ ضرغامي</t>
  </si>
  <si>
    <t>09142155595</t>
  </si>
  <si>
    <t>جهانپوری</t>
  </si>
  <si>
    <t>کافه اُرسی</t>
  </si>
  <si>
    <t>بلوار جمهوری بعد از خیابان رضوان داخل کندرو بعد از خیابان صادقیه مجتمع میلاد</t>
  </si>
  <si>
    <t>09376940883</t>
  </si>
  <si>
    <t>آذر</t>
  </si>
  <si>
    <t>پیروز</t>
  </si>
  <si>
    <t>بلوار طالقانی کوی قدس بن بست ۱۰ قدس پلاک ۹۴</t>
  </si>
  <si>
    <t>09133577807</t>
  </si>
  <si>
    <t>امیرآقایی</t>
  </si>
  <si>
    <t>فرهنگ ، خ سعدی ، بین کوچه میخک و نیلوفر</t>
  </si>
  <si>
    <t>09112511103</t>
  </si>
  <si>
    <t>فربد</t>
  </si>
  <si>
    <t>سعیدی</t>
  </si>
  <si>
    <t>کافه درخت</t>
  </si>
  <si>
    <t>خیابان جانبازان_بین توحید 50 و 48</t>
  </si>
  <si>
    <t>09113151484</t>
  </si>
  <si>
    <t>پنجشنبه 8 شهریور 1403</t>
  </si>
  <si>
    <t>رامین</t>
  </si>
  <si>
    <t>حسابیان</t>
  </si>
  <si>
    <t>کافه لکسون</t>
  </si>
  <si>
    <t>نوشهر</t>
  </si>
  <si>
    <t>منطقه چلندر رو به روی وردی چلندر</t>
  </si>
  <si>
    <t>09163074331</t>
  </si>
  <si>
    <t>کهیار</t>
  </si>
  <si>
    <t>فرامرزی</t>
  </si>
  <si>
    <t>بستنی نوبهار</t>
  </si>
  <si>
    <t>خیابان نوبهار جنب بانک صادرات</t>
  </si>
  <si>
    <t>09188315883</t>
  </si>
  <si>
    <t>عماد</t>
  </si>
  <si>
    <t>مویدی</t>
  </si>
  <si>
    <t xml:space="preserve">کافه Q </t>
  </si>
  <si>
    <t>خیابان مصلی شمالی، نبش کوچه 3</t>
  </si>
  <si>
    <t>09367959455</t>
  </si>
  <si>
    <t>هدیه ها در بسته جدا قرار بگیرند.</t>
  </si>
  <si>
    <t>ریاحی</t>
  </si>
  <si>
    <t>پاسداران-بهستان۵-هاتف اصفهانی-پلاک۱۴-واحد۵</t>
  </si>
  <si>
    <t>09122360847</t>
  </si>
  <si>
    <t>کرمانشاه</t>
  </si>
  <si>
    <t>ارسال با ماهکس هزینه الوپیک به کیف پول مشتری عودت داده شد.</t>
  </si>
  <si>
    <t>+ هدیه سری A</t>
  </si>
  <si>
    <t>بصیری</t>
  </si>
  <si>
    <t>کافه سارله</t>
  </si>
  <si>
    <t>پاسدارن-مجموعه فمیلی لند</t>
  </si>
  <si>
    <t>09183836369</t>
  </si>
  <si>
    <t>بهزاد</t>
  </si>
  <si>
    <t>مرادی</t>
  </si>
  <si>
    <t>شهرک غرب جنب مجتمع تجاری پلاتین</t>
  </si>
  <si>
    <t>09926497858</t>
  </si>
  <si>
    <t>سیمین</t>
  </si>
  <si>
    <t>دباغی</t>
  </si>
  <si>
    <t>09353842615</t>
  </si>
  <si>
    <t>خیابان شیخ صدوق شمالی‌.خیابان کاخ سعادت آباد شرقی.نبش کوچه۴.سوپرمارکت ایده آل‌ *تحویل فقط در بازه 9-14 و 17-21*</t>
  </si>
  <si>
    <t>شنبه 10 شهریور 1403</t>
  </si>
  <si>
    <t>بختیاری</t>
  </si>
  <si>
    <t>کافه آندورا</t>
  </si>
  <si>
    <t>خیابان ایرانشهر پایینتر از کوچه دهخدا پلاک ۵۷ پشت دکه روزنامه فروشی</t>
  </si>
  <si>
    <t>09214428591</t>
  </si>
  <si>
    <t>قضایی</t>
  </si>
  <si>
    <t>بلوار ناهارخوران عدالت 46بعد از استرآبادی10 پلاک 75 مجتمع پگاه ط دوم غربی</t>
  </si>
  <si>
    <t>09112759381</t>
  </si>
  <si>
    <t>شیخ لو</t>
  </si>
  <si>
    <t>برگرهایم</t>
  </si>
  <si>
    <t>نیاوران، سه راه یاسر، خیابان باهنر، به سمت تجریش، نبش کوچه آهنگ</t>
  </si>
  <si>
    <t>09364001440</t>
  </si>
  <si>
    <t>مخلص آبادی فراهانی</t>
  </si>
  <si>
    <t>20 متری زاد . کوچه 16 . چهار راه اول سمت راست . کوچه شاهمرادی . پلاک 37</t>
  </si>
  <si>
    <t>09361210271</t>
  </si>
  <si>
    <t>جمعه 9 شهریور 1403</t>
  </si>
  <si>
    <t>امینی</t>
  </si>
  <si>
    <t>کافه رترو</t>
  </si>
  <si>
    <t>بلوار مصطفي خميني - خيابان داروپخش - رو به روي داروخانه بيمارستان كودكان - ساختمان پدر</t>
  </si>
  <si>
    <t>09190431243</t>
  </si>
  <si>
    <t>شمس</t>
  </si>
  <si>
    <t>جهانشهر غربی ، میدان جمهوری ، پشت تالار لوتوس ، خیابان ارغوان ، کوچه پاییزان غربی ، پلاک ۲۶ واحد ۱۰</t>
  </si>
  <si>
    <t>09354182299</t>
  </si>
  <si>
    <t>شایا</t>
  </si>
  <si>
    <t>خان زاده</t>
  </si>
  <si>
    <t>شیان - شیان دوم شمالی(رمضان زاده) - پلاک ۳۳ - واحد ۳</t>
  </si>
  <si>
    <t>09363641628</t>
  </si>
  <si>
    <t>عزیزی</t>
  </si>
  <si>
    <t>پیرو بیسترو</t>
  </si>
  <si>
    <t>عدالت ۵۷، نبش جام جم۲</t>
  </si>
  <si>
    <t>09123693830</t>
  </si>
  <si>
    <t>شیخانی</t>
  </si>
  <si>
    <t>سعادت‌آباد - بلوار بهزاد - نبش کوچه باغستان - پلاک ۲</t>
  </si>
  <si>
    <t>09367414691</t>
  </si>
  <si>
    <t>کوثر</t>
  </si>
  <si>
    <t>رضایی</t>
  </si>
  <si>
    <t>فری زون</t>
  </si>
  <si>
    <t>میرزای شیرازی. نبش کوچه فاتحی. پلاک 19</t>
  </si>
  <si>
    <t>09386855070</t>
  </si>
  <si>
    <t>شایان</t>
  </si>
  <si>
    <t>فقیهی</t>
  </si>
  <si>
    <t>تربت جام</t>
  </si>
  <si>
    <t>مطهری ۷، پلاک ۴، واحد ۴</t>
  </si>
  <si>
    <t>09106761037</t>
  </si>
  <si>
    <t>ارسال فقط با چاپار</t>
  </si>
  <si>
    <t>صفری</t>
  </si>
  <si>
    <t>کافه ترافل</t>
  </si>
  <si>
    <t>خیابان نلسون ماندلا شمالی مجتمع مدرن الهیه</t>
  </si>
  <si>
    <t>09123346729</t>
  </si>
  <si>
    <t>تاریخ رُست قهوه ها یکی و تازه باشند.</t>
  </si>
  <si>
    <t>روتین هفتگی</t>
  </si>
  <si>
    <t>اسماعیلی</t>
  </si>
  <si>
    <t>کافه رستوران نوفه</t>
  </si>
  <si>
    <t>بیرجند</t>
  </si>
  <si>
    <t>خیابان معلم، نبش معلم 39</t>
  </si>
  <si>
    <t>09155229671</t>
  </si>
  <si>
    <t>خیابان پاسداران، خیابان عابدینی‌زاده، خیابان جهانی‌نیا‌، کوچه مزنگی، پلاک 17، زنگ دوم</t>
  </si>
  <si>
    <t>09213326378</t>
  </si>
  <si>
    <t>کافه بیکری کروسان مژده</t>
  </si>
  <si>
    <t>هومن</t>
  </si>
  <si>
    <t>قنبری</t>
  </si>
  <si>
    <t>بندرکنگان - خیابان وحدت - فروشگاه موبایل باباتلفن</t>
  </si>
  <si>
    <t>09035342410</t>
  </si>
  <si>
    <t>ائروپرس</t>
  </si>
  <si>
    <t>نظام آباد_مدنی شمالی_کوچه رمضانی_کوچه واشقانی_کوچه بابایی_پلاک ۱۵_زنگ ۵</t>
  </si>
  <si>
    <t>09120755393</t>
  </si>
  <si>
    <t xml:space="preserve">خیابان جانبازان نرسیده به میدان ۱۲ فروردین </t>
  </si>
  <si>
    <t>شهریار ، اندیشه ، فاز ۳ ، مجتمع تجاری اداری نگارستان ، بلوک B، طبقه همکف ، پلاک ۴۷ ، فروشگاه نو *تحویل گیرنده: خاتمی 09123642655 *</t>
  </si>
  <si>
    <t>بهنام</t>
  </si>
  <si>
    <t>پسندیده</t>
  </si>
  <si>
    <t>کافه وایب</t>
  </si>
  <si>
    <t>کیانپارس اردیبهشت شرقی بین دانشور و شهریور</t>
  </si>
  <si>
    <t>09168258954</t>
  </si>
  <si>
    <t>زانین</t>
  </si>
  <si>
    <t>شیرینی پراگ</t>
  </si>
  <si>
    <t>تامارا</t>
  </si>
  <si>
    <t>تهران، گاندي جنوبي، خ يكم ،پلاك 13 ،واحد 1</t>
  </si>
  <si>
    <t>09939038171</t>
  </si>
  <si>
    <t>شاهرخ</t>
  </si>
  <si>
    <t>مرتضوی راد</t>
  </si>
  <si>
    <t>کافه بهار</t>
  </si>
  <si>
    <t>خیابان دانشگاه ، بلوار پرفسور خشنودی</t>
  </si>
  <si>
    <t>09303039025</t>
  </si>
  <si>
    <t>ستایش</t>
  </si>
  <si>
    <t>شهرک غرب، بلوار فرحزادی، خ طاهرخانی، پلاک ۶۱، برج تماشا، ورودی B, واحد ۵۸</t>
  </si>
  <si>
    <t>09216973617</t>
  </si>
  <si>
    <t>محدثه</t>
  </si>
  <si>
    <t>گرجی</t>
  </si>
  <si>
    <t>خیابان حافظ بعد از چهار راه کالج سمت چپ اولین خیابان غزالی ( پشت سفارت روسیه )‌ دست چپ کوچه چهارم به نام براتی دست چپ کوچه دوم به نام مهرانی پلاک ۸ واحد اول</t>
  </si>
  <si>
    <t>09912080890</t>
  </si>
  <si>
    <t>ارسال تا قبل ساعت 12 ظهر</t>
  </si>
  <si>
    <t>صمیم</t>
  </si>
  <si>
    <t>اشرف</t>
  </si>
  <si>
    <t>ولنجک - میدان دانشگاه شهید بهشتی - خیابان هشترودی - خیابان بیضاوی غربی - کوچه کیوان - انتهای کیوان کوچه باغ ها - پلاک 8 - واحد 302</t>
  </si>
  <si>
    <t>09127380221</t>
  </si>
  <si>
    <t>کافه اریلا</t>
  </si>
  <si>
    <t>یک استند چوبی به همراه شناسنامه قهوه ارسال شود.</t>
  </si>
  <si>
    <t>مائده</t>
  </si>
  <si>
    <t>منصوری</t>
  </si>
  <si>
    <t>09927329471</t>
  </si>
  <si>
    <t>سعادت آباد- سرو غربی- خیابان مروارید- خیابان پنجم شرقی (نوروزی)- پلاک 44 -ساختمان در حال ساخت *بسته به نگهبانی ساختمان تحویل داده شود*</t>
  </si>
  <si>
    <t>کافه دوپیو</t>
  </si>
  <si>
    <t>پارت دوم سفارش</t>
  </si>
  <si>
    <t>بلوار وكيل اباد ، خيابان حافظ ، نبش حافظ ۶</t>
  </si>
  <si>
    <t>09159205885</t>
  </si>
  <si>
    <t>پارت اول سفارش</t>
  </si>
  <si>
    <r>
      <rPr>
        <b/>
        <sz val="14"/>
        <color theme="1"/>
        <rFont val="Calibri"/>
        <family val="2"/>
        <scheme val="minor"/>
      </rPr>
      <t>ارسال هوایی به صورت پسکرایه +</t>
    </r>
    <r>
      <rPr>
        <b/>
        <sz val="14"/>
        <color rgb="FFFF0000"/>
        <rFont val="Calibri"/>
        <family val="2"/>
        <scheme val="minor"/>
      </rPr>
      <t xml:space="preserve"> دو هدیه سری V</t>
    </r>
  </si>
  <si>
    <t>کافه ناتور</t>
  </si>
  <si>
    <t>حیدری</t>
  </si>
  <si>
    <t>09125654731</t>
  </si>
  <si>
    <t>قبل ارسال وضعیت پرداخت بررسی شود.</t>
  </si>
  <si>
    <t>خيابان كريمخان خيابان عضدي جنوبي پلاك ٣٨</t>
  </si>
  <si>
    <t>عارفه</t>
  </si>
  <si>
    <t>صنوبری</t>
  </si>
  <si>
    <t>خیابان پیروزی،نبرد شمالی،کوچه چهارم شرقی پلاک ۸ طبقه ۳</t>
  </si>
  <si>
    <t>09124993569</t>
  </si>
  <si>
    <t>روتین ماهانه پارت دو</t>
  </si>
  <si>
    <t>ناظم زاده</t>
  </si>
  <si>
    <t>کافه رزتو</t>
  </si>
  <si>
    <t>09381574707</t>
  </si>
  <si>
    <t>در صورت موجودی، ارسال امروز صورت بگیره.</t>
  </si>
  <si>
    <t>قزل اصلان</t>
  </si>
  <si>
    <t>09192507046</t>
  </si>
  <si>
    <t>خیابان کریم خان خیابان ایران شهر پایین تر از سمیه کوچه مهزاد پلاک 8 * برای تحویل بسته با شماره 09124108925  تماس بگیرید*</t>
  </si>
  <si>
    <t>شهر کتاب ساری</t>
  </si>
  <si>
    <t>سایر ابزارهای غوطه‌وری</t>
  </si>
  <si>
    <t>مهدی نژاد</t>
  </si>
  <si>
    <t xml:space="preserve"> خیابان شهید بهشتی - خیابان احمدی پور - نرسیده به چهارراه اسماعیلی - پلاک ۳۶</t>
  </si>
  <si>
    <t>09365037888</t>
  </si>
  <si>
    <t>یکشنبه 11 شهریور 1403</t>
  </si>
  <si>
    <t>صیادی</t>
  </si>
  <si>
    <t>کافه ناج</t>
  </si>
  <si>
    <t>خیابان معلم ، بین میدان مادر و سرگل ، جنب آموزشگاه زبان سفیر</t>
  </si>
  <si>
    <t>09114361456</t>
  </si>
  <si>
    <t>کلینیک دامپزشکی دکتر مهرداد کریمی</t>
  </si>
  <si>
    <t>09380977784</t>
  </si>
  <si>
    <t>پیمان</t>
  </si>
  <si>
    <t>چکن</t>
  </si>
  <si>
    <t>شیراز</t>
  </si>
  <si>
    <t>بلوار آفرینش- خیابان صفا-خیابان جمال- کوچه ۳ - فرعی ۳/۱- فرعی ۳/۱/۱- درب دوم سمت راست واحد یک</t>
  </si>
  <si>
    <t>09177073505</t>
  </si>
  <si>
    <t>عبدالهی</t>
  </si>
  <si>
    <t>کافه پلاتو</t>
  </si>
  <si>
    <t>بلوار آزادی بین ازادی9و11</t>
  </si>
  <si>
    <t>09100142274</t>
  </si>
  <si>
    <t>یعقوبی ثانی</t>
  </si>
  <si>
    <t>سرد دم</t>
  </si>
  <si>
    <t>ونک - خ عطار - نرسیده به میدان عطار - ساختمان پروین اعتصامی (پلاک26 - همراه اول)</t>
  </si>
  <si>
    <t>09936007969</t>
  </si>
  <si>
    <t>حق‌شناس</t>
  </si>
  <si>
    <t>کافه کستیلو</t>
  </si>
  <si>
    <t>معالی آباد- خیابان امید نوروزی- روبروی مجتمع aps - مجموعه ورزشی تنیس پارک</t>
  </si>
  <si>
    <t>09351878800</t>
  </si>
  <si>
    <t>عسل</t>
  </si>
  <si>
    <t>اصغری</t>
  </si>
  <si>
    <t>کافه گرگ خاکستری</t>
  </si>
  <si>
    <t>گیلان</t>
  </si>
  <si>
    <t>بندر آستارا - ۴راه شریعتی شرقی، ساختمان گلسا، طبقه همکف</t>
  </si>
  <si>
    <t>09354925021</t>
  </si>
  <si>
    <t>کافه هم فاز</t>
  </si>
  <si>
    <t>فارس</t>
  </si>
  <si>
    <t>فیروزآباد - خیابان امام خمینی شمالی نبش کوچه ۱۳</t>
  </si>
  <si>
    <t>09301654131</t>
  </si>
  <si>
    <t>نصری</t>
  </si>
  <si>
    <t>کافه قرار</t>
  </si>
  <si>
    <t>همدان</t>
  </si>
  <si>
    <t>مجتمع مسکونی سعیدیه بخش اداری پشت بانک مسکن</t>
  </si>
  <si>
    <t>09129376163</t>
  </si>
  <si>
    <t>نجفی زاده</t>
  </si>
  <si>
    <t>قنادی اته</t>
  </si>
  <si>
    <t>نواب</t>
  </si>
  <si>
    <t>09124722258</t>
  </si>
  <si>
    <t>کافه مجد</t>
  </si>
  <si>
    <t>بلوار امین بین کوچه ۸ و ۱۰ لوازم تحریر مجد</t>
  </si>
  <si>
    <t>09121534661</t>
  </si>
  <si>
    <t xml:space="preserve">بن کافی </t>
  </si>
  <si>
    <t>به آدرس دفتر (نفت شمالی) ارسال شود.</t>
  </si>
  <si>
    <t>راز</t>
  </si>
  <si>
    <t>صفایی</t>
  </si>
  <si>
    <t>خیابان ولی عصر، خیابان توانیر شمالی(شهید عباسپور)، بالاتر از پل همت،کوچه گلزار، پلاک 4، واحد 5،زنگ تکی</t>
  </si>
  <si>
    <t>09129355273</t>
  </si>
  <si>
    <t>قبل ارسال هماهنگ شود.</t>
  </si>
  <si>
    <t>منصور</t>
  </si>
  <si>
    <t>احسانی</t>
  </si>
  <si>
    <t>هدیه</t>
  </si>
  <si>
    <t>سه شنبه 13 شهریور 1403</t>
  </si>
  <si>
    <t>ویوو لانژ</t>
  </si>
  <si>
    <t>جمشیدی شاهرودی</t>
  </si>
  <si>
    <t>پایگاه هوایی، خ. صادقیه چهارم، لاین 252، پلاک 5</t>
  </si>
  <si>
    <t>09170789185</t>
  </si>
  <si>
    <t>دوشنبه 12 شهریور 1403</t>
  </si>
  <si>
    <t>غایب زاده</t>
  </si>
  <si>
    <t>کافه سایه</t>
  </si>
  <si>
    <t>خیابان دانش ۱۲، مجتمع بهارستان، بلوک ۶ ، واحد ۶، (تحویل نگهبانی گردد)</t>
  </si>
  <si>
    <t>09141586994</t>
  </si>
  <si>
    <t>نازگل</t>
  </si>
  <si>
    <t>ارتش یار</t>
  </si>
  <si>
    <t>فرشته، خ اقا بزرگی، تقاطع اکبری سمت چپ، کوچه بنان، پلاک ۵، واحد ۶۳</t>
  </si>
  <si>
    <t>09129612945</t>
  </si>
  <si>
    <t>محمدامین</t>
  </si>
  <si>
    <t>اتابکی</t>
  </si>
  <si>
    <t>کافه لین</t>
  </si>
  <si>
    <t>بلوار دریا . خیابان موج.مابین توحید سه و چهار پلاک ۸</t>
  </si>
  <si>
    <t>09198362066</t>
  </si>
  <si>
    <t>فریدا</t>
  </si>
  <si>
    <t>رجب</t>
  </si>
  <si>
    <t>خیابان آزادی- خیابان خوش شمالی- کوچه گلبانگ-پلاک 12-واحد 3</t>
  </si>
  <si>
    <t>09360223664</t>
  </si>
  <si>
    <t>درکه، خیابان کوهپایه، مجتمع یاس۲، زنگ۳۸، ورودی۲ طبقه ۵</t>
  </si>
  <si>
    <t>09197744483</t>
  </si>
  <si>
    <t>عطیه</t>
  </si>
  <si>
    <t>هجری</t>
  </si>
  <si>
    <t>شرکت لوتوس پارسیان</t>
  </si>
  <si>
    <t>ملاصدرا، شیخ بهایی شمالی، نبش بن بست مهران</t>
  </si>
  <si>
    <t>09363259118</t>
  </si>
  <si>
    <t>بهرامی</t>
  </si>
  <si>
    <t>کافه مَریس</t>
  </si>
  <si>
    <t>بندرکنگان - بلوار امام.منصور اباد روبروی خیابان اختر</t>
  </si>
  <si>
    <t>09376226419</t>
  </si>
  <si>
    <t>+ هدیه سری V</t>
  </si>
  <si>
    <t>محمودیه</t>
  </si>
  <si>
    <t>شهرضا - 40 متری مابین مغتح و سه‌راه حکیم فرزانه</t>
  </si>
  <si>
    <t>09393214006</t>
  </si>
  <si>
    <t>کمال</t>
  </si>
  <si>
    <t>ستاری شمال، خ پیامبر مرکزی، برج‌های مروارید غرب، بلوکB1، طبقه اول، واحد8</t>
  </si>
  <si>
    <t>09193481235</t>
  </si>
  <si>
    <t>سیدمحسن</t>
  </si>
  <si>
    <t>صادقی</t>
  </si>
  <si>
    <t>مرکزی</t>
  </si>
  <si>
    <t>دلیجان - اداره پست شهرستان دلیجان صندوق پستی 131</t>
  </si>
  <si>
    <t>09183697020</t>
  </si>
  <si>
    <t>کبری</t>
  </si>
  <si>
    <t>کمایی</t>
  </si>
  <si>
    <t>گلستان خیابان شهریور پلاک 139 مجتمع ماهان شش واحد نه</t>
  </si>
  <si>
    <t>09163050199</t>
  </si>
  <si>
    <t>فرشاد</t>
  </si>
  <si>
    <t>مقدسی</t>
  </si>
  <si>
    <t>سایر ابزارهای چکه‌ای</t>
  </si>
  <si>
    <t>پاسداران سه راه ضرابخانه ،سروستان ۵، کوچه اول، پلاک ۱ ،واحد ۳</t>
  </si>
  <si>
    <t>09147894009</t>
  </si>
  <si>
    <t>رحیمی</t>
  </si>
  <si>
    <t>کافه هوم</t>
  </si>
  <si>
    <t>امیریه شمالی-ابتدای.خیابان نامجو-قبل گل اردیبهشت. پلاک 4. روبروی پارکینگ</t>
  </si>
  <si>
    <t>09371004799</t>
  </si>
  <si>
    <t>لطفی</t>
  </si>
  <si>
    <t>بزرگمهر ۱۳، پلاک ۹</t>
  </si>
  <si>
    <t>09036546591</t>
  </si>
  <si>
    <t>محمود</t>
  </si>
  <si>
    <t>مرافق</t>
  </si>
  <si>
    <t>خ شریعتی بالاتر از صدر، خ میرزاپور، خ فاطمیه، کوچه مهر دوم غربی، پلاک 42، واحد سوم شرقی</t>
  </si>
  <si>
    <t>09190691962</t>
  </si>
  <si>
    <t>شاهین</t>
  </si>
  <si>
    <t>نعیم آبادی</t>
  </si>
  <si>
    <t>بلوار وکیل اباد بین وکیل اباد ۲۸ و ۲۶</t>
  </si>
  <si>
    <t>09151078961</t>
  </si>
  <si>
    <t>سانیا</t>
  </si>
  <si>
    <t>شیخ</t>
  </si>
  <si>
    <t>اندیمشک</t>
  </si>
  <si>
    <t>کوی رسالت_خیابان فکه۴_ پلاک ۱۷</t>
  </si>
  <si>
    <t>09107872269</t>
  </si>
  <si>
    <t>آورین لانژ</t>
  </si>
  <si>
    <t>محمودیان</t>
  </si>
  <si>
    <t>09362636774</t>
  </si>
  <si>
    <t>ارسال تا قبل ساعت 12</t>
  </si>
  <si>
    <t>شاهین ویلا خیابان ۱۴غربی قلم پلاک۴۲ واحد ۶</t>
  </si>
  <si>
    <t>09193654121</t>
  </si>
  <si>
    <t>کاظمی</t>
  </si>
  <si>
    <t>کافه دانیال</t>
  </si>
  <si>
    <t>خ ملافتح الله</t>
  </si>
  <si>
    <t>09900854859</t>
  </si>
  <si>
    <t>نیایش</t>
  </si>
  <si>
    <t>حبیبیان</t>
  </si>
  <si>
    <t>معصومه</t>
  </si>
  <si>
    <t>ماشین چیان</t>
  </si>
  <si>
    <t>قهوه ترک</t>
  </si>
  <si>
    <t>فرمانیه- دیباجی شمالی- خیابان یاسمن-خیابان کاشانک_خیابان نسرین_پلاک۳۶-واحد۳</t>
  </si>
  <si>
    <t>09123868938</t>
  </si>
  <si>
    <t>چهارشنبه 14 شهریور 1403</t>
  </si>
  <si>
    <t>نوید</t>
  </si>
  <si>
    <t>سلوک</t>
  </si>
  <si>
    <t xml:space="preserve">کافه هاوانا </t>
  </si>
  <si>
    <t>شهرک استقلال-بلوار فرصتیان-اواسط خیابان</t>
  </si>
  <si>
    <t>09369351017</t>
  </si>
  <si>
    <t>محمدمهدی</t>
  </si>
  <si>
    <t>عباسی</t>
  </si>
  <si>
    <t>رباط کریم - خیابان گلزار (شهیدمحمدی پور) بعد از استخرارسنجانی پلاک۲۵</t>
  </si>
  <si>
    <t>09390712006</t>
  </si>
  <si>
    <t>طناز</t>
  </si>
  <si>
    <t>زارع</t>
  </si>
  <si>
    <t>کافه گرن</t>
  </si>
  <si>
    <t xml:space="preserve">بلوار‌نیایش ، بین کوچه ۶ و ۸ </t>
  </si>
  <si>
    <t>09055766390</t>
  </si>
  <si>
    <t>مینا</t>
  </si>
  <si>
    <t>خاوندی</t>
  </si>
  <si>
    <t>اول جاده ائل گولی فلکه خیام خیابان سینا برج های آسمان تبریز بلوک سروستان ط۷ واحد ۷۴غربی</t>
  </si>
  <si>
    <t>09929484453</t>
  </si>
  <si>
    <t>فرهادی</t>
  </si>
  <si>
    <t>کافه دارا</t>
  </si>
  <si>
    <t>خیابان خواجه عمید خیابان دکتر آیت خیابان فرهنگ شرقی مجتمع مسکونی بهمن (کوی نوبهار)نبش نوبهار 5 پلاک11</t>
  </si>
  <si>
    <t>09055392454</t>
  </si>
  <si>
    <t>کمکس</t>
  </si>
  <si>
    <t>میبد - شهیدیه کوچه بهار ۶</t>
  </si>
  <si>
    <t>09132578901</t>
  </si>
  <si>
    <t>پنجشنبه 15 شهریور 1403</t>
  </si>
  <si>
    <t>کاظم لو</t>
  </si>
  <si>
    <t>کافه ریور</t>
  </si>
  <si>
    <t>چهار راه فلسطین</t>
  </si>
  <si>
    <t>09376907572</t>
  </si>
  <si>
    <t>فریما</t>
  </si>
  <si>
    <t>فرح آور</t>
  </si>
  <si>
    <t>خیابان منظریه.بنبست منظریه ۸</t>
  </si>
  <si>
    <t>09113405484</t>
  </si>
  <si>
    <t>مرتضی</t>
  </si>
  <si>
    <t>شعبان پور</t>
  </si>
  <si>
    <t>کافه بلوباتل</t>
  </si>
  <si>
    <t>مهرشهر خیابان ۱۱۱-بین کوچه ۱۱۷ و۱۱۶</t>
  </si>
  <si>
    <t>09021373023</t>
  </si>
  <si>
    <t>روتین پارت یک</t>
  </si>
  <si>
    <t>زارعی</t>
  </si>
  <si>
    <t>کافه بیکری گنتوم</t>
  </si>
  <si>
    <t>چهارراه زرگري - ساختمان بارانا</t>
  </si>
  <si>
    <t>09917331349</t>
  </si>
  <si>
    <t>روتین پارت دو</t>
  </si>
  <si>
    <t>آروین</t>
  </si>
  <si>
    <t>رجروندی</t>
  </si>
  <si>
    <t>کافه مینل</t>
  </si>
  <si>
    <t>بلوار كوثر، بين كوثر 7 و 9</t>
  </si>
  <si>
    <t>09378374518</t>
  </si>
  <si>
    <t>وكيل آباد، بين وكيل آباد 47 و 49</t>
  </si>
  <si>
    <t xml:space="preserve">خيابان شهيد صدوقي ميدان مفتح خيابان مفتح نبش كوچه 8 </t>
  </si>
  <si>
    <t>09191954192</t>
  </si>
  <si>
    <t>.</t>
  </si>
  <si>
    <t>..</t>
  </si>
  <si>
    <t>وحیدطاری</t>
  </si>
  <si>
    <t>پورسیدی</t>
  </si>
  <si>
    <t>سعادت آباد میدان فرهنگ بلوار فرهنگ خیابان ۱۶ شرقی پلاک ۱۸ واحد ۳۰۴</t>
  </si>
  <si>
    <t>09121228264</t>
  </si>
  <si>
    <t>حسینی</t>
  </si>
  <si>
    <t>پریناز</t>
  </si>
  <si>
    <t>رمضانی</t>
  </si>
  <si>
    <t>شنبه 17 شهریور 1403</t>
  </si>
  <si>
    <t>افشار</t>
  </si>
  <si>
    <t>شرکت نقش اول کیفیت</t>
  </si>
  <si>
    <t>میدان ونک- خیابان ملاصدرا، خیابان پردیس، ابتدای زاینده رود شرقی پلاک 2</t>
  </si>
  <si>
    <t>09125645705</t>
  </si>
  <si>
    <t>فرید</t>
  </si>
  <si>
    <t>فتوحی</t>
  </si>
  <si>
    <t>مرزداران - خیابان سپهر - کوچه سپهر نهم - کوچه شباهنگ - پلاک یک - واحد چهار</t>
  </si>
  <si>
    <t>09124881657</t>
  </si>
  <si>
    <t>صهبا</t>
  </si>
  <si>
    <t>قطبی</t>
  </si>
  <si>
    <t>کافه مهتاب</t>
  </si>
  <si>
    <t>خیابان شهید کریمی بن بست ورزش پاساژ لنگر طبقه ۲ پلاک c1</t>
  </si>
  <si>
    <t>09307491030</t>
  </si>
  <si>
    <t>سید مهدی</t>
  </si>
  <si>
    <t>افتخاری</t>
  </si>
  <si>
    <t>کافه رستوران بهار</t>
  </si>
  <si>
    <t>میانه</t>
  </si>
  <si>
    <t>جاده ترانزیت نرسیده به پمپ بنزین صیامی</t>
  </si>
  <si>
    <t>09351297588</t>
  </si>
  <si>
    <t xml:space="preserve"> نایبی</t>
  </si>
  <si>
    <t>میرزارضای کرمانی ۲۹ پلاک ۲۰ طبقه ۳</t>
  </si>
  <si>
    <t>09155112264</t>
  </si>
  <si>
    <t>بلوار فرحزادی؛ خیابان آسمان ها, آسمان سوم شرقی, پلاک ۴۳</t>
  </si>
  <si>
    <t>تاریخ رُست قهوه ها 06/08 ارسال شوند.</t>
  </si>
  <si>
    <t>ملک</t>
  </si>
  <si>
    <t>کافه رستوران لیالانژ</t>
  </si>
  <si>
    <t>فاز 3 مهرشهر خیابان مسیح پاکدل شرقی پ 32</t>
  </si>
  <si>
    <t>09121778543</t>
  </si>
  <si>
    <t>مفتاحی</t>
  </si>
  <si>
    <t>هریس خیابان انقلاب کوی رسالت منزل شخصی استاد محمد مفتاحی</t>
  </si>
  <si>
    <t>آذربایجان شرقی</t>
  </si>
  <si>
    <t>09146915473</t>
  </si>
  <si>
    <t>سید امیرحسین</t>
  </si>
  <si>
    <t>تمبرچی</t>
  </si>
  <si>
    <t>09120202199</t>
  </si>
  <si>
    <t>دروس، میدان هدایت ، کوچه سعیدی، پلاک ۷ زنگ ۲ * در صورت عدم حضور، به سرایداری، آقای ریاض تحویل داده شود*</t>
  </si>
  <si>
    <t>شرکت کاریزما</t>
  </si>
  <si>
    <t>جردن خیابان عاطفی شرقی پلاک ۳۷ طبقه اول</t>
  </si>
  <si>
    <t>09129476829</t>
  </si>
  <si>
    <t>ملیکا</t>
  </si>
  <si>
    <t>کافه پاز</t>
  </si>
  <si>
    <t>دزاشیب کوچه افشار</t>
  </si>
  <si>
    <t>09102110518</t>
  </si>
  <si>
    <t>50 تومان هزینه لینک اکسپرس به کیف پول مشتری عودت داده شد.</t>
  </si>
  <si>
    <t>جمعه 16 شهریور 1403</t>
  </si>
  <si>
    <t>حدادفر</t>
  </si>
  <si>
    <t>نیاوران خ شهید باهنر سه راه یاسر خ صادقی قمی ک مینو پ ۸ واحد ۵۰۲</t>
  </si>
  <si>
    <t>09304968818</t>
  </si>
  <si>
    <t>آسیاب مناسب دستگاه اسپرسوساز خانگی</t>
  </si>
  <si>
    <t>بهروززیارتی</t>
  </si>
  <si>
    <t>کافه لیکارد</t>
  </si>
  <si>
    <t>خیابان بعثت نبش شقایق ۶</t>
  </si>
  <si>
    <t>09120213944</t>
  </si>
  <si>
    <t>عبداله پور</t>
  </si>
  <si>
    <t>دلیجان</t>
  </si>
  <si>
    <t>خیابان بهشتی شمالی کوچه سلامت پلاک ۷</t>
  </si>
  <si>
    <t>09128841171</t>
  </si>
  <si>
    <t>حاصلی</t>
  </si>
  <si>
    <t>کافه بنار</t>
  </si>
  <si>
    <t>روستای قلات .روبرو کوچه۱۷.</t>
  </si>
  <si>
    <t>09170898798</t>
  </si>
  <si>
    <t>برای هماهنگی ارسال با شماره 09331353894 تماس گرفته شود.</t>
  </si>
  <si>
    <t>شانی</t>
  </si>
  <si>
    <t>اتوبان ارتش.شهرک نفت. بلوار کنگان.کوچه کنگان یکم.پلاک ۳۳.واحد ۲</t>
  </si>
  <si>
    <t>09127140173</t>
  </si>
  <si>
    <t>سرروی</t>
  </si>
  <si>
    <t>کافه بوتیک شیرینی رلیش</t>
  </si>
  <si>
    <t>خیابان سنگی خیابان بعثت نبش کوچه عرفان ۱۷</t>
  </si>
  <si>
    <t>09364689687</t>
  </si>
  <si>
    <t>خیابان سنگی بوستان ۱۱ پلاک ۲۲</t>
  </si>
  <si>
    <t>09177795706</t>
  </si>
  <si>
    <t>مختارباف</t>
  </si>
  <si>
    <t>کیانپارس، خیابان ۱۱ شرقی، پلاک ۲۶، مجتمع سعید، واحد ۲</t>
  </si>
  <si>
    <t>09167823278</t>
  </si>
  <si>
    <t>نرگس</t>
  </si>
  <si>
    <t>خیابان شهید مدنی، خیابان بخشی فر پلاک۳ واحد۲</t>
  </si>
  <si>
    <t>09912365944</t>
  </si>
  <si>
    <t>سید حاتمی</t>
  </si>
  <si>
    <t>تاریخ رُست قهوه ها تازه و یکی باشند.</t>
  </si>
  <si>
    <t>جهانگیری</t>
  </si>
  <si>
    <t>بلوار ساحلی ما بین اسکله حقانی و اسکله ماهیگیری جنب کافه دوچرخه کوچه موج ۱۶ برج ثابت واحد ۳۰</t>
  </si>
  <si>
    <t>09133365006</t>
  </si>
  <si>
    <t>بهادر</t>
  </si>
  <si>
    <t>شاهمرادی</t>
  </si>
  <si>
    <t>کافه و رستوران جیلیزلند</t>
  </si>
  <si>
    <t xml:space="preserve">سنقر و کلیایی ، روبروی هلال احمر </t>
  </si>
  <si>
    <t>09130208012</t>
  </si>
  <si>
    <t>بلوار شهید صارمی-صارمی 54-رحیم زاده 8-انتهای کوچه پلاک 18 -طبقه دوم-واحد4</t>
  </si>
  <si>
    <t>09361690569</t>
  </si>
  <si>
    <t>بهرام</t>
  </si>
  <si>
    <t>میرمیران</t>
  </si>
  <si>
    <t>خ مطهری (تخت طاووس) یعد از تقاطع شریعتی - خ ناجا - خ سلیمی جنوبی - کوچه علایی - پلاک2</t>
  </si>
  <si>
    <t>09121213455</t>
  </si>
  <si>
    <t>با مشتری هماهنگ شده که کاستاریکا در 5 بسته 150 گرمی شفاف ارسال شود.</t>
  </si>
  <si>
    <t>درخواست ارسال هوایی پسکرایه برای روز یکشنبه</t>
  </si>
  <si>
    <t>کافه جوی</t>
  </si>
  <si>
    <t>نظامی</t>
  </si>
  <si>
    <t>09122125497</t>
  </si>
  <si>
    <t xml:space="preserve">هفت تير - خيابان سنايي - نبش نژادكي - پلاك 78 </t>
  </si>
  <si>
    <t>یکشنبه 18 شهریور 1403</t>
  </si>
  <si>
    <t>از تاریخ رُست قهوه ها یک هفته گذشته باشد.</t>
  </si>
  <si>
    <t>اسماعیلی برلیان</t>
  </si>
  <si>
    <t>09122551290</t>
  </si>
  <si>
    <t>محمدی فخر</t>
  </si>
  <si>
    <t>کافه والهالا</t>
  </si>
  <si>
    <t>خ جمهوری خ رازی خ پرتوی پلاک 18/1</t>
  </si>
  <si>
    <t>09376116149</t>
  </si>
  <si>
    <t>حمید</t>
  </si>
  <si>
    <t>پرند</t>
  </si>
  <si>
    <t>کافه پرند</t>
  </si>
  <si>
    <t>سلمانشهر  (متلقو) - انتهای خیابان ۱۰دریاگوشه</t>
  </si>
  <si>
    <t>09020130819</t>
  </si>
  <si>
    <t>توماسین</t>
  </si>
  <si>
    <t>خانشان</t>
  </si>
  <si>
    <t>کافه کانتینر</t>
  </si>
  <si>
    <t>فدک، خیابان آب، طبقه همکف برج اوریاد</t>
  </si>
  <si>
    <t>09142056576</t>
  </si>
  <si>
    <t>علیا</t>
  </si>
  <si>
    <t>خیابان کسری - خیابان شهید بهشتی - میدان گلها - کوچه نسیم - ساختمان نسیم - طبقه 5 - واحد 11</t>
  </si>
  <si>
    <t>09307770110</t>
  </si>
  <si>
    <t>الیاسپور</t>
  </si>
  <si>
    <t>بیجار</t>
  </si>
  <si>
    <t>خیابان طالقانی کوچه بهروز پلاک ۵</t>
  </si>
  <si>
    <t>09366722127</t>
  </si>
  <si>
    <t>اله یاری</t>
  </si>
  <si>
    <t>ابهر / بلوار منابع طبیعی/تالار کیانا</t>
  </si>
  <si>
    <t>09193428192</t>
  </si>
  <si>
    <t>کافه رستوران مارشو</t>
  </si>
  <si>
    <t>نسا</t>
  </si>
  <si>
    <t>میرشجاعی</t>
  </si>
  <si>
    <t>خيابان پيوندي-چهارراه فدك به پيوندي رستوران مارشو-طبقه 3</t>
  </si>
  <si>
    <t>09112561453</t>
  </si>
  <si>
    <t>شهربابک - خیابان بهار کوچه5</t>
  </si>
  <si>
    <t>09135824878</t>
  </si>
  <si>
    <t>کافه گُدار</t>
  </si>
  <si>
    <t>شادآباد - بلوار 17 شهریور (طارمی) - بعد از میدان بوربور - خیابان آهنگر (بیگلو) - پلاک 8</t>
  </si>
  <si>
    <t>ارسال تا قبل ساعت 16 / آدرس به درخواست مشتری تغییر کرد.</t>
  </si>
  <si>
    <t>نازنین</t>
  </si>
  <si>
    <t>حاتمی</t>
  </si>
  <si>
    <t xml:space="preserve"> رشدیه - بلوار سروستان - خیابان برج سفید - برج سفید-طبقه ۶ - واحد ۶۰۴</t>
  </si>
  <si>
    <t>09148990921</t>
  </si>
  <si>
    <t xml:space="preserve">خيابان اقاقيا نبش سجاد شرقي </t>
  </si>
  <si>
    <t>ریکیمارو</t>
  </si>
  <si>
    <t>میلی</t>
  </si>
  <si>
    <t>صدرا - خیابان فروسی-زاگرس غربی-مجتمع مسکونی شفق-بلوک B طبقه ۲ واحد ۷</t>
  </si>
  <si>
    <t>09335788417</t>
  </si>
  <si>
    <t>حدادیان</t>
  </si>
  <si>
    <t>نکا</t>
  </si>
  <si>
    <t>خیابان انقلاب روبروی سازمان تامین اجتماعی فروشگاه ارد حدادیان</t>
  </si>
  <si>
    <t>09111561614</t>
  </si>
  <si>
    <t>نسیم</t>
  </si>
  <si>
    <t>09123228434</t>
  </si>
  <si>
    <t>جردن- دستگردی غربی- پلاک 281 - تامین سرمایه کاردان</t>
  </si>
  <si>
    <t>شاهرودی</t>
  </si>
  <si>
    <t>سهروردی شمالی ابتدای خرمشهر پلاک 3 تالار جام جم</t>
  </si>
  <si>
    <t>09123360103</t>
  </si>
  <si>
    <t>ارسال 06/19 یا 06/21</t>
  </si>
  <si>
    <t>مصطفی</t>
  </si>
  <si>
    <t>موحدی فر</t>
  </si>
  <si>
    <t>کافه قهوه و کیک سایه</t>
  </si>
  <si>
    <t>بلوار ديلمان، نبش بلوار امام علي</t>
  </si>
  <si>
    <t>09116041874</t>
  </si>
  <si>
    <t>جوهری</t>
  </si>
  <si>
    <t>خ دولت-بلوار کاوه-خ بهار جنوبی-نبش خ نادر-پلاک۲-واحد۸</t>
  </si>
  <si>
    <t>09122172042</t>
  </si>
  <si>
    <t>از تاریخ رُست قهوه نهایتا 10 روز گذشته باشد.</t>
  </si>
  <si>
    <t>ماهان</t>
  </si>
  <si>
    <t>جغتایی</t>
  </si>
  <si>
    <t>کافه ایبو</t>
  </si>
  <si>
    <t>دانش آموز ۱۹ - نبش چهارراه اول</t>
  </si>
  <si>
    <t>09153036236</t>
  </si>
  <si>
    <t>فرزادیان</t>
  </si>
  <si>
    <t>سعدی شمالی، خیابان صفری، پلاک ۱۰۶، واحد ۲</t>
  </si>
  <si>
    <t>09194410200</t>
  </si>
  <si>
    <t>09123279784</t>
  </si>
  <si>
    <t>کاتوزیان</t>
  </si>
  <si>
    <t>خیابان اتحاد خیابان پنجم شرقی روبروی نمایندگی مدیران خودرو کوچه معرابیان پلاک 28</t>
  </si>
  <si>
    <t>09125409792</t>
  </si>
  <si>
    <t>کافه نامبر تن</t>
  </si>
  <si>
    <t>هنریک</t>
  </si>
  <si>
    <t>رفتشو</t>
  </si>
  <si>
    <t>تحویل حضوری / دو بسته قهوه سری A هدیه ارسال شود.</t>
  </si>
  <si>
    <t>قائم مقامی</t>
  </si>
  <si>
    <t>کوچه سرو ناز - سامیدان گلها - خیابان کسری جنوبی -ختمان سرو - طبقه 2</t>
  </si>
  <si>
    <t>09221042911</t>
  </si>
  <si>
    <t>بالاتر از سه راه تهرانپارس، خیابان شیرود، کوچه انیسی، پلاک ۱۱ واحد۸</t>
  </si>
  <si>
    <t>09336224443</t>
  </si>
  <si>
    <t>مهتاب</t>
  </si>
  <si>
    <t>ناصر قصری</t>
  </si>
  <si>
    <t>دیوسالار</t>
  </si>
  <si>
    <t>شهرک غرب-دادمان-گلستان-کوچه گلستان دوم-پلاک ۹ زنگ ۴</t>
  </si>
  <si>
    <t>09123082892</t>
  </si>
  <si>
    <t>شهریار ،باغستان،باباسلمان،ابتدای بلوار شهید کلهر</t>
  </si>
  <si>
    <t>09123671245</t>
  </si>
  <si>
    <t>گلی</t>
  </si>
  <si>
    <t>کافه طیف</t>
  </si>
  <si>
    <t>خیابان کریمخان خیابان سنایی پلاک 166</t>
  </si>
  <si>
    <t>09024342502</t>
  </si>
  <si>
    <t>کافه تلخ و شیرین (TS)</t>
  </si>
  <si>
    <t xml:space="preserve">بلوار دانشگاه بعد از خیابان ملاصدرا </t>
  </si>
  <si>
    <t>دوشنبه 19 شهریور 1403</t>
  </si>
  <si>
    <t>کمیل</t>
  </si>
  <si>
    <t>صفرپور</t>
  </si>
  <si>
    <t>کافه تین</t>
  </si>
  <si>
    <t>قائم شهر، خ ساری نبش نیما یاس ۴۱</t>
  </si>
  <si>
    <t>09901072353</t>
  </si>
  <si>
    <t>تینا</t>
  </si>
  <si>
    <t>پرورش</t>
  </si>
  <si>
    <t>زعفرانیه خ اعجازی (آصف) میدان آصف خ بهزادی خ ماکویی پور شمالی پلاک ۶۶ برج مرواری ط۱</t>
  </si>
  <si>
    <t>09121382944</t>
  </si>
  <si>
    <t>صبیحی</t>
  </si>
  <si>
    <t>کافه فِرِش</t>
  </si>
  <si>
    <t>گلسار-بلوار توحید-بعد از پارک توحید</t>
  </si>
  <si>
    <t>09119196184</t>
  </si>
  <si>
    <t>مشهدی زاده</t>
  </si>
  <si>
    <t>کافه آوریل</t>
  </si>
  <si>
    <t>جهانشهر، خیابان هلال احمر، نبش کوچه فتوح</t>
  </si>
  <si>
    <t>09352455577</t>
  </si>
  <si>
    <t>فروحی</t>
  </si>
  <si>
    <t>کافه بلوار</t>
  </si>
  <si>
    <t>آمل</t>
  </si>
  <si>
    <t>میدان قائم - نبش کوچه آموزش و پرورش</t>
  </si>
  <si>
    <t>09351251733</t>
  </si>
  <si>
    <t>ویدا</t>
  </si>
  <si>
    <t>شرکت پلی ران</t>
  </si>
  <si>
    <t xml:space="preserve">ميدان آرژانتين خيابان زاگرس نبش خيابان ۳۱ پلاك ۱۷ ساختمان پلي ران اتصال </t>
  </si>
  <si>
    <t>09335716579</t>
  </si>
  <si>
    <t>شهرام</t>
  </si>
  <si>
    <t>شاکری</t>
  </si>
  <si>
    <t>شهرک استقلال خیابان باقری فرعی حسین پور فرد فرعی ۴/٢/١</t>
  </si>
  <si>
    <t>09127986505</t>
  </si>
  <si>
    <t>دهقانیان</t>
  </si>
  <si>
    <t>بلوار امیر کبیر کوچه ۱۲ فرعی ۱۲/۷ رو به روی ساختمان باران پلاک۱۳ طبقه ۲ واحد ۳</t>
  </si>
  <si>
    <t>09332684141</t>
  </si>
  <si>
    <t>کیلومتر 5 جاده کرج به قزوین شهرک صنعتی بهارستان فاز 2 پلاک 17</t>
  </si>
  <si>
    <t>09900896739</t>
  </si>
  <si>
    <t>فهیمی</t>
  </si>
  <si>
    <t>کافه یونید</t>
  </si>
  <si>
    <t>صفاییه،خیابان شهید نیرنگ،نبش تقاطع ارشاد،جنب خشک شویی برف</t>
  </si>
  <si>
    <t>09134506849</t>
  </si>
  <si>
    <t>گلچینی</t>
  </si>
  <si>
    <t xml:space="preserve"> عظیمیه ، بلوار طالقانی شمالی، کوچه لاله غربی، پلاک ۴۶</t>
  </si>
  <si>
    <t>09120530953</t>
  </si>
  <si>
    <t>ظهوری</t>
  </si>
  <si>
    <t>کافه کادر</t>
  </si>
  <si>
    <t>گنبد کاووس</t>
  </si>
  <si>
    <t>خیابان سرابی،نرسیده به تقاطع شکوفه</t>
  </si>
  <si>
    <t>09369847424</t>
  </si>
  <si>
    <t>مهیار</t>
  </si>
  <si>
    <t>یکوریان</t>
  </si>
  <si>
    <t>کافه هی</t>
  </si>
  <si>
    <t xml:space="preserve">خیابان ازادی_خیابان گلباد </t>
  </si>
  <si>
    <t>09336640370</t>
  </si>
  <si>
    <t>ساناز</t>
  </si>
  <si>
    <t>شریفی</t>
  </si>
  <si>
    <t>سعادت اباد خ بخشایش ک زندوکیلی شرقی پ ۵۵ ط۴</t>
  </si>
  <si>
    <t>09125370168</t>
  </si>
  <si>
    <t>کافه پلتفرم وست</t>
  </si>
  <si>
    <t>پیشکرایه ارسال شود. / فاکتور برای هنریک رفتشو ارسال شود.</t>
  </si>
  <si>
    <t>بلوار نلسون ماندلا - خیابان دستگردی - پلاک 305 - سفارت کویت - گیرنده: آقای الموزینی 09103447904</t>
  </si>
  <si>
    <t>کافه متینز</t>
  </si>
  <si>
    <t>ميدان امام علي به سمت پل قويون، كنارگذر باقري، نرسيده به پارك سلامت</t>
  </si>
  <si>
    <t>مجموعه كافه متينز (فروشگاه)</t>
  </si>
  <si>
    <t>دریاکنار خیابان ششم سر کوچه یکم</t>
  </si>
  <si>
    <t>سید سروش</t>
  </si>
  <si>
    <t>خیابان سعیدیه جنوبی، خیابان متین، کوچه متین۳، پلاک۱۶، واحد یک</t>
  </si>
  <si>
    <t>09030814004</t>
  </si>
  <si>
    <t>اویس</t>
  </si>
  <si>
    <t>مقدادیان</t>
  </si>
  <si>
    <t>کافه گَلِت</t>
  </si>
  <si>
    <t>بین وکیل آباد ۳۵ و ۳۷ کنار طباخی طلوع</t>
  </si>
  <si>
    <t>09395236611</t>
  </si>
  <si>
    <t>سه شنبه 20 شهریور 1403</t>
  </si>
  <si>
    <t>هشتگرد</t>
  </si>
  <si>
    <t>خیابان خویینی ها</t>
  </si>
  <si>
    <t>کوچکی پسیخانی</t>
  </si>
  <si>
    <t>بلوار منظریه - خیابان بهرام - کوچه گلایل - پلاک 14 - واحد 2</t>
  </si>
  <si>
    <t>09112488808</t>
  </si>
  <si>
    <t>صدف</t>
  </si>
  <si>
    <t>ناصحی</t>
  </si>
  <si>
    <t>کارگر شمالی خیابان شکرالله پلاک ۱۰۶</t>
  </si>
  <si>
    <t>09214597232</t>
  </si>
  <si>
    <t>آتش‌چی</t>
  </si>
  <si>
    <t>کافه شن</t>
  </si>
  <si>
    <t>خیابان ساحلی نرسیده به میراث فرهنگی نبش کوچه نسیم ۲۲</t>
  </si>
  <si>
    <t>09393711431</t>
  </si>
  <si>
    <t>جواد</t>
  </si>
  <si>
    <t>پیلوایه</t>
  </si>
  <si>
    <t>کافی پارس</t>
  </si>
  <si>
    <t>یوسف آباد خیابان فتحی شقاقی روبروی نان ماندگار پلاک 25</t>
  </si>
  <si>
    <t>09191028661</t>
  </si>
  <si>
    <t>قبل ارسال، وضعیت پرداختی بررسی شود. / تحویل به پیک شخصی</t>
  </si>
  <si>
    <t>فاطمی</t>
  </si>
  <si>
    <t>کافه رستوران د لژر</t>
  </si>
  <si>
    <t xml:space="preserve">قبل ارسال، وضعیت پرداختی بررسی شود. </t>
  </si>
  <si>
    <t>خيابان هزار و يك شب شمالي نبش كوچه 2 طبقه اول</t>
  </si>
  <si>
    <t>09369347320</t>
  </si>
  <si>
    <t>کامران</t>
  </si>
  <si>
    <t>محمودزاده قدیم</t>
  </si>
  <si>
    <t>قهوه ارس</t>
  </si>
  <si>
    <t>مرند</t>
  </si>
  <si>
    <t>خیابان امام بازار نمک فروشان طب سنتی شفا</t>
  </si>
  <si>
    <t>09144910219</t>
  </si>
  <si>
    <t>فرزاد</t>
  </si>
  <si>
    <t>مهربخش</t>
  </si>
  <si>
    <t>مجموعه سمپوزیم</t>
  </si>
  <si>
    <t>ابتدای بزرگراه فتح بعد از شیر پاستوریزه فتح 11 گلبن 6 غربی پلاک 8</t>
  </si>
  <si>
    <t>09191104048</t>
  </si>
  <si>
    <t>چهارشنبه 21 شهریور 1403</t>
  </si>
  <si>
    <t>فرخی</t>
  </si>
  <si>
    <t>09376072332</t>
  </si>
  <si>
    <t>خیابان دیباجی جنوبی. کوچه کاووس شرقی. پلاک 1. واحد A2 * در صورت عدم حضور، تحویل سرایداری داده شود*</t>
  </si>
  <si>
    <t>هوشمند</t>
  </si>
  <si>
    <t>شهرک زاگرس خیابان سیروان کوچه کوسالان ۳</t>
  </si>
  <si>
    <t>09188799909</t>
  </si>
  <si>
    <t>ارجمندی</t>
  </si>
  <si>
    <t>بلوار آیت اله خامنه ای-خیابان 31-بن بست فرعی دوم-درب سفید رنگ</t>
  </si>
  <si>
    <t>09930955331</t>
  </si>
  <si>
    <t>روتین هفتگی پارت یک</t>
  </si>
  <si>
    <t>روتین هفتگی پارت دو</t>
  </si>
  <si>
    <t>روتین هفتگی پارت سه</t>
  </si>
  <si>
    <t xml:space="preserve">روتین هفتگی </t>
  </si>
  <si>
    <t>شاه‌حسینی</t>
  </si>
  <si>
    <t>خیابان ولیعصر بین عدالت 8 و 10 پاساژ ولیعصر فروشگاه افشار</t>
  </si>
  <si>
    <t>09113716139</t>
  </si>
  <si>
    <t>کافه منگو</t>
  </si>
  <si>
    <t xml:space="preserve">معالي اباد نبش دوستان </t>
  </si>
  <si>
    <t>09379926639</t>
  </si>
  <si>
    <t>روزبان</t>
  </si>
  <si>
    <t>کیا کافی گستر</t>
  </si>
  <si>
    <t>09981769279</t>
  </si>
  <si>
    <t>(سفارش شخصی)</t>
  </si>
  <si>
    <t>ميدان ونك خيابان خدامي نرسيده به خيابان آفتاب بن بست شهرزاد درب ورودي پلاك 82</t>
  </si>
  <si>
    <t>سید محمد حسین</t>
  </si>
  <si>
    <t>کافه فراکو</t>
  </si>
  <si>
    <t>برازجان</t>
  </si>
  <si>
    <t>دشتستان - خیابان چمران_کوچه۳_روبه روی درمانگاه نبوت</t>
  </si>
  <si>
    <t>09055650705</t>
  </si>
  <si>
    <t>حشمت</t>
  </si>
  <si>
    <t>انتهای کارگرشمالی- خیابان نوزدهم 19- پلاک 59- زنگ 4 (پلاک ۵۹ واقع در خیابان نوزدهم و بین والفجر۲ و جانبازان می‌‌باشد.)</t>
  </si>
  <si>
    <t>09905544965</t>
  </si>
  <si>
    <t>گرایند اسپرسو برای اسپرسوی صنعتی باشد.</t>
  </si>
  <si>
    <t>حمیدرضا</t>
  </si>
  <si>
    <t>ماسال</t>
  </si>
  <si>
    <t>خیابان معلم-کوچه شهید مهیار کاظمی-ساختمان مهیار-واحد۴</t>
  </si>
  <si>
    <t>09116197335</t>
  </si>
  <si>
    <t>سپهر</t>
  </si>
  <si>
    <t>چگنی</t>
  </si>
  <si>
    <t>کافه کتاب همیشه</t>
  </si>
  <si>
    <t>شهرک غرب خیابان مهستان مجتمع تجاری گلستان واحد ۱۱۲</t>
  </si>
  <si>
    <t>09212448342</t>
  </si>
  <si>
    <t>امراللهی</t>
  </si>
  <si>
    <t>خیابان شهید بهشتی خیابان سرافراز خیابان خبرنگار( دوم) پلاک ۱۷ واحد ۳</t>
  </si>
  <si>
    <t>09126043195</t>
  </si>
  <si>
    <t>پنجشنبه 22 شهریور 1403</t>
  </si>
  <si>
    <t>محمدی</t>
  </si>
  <si>
    <t>دروس،میدان هدایت، کوچه شیفته، پلاک ۲۶</t>
  </si>
  <si>
    <t>09129262960</t>
  </si>
  <si>
    <t>بندر آستارا - چهارراه شریعتی شرقی، ساختمان گلسا، طبقه همکف</t>
  </si>
  <si>
    <t>محمد حسن</t>
  </si>
  <si>
    <t>میری</t>
  </si>
  <si>
    <t>ملکشهر - خیابان مطهری کوچه 35 پلاک 44 واحد 3</t>
  </si>
  <si>
    <t>09337347280</t>
  </si>
  <si>
    <t>طالبی</t>
  </si>
  <si>
    <t>خ شیخ صدوق شمالی ، خ کاخ سعادت آباد شرقی ، نبش کوچه ترکان ، پلاک ۹۶</t>
  </si>
  <si>
    <t>09335601918</t>
  </si>
  <si>
    <t>حائری</t>
  </si>
  <si>
    <t>کافه حیاط</t>
  </si>
  <si>
    <t>09129475323</t>
  </si>
  <si>
    <t>بلوار جهموری چهار راه شفا روبه روی دارو خانه دکتر محمد طاهری - منزل سقف شیروانی **برای تحویل بسته، با مشتری تماس گرفته شود**</t>
  </si>
  <si>
    <t>رسول</t>
  </si>
  <si>
    <t>سرمدی</t>
  </si>
  <si>
    <t>09181316539</t>
  </si>
  <si>
    <t>داراباد بعد از اجودانیه کوچه عروجی انتهای کوچه سمت راست کوچه کوهپایه 4 پلاک 46 واحد 208 **در صورت عدم حضور، به لابی تحویل داده شود؛ آقای فرزاد:09939666084 **</t>
  </si>
  <si>
    <t>جمعه 23 شهریور 1403</t>
  </si>
  <si>
    <t>جلالی</t>
  </si>
  <si>
    <t>جم - شهرک پردیس،کوی فارابی واحد266</t>
  </si>
  <si>
    <t>09177042733</t>
  </si>
  <si>
    <t>اشرفی اصفهانی، خیابان قموشی، پلاک ۷۳, واحد ۲</t>
  </si>
  <si>
    <t>احمد</t>
  </si>
  <si>
    <t>جواهری</t>
  </si>
  <si>
    <t>خیابان دوازده فروردین، نرسیده به پاستور، جنب انستیتیو پاستور، کوچه فرخ پلاک 6 واحد 3</t>
  </si>
  <si>
    <t>09125442801</t>
  </si>
  <si>
    <t>عطری</t>
  </si>
  <si>
    <t>میدان شیخ مفید٬‌ کوچه شهید کریمی ۱ ٬ انتهای سربالایی٬ خوابگاه اندیشه **قبل از تحویل بسته با شماره مشتری تماس گرفته شود**</t>
  </si>
  <si>
    <t>09103217304</t>
  </si>
  <si>
    <t>مهران</t>
  </si>
  <si>
    <t>فیروزبخت</t>
  </si>
  <si>
    <t>کافه ران</t>
  </si>
  <si>
    <t>گوهردشت خیابان مطهری نرسیده به فلکه اول ،خیابان سوم شرقی فاز ۱ روبروی مجتمع صدف</t>
  </si>
  <si>
    <t>09365993252</t>
  </si>
  <si>
    <t>اصلان</t>
  </si>
  <si>
    <t>نارئی</t>
  </si>
  <si>
    <t>خیابان خالد اسلامبولی (وزرا)کوچه ۱۳ پلاک ۲۲</t>
  </si>
  <si>
    <t>09138340306</t>
  </si>
  <si>
    <t>شنبه 24 شهریور 1403</t>
  </si>
  <si>
    <t>باورصاد</t>
  </si>
  <si>
    <t>بهبهان</t>
  </si>
  <si>
    <t xml:space="preserve">خیابان ۶۰ متری . حدفاصل میدان شهرک صنعتی و میدان شهید آبرومند( پمپ بنزین ) مجتمع پارسین( وحدانی) . بلوک c . طبقه ۷ .‌واحد ۱۸۴ </t>
  </si>
  <si>
    <t>09122401895</t>
  </si>
  <si>
    <t>از تاریخ رست قهوه کمتر از یک هفته گذشته باشد.</t>
  </si>
  <si>
    <t>اسماعیل</t>
  </si>
  <si>
    <t>عبدالهی مقدم</t>
  </si>
  <si>
    <t>کافه ژیوا</t>
  </si>
  <si>
    <t>سیدی- خیابان شهید اصلانی۶۹ خاکستری ۱۵ پلاک۵۷ طبقه همکف</t>
  </si>
  <si>
    <t>09152009111</t>
  </si>
  <si>
    <t>فروشگاه کافه دولت</t>
  </si>
  <si>
    <t>خيابان شمس آبادي، كوچه كازروني، نبش سه راهي، پاساژ اميد،طبقه اول</t>
  </si>
  <si>
    <t>خ. آزادی، خ. حبیب الله جنوبی، خ. احمد قاسمی پلاک ۳۳</t>
  </si>
  <si>
    <t>09158015071</t>
  </si>
  <si>
    <t>سان سی مون</t>
  </si>
  <si>
    <t>مهرشهر بلوار شهرداری سر خیابان ۲۰۱</t>
  </si>
  <si>
    <t>قریب</t>
  </si>
  <si>
    <t>خ شیشه گران کوچه شهید بهشتی ۲۲ پلاک ۲۳ روبروی املاک اینده درب قهوه ای</t>
  </si>
  <si>
    <t>09368417930</t>
  </si>
  <si>
    <t>سپنتا</t>
  </si>
  <si>
    <t>عمرانی</t>
  </si>
  <si>
    <t>کافه دیمیتر</t>
  </si>
  <si>
    <t xml:space="preserve">گلسار، بلوار سميه، روبه روي بانك توسعه تعاون </t>
  </si>
  <si>
    <t>09114657707</t>
  </si>
  <si>
    <t>پیله‌چی</t>
  </si>
  <si>
    <t>احمدآباد، بلوار رضا، بین رضا ۱۰ و ۱۲، پلاک ۱۰۸، واحد ۲</t>
  </si>
  <si>
    <t>09122248094</t>
  </si>
  <si>
    <t>حمیدی</t>
  </si>
  <si>
    <t>09010015382</t>
  </si>
  <si>
    <t>موعد پرداخت 8 روزه</t>
  </si>
  <si>
    <t>ایزدی</t>
  </si>
  <si>
    <t>گاندی جنوبی، خیابان یکم، پلاک 13، واحد 1</t>
  </si>
  <si>
    <t>تاریخ رُست ها تازه و یکی باشند.</t>
  </si>
  <si>
    <t>برگر هایم</t>
  </si>
  <si>
    <t>بردیا</t>
  </si>
  <si>
    <t>میرزایی</t>
  </si>
  <si>
    <t>سعادت آباد - بلوار بهزاد -نبش باغستان یکم - پلاک 2 - شرکت تپسی</t>
  </si>
  <si>
    <t>09305905763</t>
  </si>
  <si>
    <t>الناز</t>
  </si>
  <si>
    <t>دادرس</t>
  </si>
  <si>
    <t>خیابان قزوین،دوراهی قپان،خیابان عارف قزوینی ،کوچه توانا۳ پلاک 29 طبقه 3</t>
  </si>
  <si>
    <t>09029257143</t>
  </si>
  <si>
    <t>بهمن</t>
  </si>
  <si>
    <t>یاسینی</t>
  </si>
  <si>
    <t>شهرک غرب بلوار دریا خیابان شفق ساختمان مروارید ورودی Cطبقه سوم واحد 22</t>
  </si>
  <si>
    <t>09121229725</t>
  </si>
  <si>
    <t>تاجیک</t>
  </si>
  <si>
    <t>09056153739</t>
  </si>
  <si>
    <t>دولت آباد، فلکه اول؛ خیابان دهخدا؛ کوچه فلاحنژاد؛ پلاک 52، واحد 5</t>
  </si>
  <si>
    <t>هویار</t>
  </si>
  <si>
    <t>آزادی ، شادآباد ، خ ۱۷ شهریور ، بعد از ۴راه صنایع فلزی به سمت غرب ، خ جوشن ، ک۸ غربی ، پ۷ (دنیت)</t>
  </si>
  <si>
    <t>09126969492</t>
  </si>
  <si>
    <t>پویان</t>
  </si>
  <si>
    <t>محرابی</t>
  </si>
  <si>
    <t>دروس خ وارسته نبش خ بهار پ ٢١ و٢</t>
  </si>
  <si>
    <t>09121726090</t>
  </si>
  <si>
    <t>مروارید</t>
  </si>
  <si>
    <t>عطارها</t>
  </si>
  <si>
    <t>کافه رول</t>
  </si>
  <si>
    <t>شیخ بهایی شمالی/بالاتر از میدان شیخ بهایی/نبش خیابان اوستا/پلاک ۲۱/</t>
  </si>
  <si>
    <t>09123208339</t>
  </si>
  <si>
    <t>میدان منیریه، خیابان معیری، بن بست اجلال الدوله، بن بست سوم شرقی، پلاک۵، واحد۵</t>
  </si>
  <si>
    <t>09108084197</t>
  </si>
  <si>
    <t>یکشنبه 25 شهریور 1403</t>
  </si>
  <si>
    <t>09122184254</t>
  </si>
  <si>
    <t>بارونی</t>
  </si>
  <si>
    <t>کافه حَمو</t>
  </si>
  <si>
    <t>بلوار خلیج فارس پایین تر از شورای شهر قدیم نبش کوچه نسیم 10</t>
  </si>
  <si>
    <t>09177721382</t>
  </si>
  <si>
    <t>کافه زیکبار</t>
  </si>
  <si>
    <t>مهاباد</t>
  </si>
  <si>
    <t>خیابان وفایی روبه روی مدرسه هاشم سهیلی</t>
  </si>
  <si>
    <t>09397793203</t>
  </si>
  <si>
    <t>آیدا</t>
  </si>
  <si>
    <t>سمینی</t>
  </si>
  <si>
    <t>بلوار شهید بهشتی _ بعد از سه راه ۲۲ بهمن _ روبه روی سازمان همیاری و شهرداری _ کوی فاطمه زهرا _ پلاک ۲۴_ واحد ۴</t>
  </si>
  <si>
    <t>09183290189</t>
  </si>
  <si>
    <t>ارسال هوایی پسکرایه</t>
  </si>
  <si>
    <t>خ  جمهوری خ رازی خ پرتوی پلاک 18/1</t>
  </si>
  <si>
    <t>میر پوریا</t>
  </si>
  <si>
    <t>کافه کیوباکس</t>
  </si>
  <si>
    <t>کافه هلسی</t>
  </si>
  <si>
    <t>خیابان 22 بهمن ، مقابل بانک رفاه مرکزی ، جنب موسسه ملل</t>
  </si>
  <si>
    <t>09196710797</t>
  </si>
  <si>
    <t>پارمیس</t>
  </si>
  <si>
    <t>ابریشمی</t>
  </si>
  <si>
    <t>کافه هال</t>
  </si>
  <si>
    <t>ابتدای آجودانیه-نبش توکلی شرقی-پلاک ۲۶/۱</t>
  </si>
  <si>
    <t>09106627985</t>
  </si>
  <si>
    <t xml:space="preserve">پیت </t>
  </si>
  <si>
    <t>خیابان مقدس اردبیلی، خیابان ب/یامامورا ، نبش کوچه هشتم پلاک۲۳، واحد ۴</t>
  </si>
  <si>
    <t>09927188659</t>
  </si>
  <si>
    <t>گلادیس لوسانگا</t>
  </si>
  <si>
    <t>اسپرسو خونگی</t>
  </si>
  <si>
    <t>مصرف تحقیق و توسعه برای کلدبرو</t>
  </si>
  <si>
    <t>جاده ائل گولی نرسیده به میدان اصلی جنب بستنی شاد</t>
  </si>
  <si>
    <t>حبیب</t>
  </si>
  <si>
    <t>خ. ولی عصر, بالاتر از میدان .ونک, بعد از برج نگار, نبش کوچه نسیم ( قبل از خ. والی نژاد), پلاک 2493</t>
  </si>
  <si>
    <t>09127373506</t>
  </si>
  <si>
    <t>ایلون</t>
  </si>
  <si>
    <t>جلیل مکرم</t>
  </si>
  <si>
    <t>ساحلی غربی - کوچه ۲۲/۲ - اولین درب سفید سمت راست</t>
  </si>
  <si>
    <t>09170256005</t>
  </si>
  <si>
    <t>عقیلی</t>
  </si>
  <si>
    <t>قهوه‌آزمایی</t>
  </si>
  <si>
    <t>زیتون کارمندی خیابان زهره بین فردوس و حجت مجتمع برومند پلاک ۳۳ طبقه ۵ واحد ۹</t>
  </si>
  <si>
    <t>09199362270</t>
  </si>
  <si>
    <t xml:space="preserve">خ امیرکبیر کوی سیلک ۲۱ </t>
  </si>
  <si>
    <t>09383761031</t>
  </si>
  <si>
    <t>کافه شوکا</t>
  </si>
  <si>
    <t>ندا</t>
  </si>
  <si>
    <t>اکباتان، نبش اتوبان لشگری، کوی بیمه، خیابان بیمه چهارم، بن‌بست گل‌ها، پلاک ۱</t>
  </si>
  <si>
    <t>09356690432</t>
  </si>
  <si>
    <t>دوشنبه 26 شهریور 1403</t>
  </si>
  <si>
    <t>یحیائی</t>
  </si>
  <si>
    <t>کافه رستوران فیوره</t>
  </si>
  <si>
    <t>گرگانپارس ابتدای مرداد مرکزی</t>
  </si>
  <si>
    <t>09303714006</t>
  </si>
  <si>
    <t>تاریخ رُست قهوه ها جدید باشند.</t>
  </si>
  <si>
    <t>آراز</t>
  </si>
  <si>
    <t>پناهی</t>
  </si>
  <si>
    <t>شیخ بهایی جنوبی ، شهرک والفجر ، کوچه سوم ، پلاک ۱ ، واحد ۶</t>
  </si>
  <si>
    <t>09122247510</t>
  </si>
  <si>
    <t>ارسال تا قبل ساعت 16</t>
  </si>
  <si>
    <t>سیدعلی</t>
  </si>
  <si>
    <t>فردمنش</t>
  </si>
  <si>
    <t>خیابان هنگام بلوار استقلال خیابان سروش شمالی کوچه 15 متری گلها پلاک 54 واحد 1</t>
  </si>
  <si>
    <t>09129055428</t>
  </si>
  <si>
    <t>مهروزاده</t>
  </si>
  <si>
    <t>دکور مهرو</t>
  </si>
  <si>
    <t>پاسداران،نرسیده به نوبنیاد،ک مازیار ، پ۸ ط اول</t>
  </si>
  <si>
    <t>09102210109</t>
  </si>
  <si>
    <t>عظیمیه بلوار طالقانی شمالی  کوچه لاله غربی پلاک ۴۶</t>
  </si>
  <si>
    <t>بعد از آماده سازی بسته به مشتری اطلاع داده شود.</t>
  </si>
  <si>
    <t>جعفر</t>
  </si>
  <si>
    <t>نجفی</t>
  </si>
  <si>
    <t>کافه لاین</t>
  </si>
  <si>
    <t>کوی نگین بلوار رفسنجانی نگین یک پلاک 210</t>
  </si>
  <si>
    <t>09387477381</t>
  </si>
  <si>
    <t>شهرری، دیلمان، بل امام حسین، خ. مصطفی خمینی، خ. هشت متری ششم حسینی، پلاک 19 ، واحد10</t>
  </si>
  <si>
    <t>کافه قنادی اته</t>
  </si>
  <si>
    <t>یوسف</t>
  </si>
  <si>
    <t>مبرهن</t>
  </si>
  <si>
    <t>خیابان دولت ، بعد از بلوار کاوه، کوچه اخلاقی غربی، انتهای مطلبی نژاد، نبش مطلبی نژاد پلاک ۲۱ واحد ۱۷</t>
  </si>
  <si>
    <t>09192203094</t>
  </si>
  <si>
    <t>کژال</t>
  </si>
  <si>
    <t>امیر قهرمانی</t>
  </si>
  <si>
    <t>09369912100</t>
  </si>
  <si>
    <t>حسنی</t>
  </si>
  <si>
    <t>خیابان ایت‌الله کاشانی-انتهای کوچه صاحبقدم-کوچه فروردین ۹-پلاک ۸۸</t>
  </si>
  <si>
    <t>09331614004</t>
  </si>
  <si>
    <t>بخشانی</t>
  </si>
  <si>
    <t>سیستان و بلوچستان</t>
  </si>
  <si>
    <t>09102027505</t>
  </si>
  <si>
    <t>ایرانشهر بلوار کلینک، خیابان شهید یوسف حسن نژاد، مجتمع پهره - تحویل گیرنده: محسن حسین بر - 09155404268 / 09155434084</t>
  </si>
  <si>
    <t>رستمی</t>
  </si>
  <si>
    <t>امیرمحمد</t>
  </si>
  <si>
    <t>نودهی</t>
  </si>
  <si>
    <t>نازی آباد خیابان شیرمحمدی خیابان احدی نبش کوچه قدیری پلاک ۱۸۸ واحد ۸</t>
  </si>
  <si>
    <t>09198403572</t>
  </si>
  <si>
    <t>دهداری</t>
  </si>
  <si>
    <t>کافه لاوا</t>
  </si>
  <si>
    <t>خیابان امام رضا- روبرو کوچه ۶</t>
  </si>
  <si>
    <t>09011692767</t>
  </si>
  <si>
    <t>سعدلونیا</t>
  </si>
  <si>
    <t>خ امام - کوچه باشگاه - پلاک۴۰ - الکتروسمنان</t>
  </si>
  <si>
    <t>09127401078</t>
  </si>
  <si>
    <t>سه شنبه 27 شهریور 1403</t>
  </si>
  <si>
    <t>رفعت</t>
  </si>
  <si>
    <t>شرکت پالایش روغن پاسارگاد</t>
  </si>
  <si>
    <t>تهرانسر بلوار گلها نبش کوچه ششم پلاک 125</t>
  </si>
  <si>
    <t>09121152024</t>
  </si>
  <si>
    <t>اصغرپور</t>
  </si>
  <si>
    <t>09121166336</t>
  </si>
  <si>
    <t>تحویل حضوری</t>
  </si>
  <si>
    <t>یگانه</t>
  </si>
  <si>
    <t>رئوفی فرد</t>
  </si>
  <si>
    <t>کلینیک دامپزشکی مهرداد کریمی</t>
  </si>
  <si>
    <t>صادقيه اشرفي اصفهاني خيابان عرب حسيني خيابان حائري پلاك ۲۶</t>
  </si>
  <si>
    <t>فراز</t>
  </si>
  <si>
    <t>طباطبائی</t>
  </si>
  <si>
    <t>فرمانیه - نارنجستان هفتم-مجتمع پارک سنتر-تحویل لابی اداری</t>
  </si>
  <si>
    <t>09352111636</t>
  </si>
  <si>
    <t>مازیار</t>
  </si>
  <si>
    <t>عاشوریان</t>
  </si>
  <si>
    <t>شرکت بهان اندیشه انیل</t>
  </si>
  <si>
    <t>سیدخندان شریعتی جنب اتوبانک برج سامان</t>
  </si>
  <si>
    <t>09391936216</t>
  </si>
  <si>
    <t>فاکتور چاپی بنام شرکت ثبت و ارسال شود.</t>
  </si>
  <si>
    <t>آسیاب مناسب اسپرسو ساز خونگی / تحویل حضوری / هزینه لینک اکسپرس به کیف پول مشتری عودت داده شود.</t>
  </si>
  <si>
    <t xml:space="preserve"> تحویل حضوری /هزینه لینک اکسپرس به کیف پول مشتری، عودت داده شود.</t>
  </si>
  <si>
    <t>سپیده</t>
  </si>
  <si>
    <t>حاچی احمدی</t>
  </si>
  <si>
    <t>بابل - امیرکلا بلوار بابل به امیر کلا جنب میدان امام علی گت مارکت بابک عمویی</t>
  </si>
  <si>
    <t>09357105234</t>
  </si>
  <si>
    <t>بیگی</t>
  </si>
  <si>
    <t>جردن، ایرج، پلاک ۱۴</t>
  </si>
  <si>
    <t>09203187202</t>
  </si>
  <si>
    <t>آرزو</t>
  </si>
  <si>
    <t>قلی زاد</t>
  </si>
  <si>
    <t>میدان شیخ بهایی سئول پلاک ۱۹ بانک مشترک ایران و ونزوئلا</t>
  </si>
  <si>
    <t>09387342781</t>
  </si>
  <si>
    <t xml:space="preserve"> پاسداران سه راه ضرابخانه ،سروستان ۵، کوچه اول، پلاک ۱ ،واحد ۳</t>
  </si>
  <si>
    <t>کافه Opel</t>
  </si>
  <si>
    <t>مرسلی</t>
  </si>
  <si>
    <t>کافه فلو (Flow)</t>
  </si>
  <si>
    <t>ابهر - طالقانی شمالی،روبروی بانک صنعت و معدن</t>
  </si>
  <si>
    <t>09120542713</t>
  </si>
  <si>
    <t>جلیلی</t>
  </si>
  <si>
    <t>هاکو‌ کافی</t>
  </si>
  <si>
    <t>بلوار طبری۵ بین دماوند ۱۷و۱۵</t>
  </si>
  <si>
    <t>09022963317</t>
  </si>
  <si>
    <t>فرشته</t>
  </si>
  <si>
    <t>خیابان مطهری- خیابان فجر- بعد از بیمارستان جم-روبروی غفاری- ساختمان نیسان-طبقه دوم</t>
  </si>
  <si>
    <t>09127949328</t>
  </si>
  <si>
    <t>چمران- بلوار نیایش- بین کوچه ۶ و ۴</t>
  </si>
  <si>
    <t>09378585788</t>
  </si>
  <si>
    <t>مهذبیه</t>
  </si>
  <si>
    <t>کافه جینیس (شعبه 2)</t>
  </si>
  <si>
    <t>شیوا</t>
  </si>
  <si>
    <t>خالصی</t>
  </si>
  <si>
    <t>طیب</t>
  </si>
  <si>
    <t>پیش بین</t>
  </si>
  <si>
    <t>خيابان ملاصدرا،خيابان شيخ بهايى (شمالى)، خيابان لادن، پلاك ٢٢، واحد ١٠</t>
  </si>
  <si>
    <t>09105401009</t>
  </si>
  <si>
    <t>یاسمین</t>
  </si>
  <si>
    <t>صابری</t>
  </si>
  <si>
    <t>امیرآباد شمالی، خ چهاردهم، پلاک 97</t>
  </si>
  <si>
    <t>09392255751</t>
  </si>
  <si>
    <t>چهارشنبه 28 شهریور 1403</t>
  </si>
  <si>
    <t>شیرانی</t>
  </si>
  <si>
    <t>میدان پونک_بلوار فلاح زاده_همیلا سنتر_طبقه اول_واحد ۱۵۸</t>
  </si>
  <si>
    <t>09132274506</t>
  </si>
  <si>
    <t>کافه بایسیکل</t>
  </si>
  <si>
    <t>انتهاي آجودانيه. به سمت ميدان داراباد. بعد از افتخاري. انتهاي كوچه نارنج. پلاك ١٢</t>
  </si>
  <si>
    <t>09101146124</t>
  </si>
  <si>
    <t>کافه فلسطین (کندو)</t>
  </si>
  <si>
    <t>چهار راه ولیعصر به سمت میدان انقلاب ، بعد از خیابان فلسطین پلاک ۹۵۵</t>
  </si>
  <si>
    <t>09102706059</t>
  </si>
  <si>
    <t>برومند</t>
  </si>
  <si>
    <t>کافه رزتا</t>
  </si>
  <si>
    <t>بلوار بسيج نبش كوچه ١٦</t>
  </si>
  <si>
    <t>09193533615</t>
  </si>
  <si>
    <t>پوروردی</t>
  </si>
  <si>
    <t>کافه قنادی تیفانی</t>
  </si>
  <si>
    <t>خیابان ولنجک نبش کوچه هفتم</t>
  </si>
  <si>
    <t>09308205342</t>
  </si>
  <si>
    <t>سالاریه-یاسمن-پلاک۱۴۲-واحد۳</t>
  </si>
  <si>
    <t>09122514471</t>
  </si>
  <si>
    <t>آسیاب مناسب دستگاه دلونگی 685</t>
  </si>
  <si>
    <t>کوهیارا</t>
  </si>
  <si>
    <t>ربیعی</t>
  </si>
  <si>
    <t>کافه ژاو</t>
  </si>
  <si>
    <t>زیباشهر نبش زیبای هفتم</t>
  </si>
  <si>
    <t>09911320626</t>
  </si>
  <si>
    <t>ساینا</t>
  </si>
  <si>
    <t>مجتهدزاده</t>
  </si>
  <si>
    <t>دیباجی شمالی، کوچه ارغوان غربی، پلاک ۳۹</t>
  </si>
  <si>
    <t>09122953951</t>
  </si>
  <si>
    <t>کافه پی</t>
  </si>
  <si>
    <t>وليعصر خيابان رودكي انتهاي خيابان خوارزمي بعد از دونر درنا پلاك 1</t>
  </si>
  <si>
    <t>09144146711</t>
  </si>
  <si>
    <t>هدیه به سفارت جمهوری چک</t>
  </si>
  <si>
    <t>پیشکرایه ارسال شود. / قبل ارسال با گیرنده هماهنگ شود. / نام خانوادگی گیرنده رو بپرسید.</t>
  </si>
  <si>
    <t>09121735303</t>
  </si>
  <si>
    <t>فرمانیه، خیابان بوستان، خیابان نسترن، پلاک 36، سفارت جمهوری چک</t>
  </si>
  <si>
    <t>کافه ویولانژ</t>
  </si>
  <si>
    <t>انتهاي اتوبان امام علي - بلوار ارتش - خيابان نخل - كوچه خسرو - مجتمع تجاري شميران سنتر - طبقه منفی 7</t>
  </si>
  <si>
    <t>بوک زون</t>
  </si>
  <si>
    <t>قربانی</t>
  </si>
  <si>
    <t>09128700335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</si>
</sst>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_-* #,##0\-;_-* &quot;-&quot;??_-;_-@_-"/>
    <numFmt numFmtId="165" formatCode="[$-960429]dddd\,\ d\ mmmm\ yyyy;@"/>
    <numFmt numFmtId="166" formatCode="_-&quot;$&quot;\ * #,##0_-;_-&quot;$&quot;\ * #,##0\-;_-&quot;$&quot;\ * &quot;-&quot;??_-;_-@_-"/>
    <numFmt numFmtId="167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7" tint="0.59999389629810485"/>
      <name val="IBM Plex Sans Arabic"/>
      <family val="2"/>
    </font>
    <font>
      <b/>
      <sz val="26"/>
      <color theme="1"/>
      <name val="XXAAVV Demo011 Extra Bold"/>
      <family val="2"/>
      <charset val="178"/>
    </font>
    <font>
      <b/>
      <sz val="14"/>
      <color theme="1"/>
      <name val="IBM Plex Sans Arabic"/>
      <family val="2"/>
    </font>
    <font>
      <b/>
      <sz val="14"/>
      <color theme="7" tint="0.5999938962981048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0.39997558519241921"/>
      <name val="Calibri"/>
      <family val="2"/>
      <scheme val="minor"/>
    </font>
    <font>
      <b/>
      <sz val="14"/>
      <color theme="8" tint="0.39997558519241921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7">
    <xf numFmtId="0" fontId="0" fillId="0" borderId="0" xfId="0"/>
    <xf numFmtId="0" fontId="3" fillId="0" borderId="3" xfId="0" applyFont="1" applyBorder="1" applyAlignment="1">
      <alignment horizontal="center"/>
    </xf>
    <xf numFmtId="164" fontId="3" fillId="0" borderId="3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2" fontId="3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64" fontId="7" fillId="0" borderId="3" xfId="1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 applyProtection="1">
      <alignment horizontal="center" vertical="center"/>
      <protection locked="0"/>
    </xf>
    <xf numFmtId="166" fontId="7" fillId="0" borderId="3" xfId="2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64" fontId="10" fillId="0" borderId="3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7" fontId="6" fillId="5" borderId="3" xfId="0" applyNumberFormat="1" applyFont="1" applyFill="1" applyBorder="1" applyAlignment="1">
      <alignment horizontal="center" vertical="center"/>
    </xf>
    <xf numFmtId="1" fontId="6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7" fontId="6" fillId="2" borderId="3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7" fontId="6" fillId="3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1" fontId="14" fillId="0" borderId="3" xfId="0" applyNumberFormat="1" applyFont="1" applyBorder="1" applyAlignment="1" applyProtection="1">
      <alignment horizontal="center" vertical="center"/>
      <protection locked="0"/>
    </xf>
    <xf numFmtId="165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164" fontId="14" fillId="0" borderId="3" xfId="1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>
      <alignment horizontal="center" vertical="center"/>
    </xf>
    <xf numFmtId="164" fontId="14" fillId="0" borderId="3" xfId="1" applyNumberFormat="1" applyFont="1" applyFill="1" applyBorder="1" applyAlignment="1" applyProtection="1">
      <alignment horizontal="center" vertical="center"/>
      <protection locked="0"/>
    </xf>
    <xf numFmtId="166" fontId="14" fillId="0" borderId="3" xfId="2" applyNumberFormat="1" applyFont="1" applyFill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49" fontId="14" fillId="2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 applyProtection="1">
      <alignment horizontal="center" vertical="center"/>
      <protection locked="0"/>
    </xf>
    <xf numFmtId="1" fontId="7" fillId="7" borderId="3" xfId="0" applyNumberFormat="1" applyFont="1" applyFill="1" applyBorder="1" applyAlignment="1" applyProtection="1">
      <alignment horizontal="center" vertical="center"/>
      <protection locked="0"/>
    </xf>
    <xf numFmtId="49" fontId="7" fillId="2" borderId="3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>
      <alignment horizontal="center" vertical="center"/>
    </xf>
    <xf numFmtId="165" fontId="16" fillId="0" borderId="3" xfId="0" applyNumberFormat="1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164" fontId="16" fillId="0" borderId="3" xfId="1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 applyProtection="1">
      <alignment horizontal="center" vertical="center"/>
      <protection locked="0"/>
    </xf>
    <xf numFmtId="0" fontId="16" fillId="4" borderId="2" xfId="0" applyFont="1" applyFill="1" applyBorder="1" applyAlignment="1">
      <alignment horizontal="center" vertical="center"/>
    </xf>
    <xf numFmtId="164" fontId="16" fillId="0" borderId="3" xfId="1" applyNumberFormat="1" applyFont="1" applyFill="1" applyBorder="1" applyAlignment="1" applyProtection="1">
      <alignment horizontal="center" vertical="center"/>
      <protection locked="0"/>
    </xf>
    <xf numFmtId="49" fontId="16" fillId="0" borderId="3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4" fillId="2" borderId="3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 applyProtection="1">
      <alignment horizontal="center" vertical="center"/>
      <protection locked="0"/>
    </xf>
    <xf numFmtId="49" fontId="16" fillId="0" borderId="3" xfId="0" applyNumberFormat="1" applyFont="1" applyBorder="1" applyAlignment="1">
      <alignment horizontal="center" vertical="center" readingOrder="2"/>
    </xf>
    <xf numFmtId="0" fontId="7" fillId="0" borderId="3" xfId="0" applyFont="1" applyBorder="1" applyAlignment="1">
      <alignment horizontal="center" vertical="center" wrapText="1" readingOrder="2"/>
    </xf>
    <xf numFmtId="0" fontId="18" fillId="2" borderId="0" xfId="0" applyFont="1" applyFill="1" applyAlignment="1">
      <alignment horizontal="center" vertical="center"/>
    </xf>
    <xf numFmtId="165" fontId="18" fillId="0" borderId="3" xfId="0" applyNumberFormat="1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164" fontId="18" fillId="0" borderId="3" xfId="1" applyNumberFormat="1" applyFont="1" applyFill="1" applyBorder="1" applyAlignment="1">
      <alignment horizontal="center" vertical="center"/>
    </xf>
    <xf numFmtId="0" fontId="18" fillId="4" borderId="4" xfId="0" applyFont="1" applyFill="1" applyBorder="1" applyAlignment="1" applyProtection="1">
      <alignment horizontal="center" vertical="center"/>
      <protection locked="0"/>
    </xf>
    <xf numFmtId="0" fontId="18" fillId="4" borderId="2" xfId="0" applyFont="1" applyFill="1" applyBorder="1" applyAlignment="1">
      <alignment horizontal="center" vertical="center"/>
    </xf>
    <xf numFmtId="164" fontId="18" fillId="0" borderId="3" xfId="1" applyNumberFormat="1" applyFont="1" applyFill="1" applyBorder="1" applyAlignment="1" applyProtection="1">
      <alignment horizontal="center" vertical="center"/>
      <protection locked="0"/>
    </xf>
    <xf numFmtId="166" fontId="18" fillId="0" borderId="3" xfId="2" applyNumberFormat="1" applyFont="1" applyFill="1" applyBorder="1" applyAlignment="1">
      <alignment horizontal="center" vertical="center"/>
    </xf>
    <xf numFmtId="49" fontId="18" fillId="0" borderId="3" xfId="0" applyNumberFormat="1" applyFont="1" applyBorder="1" applyAlignment="1">
      <alignment horizontal="center" vertical="center"/>
    </xf>
    <xf numFmtId="49" fontId="18" fillId="0" borderId="3" xfId="0" applyNumberFormat="1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5" fontId="7" fillId="7" borderId="3" xfId="0" applyNumberFormat="1" applyFont="1" applyFill="1" applyBorder="1" applyAlignment="1" applyProtection="1">
      <alignment horizontal="center" vertical="center"/>
      <protection locked="0"/>
    </xf>
    <xf numFmtId="0" fontId="7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164" fontId="7" fillId="7" borderId="3" xfId="1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7" fillId="7" borderId="2" xfId="0" applyFont="1" applyFill="1" applyBorder="1" applyAlignment="1">
      <alignment horizontal="center" vertical="center"/>
    </xf>
    <xf numFmtId="164" fontId="7" fillId="7" borderId="3" xfId="1" applyNumberFormat="1" applyFont="1" applyFill="1" applyBorder="1" applyAlignment="1" applyProtection="1">
      <alignment horizontal="center" vertical="center"/>
      <protection locked="0"/>
    </xf>
    <xf numFmtId="166" fontId="7" fillId="7" borderId="3" xfId="2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 applyProtection="1">
      <alignment horizontal="center" vertical="center"/>
      <protection locked="0"/>
    </xf>
    <xf numFmtId="49" fontId="16" fillId="7" borderId="3" xfId="0" applyNumberFormat="1" applyFont="1" applyFill="1" applyBorder="1" applyAlignment="1">
      <alignment horizontal="center" vertical="center" readingOrder="2"/>
    </xf>
    <xf numFmtId="49" fontId="7" fillId="7" borderId="3" xfId="0" applyNumberFormat="1" applyFont="1" applyFill="1" applyBorder="1" applyAlignment="1" applyProtection="1">
      <alignment horizontal="center" vertical="center"/>
      <protection locked="0"/>
    </xf>
    <xf numFmtId="0" fontId="18" fillId="4" borderId="1" xfId="0" applyFont="1" applyFill="1" applyBorder="1" applyAlignment="1" applyProtection="1">
      <alignment horizontal="center" vertical="center"/>
      <protection locked="0"/>
    </xf>
    <xf numFmtId="1" fontId="18" fillId="0" borderId="3" xfId="0" applyNumberFormat="1" applyFont="1" applyBorder="1" applyAlignment="1" applyProtection="1">
      <alignment horizontal="center" vertical="center"/>
      <protection locked="0"/>
    </xf>
    <xf numFmtId="49" fontId="7" fillId="2" borderId="3" xfId="0" applyNumberFormat="1" applyFont="1" applyFill="1" applyBorder="1" applyAlignment="1">
      <alignment horizontal="center" vertical="center" readingOrder="2"/>
    </xf>
    <xf numFmtId="0" fontId="20" fillId="2" borderId="0" xfId="0" applyFont="1" applyFill="1" applyAlignment="1">
      <alignment horizontal="center" vertical="center"/>
    </xf>
    <xf numFmtId="165" fontId="20" fillId="0" borderId="3" xfId="0" applyNumberFormat="1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164" fontId="20" fillId="0" borderId="3" xfId="1" applyNumberFormat="1" applyFont="1" applyFill="1" applyBorder="1" applyAlignment="1">
      <alignment horizontal="center" vertical="center"/>
    </xf>
    <xf numFmtId="0" fontId="20" fillId="4" borderId="4" xfId="0" applyFont="1" applyFill="1" applyBorder="1" applyAlignment="1" applyProtection="1">
      <alignment horizontal="center" vertical="center"/>
      <protection locked="0"/>
    </xf>
    <xf numFmtId="0" fontId="20" fillId="4" borderId="2" xfId="0" applyFont="1" applyFill="1" applyBorder="1" applyAlignment="1">
      <alignment horizontal="center" vertical="center"/>
    </xf>
    <xf numFmtId="164" fontId="20" fillId="0" borderId="3" xfId="1" applyNumberFormat="1" applyFont="1" applyFill="1" applyBorder="1" applyAlignment="1" applyProtection="1">
      <alignment horizontal="center" vertical="center"/>
      <protection locked="0"/>
    </xf>
    <xf numFmtId="166" fontId="20" fillId="0" borderId="3" xfId="2" applyNumberFormat="1" applyFont="1" applyFill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7" borderId="7" xfId="0" applyFont="1" applyFill="1" applyBorder="1" applyAlignment="1" applyProtection="1">
      <alignment horizontal="center" vertical="center"/>
      <protection locked="0"/>
    </xf>
    <xf numFmtId="0" fontId="7" fillId="7" borderId="8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center" vertical="center"/>
      <protection locked="0"/>
    </xf>
    <xf numFmtId="1" fontId="7" fillId="7" borderId="7" xfId="0" applyNumberFormat="1" applyFont="1" applyFill="1" applyBorder="1" applyAlignment="1" applyProtection="1">
      <alignment horizontal="center" vertical="center"/>
      <protection locked="0"/>
    </xf>
    <xf numFmtId="1" fontId="7" fillId="7" borderId="8" xfId="0" applyNumberFormat="1" applyFont="1" applyFill="1" applyBorder="1" applyAlignment="1" applyProtection="1">
      <alignment horizontal="center" vertical="center"/>
      <protection locked="0"/>
    </xf>
    <xf numFmtId="1" fontId="7" fillId="7" borderId="5" xfId="0" applyNumberFormat="1" applyFont="1" applyFill="1" applyBorder="1" applyAlignment="1" applyProtection="1">
      <alignment horizontal="center" vertical="center"/>
      <protection locked="0"/>
    </xf>
    <xf numFmtId="166" fontId="7" fillId="0" borderId="7" xfId="2" applyNumberFormat="1" applyFont="1" applyFill="1" applyBorder="1" applyAlignment="1">
      <alignment horizontal="center" vertical="center"/>
    </xf>
    <xf numFmtId="166" fontId="7" fillId="0" borderId="8" xfId="2" applyNumberFormat="1" applyFont="1" applyFill="1" applyBorder="1" applyAlignment="1">
      <alignment horizontal="center" vertical="center"/>
    </xf>
    <xf numFmtId="166" fontId="7" fillId="0" borderId="5" xfId="2" applyNumberFormat="1" applyFont="1" applyFill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5" xfId="0" applyFont="1" applyBorder="1" applyAlignment="1" applyProtection="1">
      <alignment horizontal="center" vertical="center"/>
      <protection locked="0"/>
    </xf>
    <xf numFmtId="1" fontId="16" fillId="0" borderId="7" xfId="0" applyNumberFormat="1" applyFont="1" applyBorder="1" applyAlignment="1" applyProtection="1">
      <alignment horizontal="center" vertical="center"/>
      <protection locked="0"/>
    </xf>
    <xf numFmtId="1" fontId="16" fillId="0" borderId="8" xfId="0" applyNumberFormat="1" applyFont="1" applyBorder="1" applyAlignment="1" applyProtection="1">
      <alignment horizontal="center" vertical="center"/>
      <protection locked="0"/>
    </xf>
    <xf numFmtId="1" fontId="16" fillId="0" borderId="5" xfId="0" applyNumberFormat="1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66" fontId="16" fillId="0" borderId="7" xfId="2" applyNumberFormat="1" applyFont="1" applyFill="1" applyBorder="1" applyAlignment="1">
      <alignment horizontal="center" vertical="center"/>
    </xf>
    <xf numFmtId="166" fontId="16" fillId="0" borderId="8" xfId="2" applyNumberFormat="1" applyFont="1" applyFill="1" applyBorder="1" applyAlignment="1">
      <alignment horizontal="center" vertical="center"/>
    </xf>
    <xf numFmtId="166" fontId="16" fillId="0" borderId="5" xfId="2" applyNumberFormat="1" applyFont="1" applyFill="1" applyBorder="1" applyAlignment="1">
      <alignment horizontal="center" vertical="center"/>
    </xf>
    <xf numFmtId="1" fontId="7" fillId="0" borderId="7" xfId="0" applyNumberFormat="1" applyFont="1" applyBorder="1" applyAlignment="1" applyProtection="1">
      <alignment horizontal="center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1" fontId="7" fillId="0" borderId="5" xfId="0" applyNumberFormat="1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49" fontId="14" fillId="0" borderId="7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6" fontId="14" fillId="0" borderId="7" xfId="2" applyNumberFormat="1" applyFont="1" applyFill="1" applyBorder="1" applyAlignment="1">
      <alignment horizontal="center" vertical="center"/>
    </xf>
    <xf numFmtId="166" fontId="14" fillId="0" borderId="8" xfId="2" applyNumberFormat="1" applyFont="1" applyFill="1" applyBorder="1" applyAlignment="1">
      <alignment horizontal="center" vertical="center"/>
    </xf>
    <xf numFmtId="166" fontId="14" fillId="0" borderId="5" xfId="2" applyNumberFormat="1" applyFont="1" applyFill="1" applyBorder="1" applyAlignment="1">
      <alignment horizontal="center" vertical="center"/>
    </xf>
    <xf numFmtId="1" fontId="14" fillId="0" borderId="7" xfId="0" applyNumberFormat="1" applyFont="1" applyBorder="1" applyAlignment="1" applyProtection="1">
      <alignment horizontal="center" vertical="center"/>
      <protection locked="0"/>
    </xf>
    <xf numFmtId="1" fontId="14" fillId="0" borderId="8" xfId="0" applyNumberFormat="1" applyFont="1" applyBorder="1" applyAlignment="1" applyProtection="1">
      <alignment horizontal="center" vertical="center"/>
      <protection locked="0"/>
    </xf>
    <xf numFmtId="1" fontId="14" fillId="0" borderId="5" xfId="0" applyNumberFormat="1" applyFont="1" applyBorder="1" applyAlignment="1" applyProtection="1">
      <alignment horizontal="center" vertical="center"/>
      <protection locked="0"/>
    </xf>
    <xf numFmtId="49" fontId="14" fillId="2" borderId="7" xfId="0" applyNumberFormat="1" applyFont="1" applyFill="1" applyBorder="1" applyAlignment="1">
      <alignment horizontal="center" vertical="center"/>
    </xf>
    <xf numFmtId="49" fontId="14" fillId="2" borderId="5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49" fontId="14" fillId="2" borderId="8" xfId="0" applyNumberFormat="1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49" fontId="16" fillId="2" borderId="7" xfId="0" applyNumberFormat="1" applyFont="1" applyFill="1" applyBorder="1" applyAlignment="1">
      <alignment horizontal="center" vertical="center"/>
    </xf>
    <xf numFmtId="49" fontId="16" fillId="2" borderId="5" xfId="0" applyNumberFormat="1" applyFont="1" applyFill="1" applyBorder="1" applyAlignment="1">
      <alignment horizontal="center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/>
      <protection locked="0"/>
    </xf>
    <xf numFmtId="1" fontId="18" fillId="0" borderId="7" xfId="0" applyNumberFormat="1" applyFont="1" applyBorder="1" applyAlignment="1" applyProtection="1">
      <alignment horizontal="center" vertical="center"/>
      <protection locked="0"/>
    </xf>
    <xf numFmtId="1" fontId="18" fillId="0" borderId="5" xfId="0" applyNumberFormat="1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49" fontId="18" fillId="0" borderId="7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166" fontId="18" fillId="0" borderId="7" xfId="2" applyNumberFormat="1" applyFont="1" applyFill="1" applyBorder="1" applyAlignment="1">
      <alignment horizontal="center" vertical="center"/>
    </xf>
    <xf numFmtId="166" fontId="18" fillId="0" borderId="5" xfId="2" applyNumberFormat="1" applyFont="1" applyFill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 readingOrder="2"/>
    </xf>
    <xf numFmtId="49" fontId="16" fillId="0" borderId="8" xfId="0" applyNumberFormat="1" applyFont="1" applyBorder="1" applyAlignment="1">
      <alignment horizontal="center" vertical="center" readingOrder="2"/>
    </xf>
    <xf numFmtId="49" fontId="16" fillId="0" borderId="5" xfId="0" applyNumberFormat="1" applyFont="1" applyBorder="1" applyAlignment="1">
      <alignment horizontal="center" vertical="center" readingOrder="2"/>
    </xf>
    <xf numFmtId="0" fontId="9" fillId="7" borderId="7" xfId="0" applyFont="1" applyFill="1" applyBorder="1" applyAlignment="1" applyProtection="1">
      <alignment horizontal="center" vertical="center"/>
      <protection locked="0"/>
    </xf>
    <xf numFmtId="0" fontId="9" fillId="7" borderId="5" xfId="0" applyFont="1" applyFill="1" applyBorder="1" applyAlignment="1" applyProtection="1">
      <alignment horizontal="center" vertical="center"/>
      <protection locked="0"/>
    </xf>
    <xf numFmtId="49" fontId="7" fillId="7" borderId="7" xfId="0" applyNumberFormat="1" applyFont="1" applyFill="1" applyBorder="1" applyAlignment="1">
      <alignment horizontal="center" vertical="center"/>
    </xf>
    <xf numFmtId="49" fontId="7" fillId="7" borderId="5" xfId="0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166" fontId="7" fillId="7" borderId="7" xfId="2" applyNumberFormat="1" applyFont="1" applyFill="1" applyBorder="1" applyAlignment="1">
      <alignment horizontal="center" vertical="center"/>
    </xf>
    <xf numFmtId="166" fontId="7" fillId="7" borderId="5" xfId="2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1" fontId="6" fillId="7" borderId="7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7" xfId="0" applyFont="1" applyBorder="1" applyAlignment="1" applyProtection="1">
      <alignment horizontal="center" vertical="center"/>
      <protection locked="0"/>
    </xf>
    <xf numFmtId="0" fontId="20" fillId="0" borderId="8" xfId="0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1" fontId="20" fillId="0" borderId="7" xfId="0" applyNumberFormat="1" applyFont="1" applyBorder="1" applyAlignment="1" applyProtection="1">
      <alignment horizontal="center" vertical="center"/>
      <protection locked="0"/>
    </xf>
    <xf numFmtId="1" fontId="20" fillId="0" borderId="8" xfId="0" applyNumberFormat="1" applyFont="1" applyBorder="1" applyAlignment="1" applyProtection="1">
      <alignment horizontal="center" vertical="center"/>
      <protection locked="0"/>
    </xf>
    <xf numFmtId="1" fontId="20" fillId="0" borderId="5" xfId="0" applyNumberFormat="1" applyFont="1" applyBorder="1" applyAlignment="1" applyProtection="1">
      <alignment horizontal="center" vertical="center"/>
      <protection locked="0"/>
    </xf>
    <xf numFmtId="49" fontId="18" fillId="2" borderId="7" xfId="0" applyNumberFormat="1" applyFont="1" applyFill="1" applyBorder="1" applyAlignment="1">
      <alignment horizontal="center" vertical="center"/>
    </xf>
    <xf numFmtId="49" fontId="18" fillId="2" borderId="5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59"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604;&#1740;&#1587;&#1578;%20&#1605;&#1581;&#1589;&#1608;&#1604;&#1575;&#1578;%20&#1588;&#1607;&#1585;&#1740;&#1608;&#1585;%201403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Sales\Excels\&#1575;&#1705;&#1587;&#1604;%20&#1582;&#1575;&#1605;\&#1582;&#1585;&#1608;&#1580;%20&#1575;&#1586;%20&#1583;&#1601;&#1578;&#1585;.xlsx" TargetMode="External"/><Relationship Id="rId1" Type="http://schemas.openxmlformats.org/officeDocument/2006/relationships/externalLinkPath" Target="/Users/XAV/Dropbox/XAV%20coffee%20works/XAV%20Revenue/Excels/&#1575;&#1705;&#1587;&#1604;%20&#1582;&#1575;&#1605;/&#1582;&#1585;&#1608;&#1580;%20&#1575;&#1586;%20&#1583;&#1601;&#1578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محصولات"/>
      <sheetName val="لیست محصولات 1402"/>
      <sheetName val="لیست محصولات اردیبهشت ۱۴۰۳"/>
      <sheetName val="لیست محصولات شهریور ۱۴۰۳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کد محصول</v>
          </cell>
          <cell r="C1" t="str">
            <v>نام محصول</v>
          </cell>
          <cell r="D1" t="str">
            <v>گروه اصلی</v>
          </cell>
          <cell r="E1" t="str">
            <v>گروه فرعی</v>
          </cell>
          <cell r="F1" t="str">
            <v>واحد فرعی</v>
          </cell>
          <cell r="G1" t="str">
            <v>قیمت واحد (ریال)</v>
          </cell>
        </row>
        <row r="2">
          <cell r="B2">
            <v>1135.0999999999999</v>
          </cell>
          <cell r="C2" t="str">
            <v>گشا سیگنچر ایماکولادا | Inmaculada Signature Gesha</v>
          </cell>
          <cell r="D2" t="str">
            <v>قهوه</v>
          </cell>
          <cell r="E2" t="str">
            <v>X Series</v>
          </cell>
          <cell r="F2">
            <v>80</v>
          </cell>
          <cell r="G2">
            <v>15900000</v>
          </cell>
        </row>
        <row r="3">
          <cell r="B3"/>
          <cell r="C3" t="e">
            <v>#N/A</v>
          </cell>
          <cell r="D3" t="str">
            <v>قهوه</v>
          </cell>
          <cell r="E3" t="str">
            <v>X Series</v>
          </cell>
          <cell r="F3"/>
          <cell r="G3" t="e">
            <v>#N/A</v>
          </cell>
        </row>
        <row r="4">
          <cell r="B4">
            <v>1135.3</v>
          </cell>
          <cell r="C4" t="str">
            <v>گشا سیگنچر ایماکولادا | Inmaculada Signature Gesha</v>
          </cell>
          <cell r="D4" t="str">
            <v>قهوه</v>
          </cell>
          <cell r="E4" t="str">
            <v>X Series</v>
          </cell>
          <cell r="F4">
            <v>40</v>
          </cell>
          <cell r="G4">
            <v>8000000</v>
          </cell>
        </row>
        <row r="5">
          <cell r="B5">
            <v>1132.0999999999999</v>
          </cell>
          <cell r="C5" t="str">
            <v>گرانجا پوتوسی | Granja Potosi</v>
          </cell>
          <cell r="D5" t="str">
            <v>قهوه</v>
          </cell>
          <cell r="E5" t="str">
            <v>X Series</v>
          </cell>
          <cell r="F5">
            <v>80</v>
          </cell>
          <cell r="G5">
            <v>12400000</v>
          </cell>
        </row>
        <row r="6">
          <cell r="B6"/>
          <cell r="C6" t="e">
            <v>#N/A</v>
          </cell>
          <cell r="D6" t="str">
            <v>قهوه</v>
          </cell>
          <cell r="E6" t="str">
            <v>X Series</v>
          </cell>
          <cell r="F6"/>
          <cell r="G6" t="e">
            <v>#N/A</v>
          </cell>
        </row>
        <row r="7">
          <cell r="B7">
            <v>1132.3</v>
          </cell>
          <cell r="C7" t="str">
            <v>گرانجا پوتوسی | Granja Potosi</v>
          </cell>
          <cell r="D7" t="str">
            <v>قهوه</v>
          </cell>
          <cell r="E7" t="str">
            <v>X Series</v>
          </cell>
          <cell r="F7">
            <v>40</v>
          </cell>
          <cell r="G7">
            <v>6250000</v>
          </cell>
        </row>
        <row r="8">
          <cell r="B8">
            <v>1134.0999999999999</v>
          </cell>
          <cell r="C8" t="str">
            <v>گرانجا سرو آزول | Granja Cerro Azul</v>
          </cell>
          <cell r="D8" t="str">
            <v>قهوه</v>
          </cell>
          <cell r="E8" t="str">
            <v>X Series</v>
          </cell>
          <cell r="F8">
            <v>80</v>
          </cell>
          <cell r="G8">
            <v>15900000</v>
          </cell>
        </row>
        <row r="9">
          <cell r="B9"/>
          <cell r="C9" t="e">
            <v>#N/A</v>
          </cell>
          <cell r="D9" t="str">
            <v>قهوه</v>
          </cell>
          <cell r="E9" t="str">
            <v>X Series</v>
          </cell>
          <cell r="F9"/>
          <cell r="G9" t="e">
            <v>#N/A</v>
          </cell>
        </row>
        <row r="10">
          <cell r="B10">
            <v>1134.3</v>
          </cell>
          <cell r="C10" t="str">
            <v>گرانجا سرو آزول | Granja Cerro Azul</v>
          </cell>
          <cell r="D10" t="str">
            <v>قهوه</v>
          </cell>
          <cell r="E10" t="str">
            <v>X Series</v>
          </cell>
          <cell r="F10">
            <v>40</v>
          </cell>
          <cell r="G10">
            <v>8000000</v>
          </cell>
        </row>
        <row r="11">
          <cell r="B11">
            <v>1131.0999999999999</v>
          </cell>
          <cell r="C11" t="str">
            <v>التو گانگو | Elto Gango</v>
          </cell>
          <cell r="D11" t="str">
            <v>قهوه</v>
          </cell>
          <cell r="E11" t="str">
            <v>X Series</v>
          </cell>
          <cell r="F11">
            <v>80</v>
          </cell>
          <cell r="G11">
            <v>7700000</v>
          </cell>
        </row>
        <row r="12">
          <cell r="B12"/>
          <cell r="C12" t="e">
            <v>#N/A</v>
          </cell>
          <cell r="D12" t="str">
            <v>قهوه</v>
          </cell>
          <cell r="E12" t="str">
            <v>X Series</v>
          </cell>
          <cell r="F12"/>
          <cell r="G12" t="e">
            <v>#N/A</v>
          </cell>
        </row>
        <row r="13">
          <cell r="B13">
            <v>1131.3</v>
          </cell>
          <cell r="C13" t="str">
            <v>التو گانگو | Elto Gango</v>
          </cell>
          <cell r="D13" t="str">
            <v>قهوه</v>
          </cell>
          <cell r="E13" t="str">
            <v>X Series</v>
          </cell>
          <cell r="F13">
            <v>40</v>
          </cell>
          <cell r="G13">
            <v>3900000</v>
          </cell>
        </row>
        <row r="14">
          <cell r="B14">
            <v>1133.0999999999999</v>
          </cell>
          <cell r="C14" t="str">
            <v>سوج | Savage</v>
          </cell>
          <cell r="D14" t="str">
            <v>قهوه</v>
          </cell>
          <cell r="E14" t="str">
            <v>X Series</v>
          </cell>
          <cell r="F14">
            <v>80</v>
          </cell>
          <cell r="G14">
            <v>15500000</v>
          </cell>
        </row>
        <row r="15">
          <cell r="B15"/>
          <cell r="C15" t="e">
            <v>#N/A</v>
          </cell>
          <cell r="D15" t="str">
            <v>قهوه</v>
          </cell>
          <cell r="E15" t="str">
            <v>X Series</v>
          </cell>
          <cell r="F15"/>
          <cell r="G15" t="e">
            <v>#N/A</v>
          </cell>
        </row>
        <row r="16">
          <cell r="B16">
            <v>1133.3</v>
          </cell>
          <cell r="C16" t="str">
            <v>سوج | Savage</v>
          </cell>
          <cell r="D16" t="str">
            <v>قهوه</v>
          </cell>
          <cell r="E16" t="str">
            <v>X Series</v>
          </cell>
          <cell r="F16">
            <v>40</v>
          </cell>
          <cell r="G16">
            <v>7800000</v>
          </cell>
        </row>
        <row r="17">
          <cell r="B17"/>
          <cell r="C17" t="e">
            <v>#N/A</v>
          </cell>
          <cell r="D17" t="str">
            <v>قهوه</v>
          </cell>
          <cell r="E17" t="str">
            <v>X Series</v>
          </cell>
          <cell r="F17">
            <v>80</v>
          </cell>
          <cell r="G17" t="e">
            <v>#N/A</v>
          </cell>
        </row>
        <row r="18">
          <cell r="B18"/>
          <cell r="C18" t="e">
            <v>#N/A</v>
          </cell>
          <cell r="D18" t="str">
            <v>قهوه</v>
          </cell>
          <cell r="E18" t="str">
            <v>X Series</v>
          </cell>
          <cell r="F18">
            <v>80</v>
          </cell>
          <cell r="G18" t="e">
            <v>#N/A</v>
          </cell>
        </row>
        <row r="19">
          <cell r="B19"/>
          <cell r="C19" t="e">
            <v>#N/A</v>
          </cell>
          <cell r="D19" t="str">
            <v>قهوه</v>
          </cell>
          <cell r="E19" t="str">
            <v>X Series</v>
          </cell>
          <cell r="F19">
            <v>40</v>
          </cell>
          <cell r="G19" t="e">
            <v>#N/A</v>
          </cell>
        </row>
        <row r="20">
          <cell r="B20"/>
          <cell r="C20" t="e">
            <v>#N/A</v>
          </cell>
          <cell r="D20" t="str">
            <v>قهوه</v>
          </cell>
          <cell r="E20" t="str">
            <v>X Series</v>
          </cell>
          <cell r="F20">
            <v>80</v>
          </cell>
          <cell r="G20" t="e">
            <v>#N/A</v>
          </cell>
        </row>
        <row r="21">
          <cell r="B21"/>
          <cell r="C21" t="e">
            <v>#N/A</v>
          </cell>
          <cell r="D21"/>
          <cell r="E21"/>
          <cell r="F21"/>
          <cell r="G21" t="e">
            <v>#N/A</v>
          </cell>
        </row>
        <row r="22">
          <cell r="B22"/>
          <cell r="C22" t="e">
            <v>#N/A</v>
          </cell>
          <cell r="D22" t="str">
            <v>قهوه</v>
          </cell>
          <cell r="E22" t="str">
            <v>X Series</v>
          </cell>
          <cell r="F22">
            <v>40</v>
          </cell>
          <cell r="G22" t="e">
            <v>#N/A</v>
          </cell>
        </row>
        <row r="23">
          <cell r="B23"/>
          <cell r="C23" t="e">
            <v>#N/A</v>
          </cell>
          <cell r="D23" t="str">
            <v>قهوه</v>
          </cell>
          <cell r="E23" t="str">
            <v>X Series</v>
          </cell>
          <cell r="F23">
            <v>80</v>
          </cell>
          <cell r="G23" t="e">
            <v>#N/A</v>
          </cell>
        </row>
        <row r="24">
          <cell r="B24"/>
          <cell r="C24" t="e">
            <v>#N/A</v>
          </cell>
          <cell r="D24"/>
          <cell r="E24"/>
          <cell r="F24"/>
          <cell r="G24" t="e">
            <v>#N/A</v>
          </cell>
        </row>
        <row r="25">
          <cell r="B25"/>
          <cell r="C25" t="e">
            <v>#N/A</v>
          </cell>
          <cell r="D25" t="str">
            <v>قهوه</v>
          </cell>
          <cell r="E25" t="str">
            <v>X Series</v>
          </cell>
          <cell r="F25">
            <v>40</v>
          </cell>
          <cell r="G25" t="e">
            <v>#N/A</v>
          </cell>
        </row>
        <row r="26">
          <cell r="B26"/>
          <cell r="C26" t="e">
            <v>#N/A</v>
          </cell>
          <cell r="D26" t="str">
            <v>قهوه</v>
          </cell>
          <cell r="E26" t="str">
            <v>X Series</v>
          </cell>
          <cell r="F26">
            <v>80</v>
          </cell>
          <cell r="G26" t="e">
            <v>#N/A</v>
          </cell>
        </row>
        <row r="27">
          <cell r="B27"/>
          <cell r="C27" t="e">
            <v>#N/A</v>
          </cell>
          <cell r="D27" t="str">
            <v>قهوه</v>
          </cell>
          <cell r="E27" t="str">
            <v>X Series</v>
          </cell>
          <cell r="F27">
            <v>80</v>
          </cell>
          <cell r="G27" t="e">
            <v>#N/A</v>
          </cell>
        </row>
        <row r="28">
          <cell r="B28"/>
          <cell r="C28" t="e">
            <v>#N/A</v>
          </cell>
          <cell r="D28" t="str">
            <v>قهوه</v>
          </cell>
          <cell r="E28" t="str">
            <v>X Series</v>
          </cell>
          <cell r="F28">
            <v>40</v>
          </cell>
          <cell r="G28" t="e">
            <v>#N/A</v>
          </cell>
        </row>
        <row r="29">
          <cell r="B29"/>
          <cell r="C29" t="e">
            <v>#N/A</v>
          </cell>
          <cell r="D29" t="str">
            <v>قهوه</v>
          </cell>
          <cell r="E29" t="str">
            <v>X Series</v>
          </cell>
          <cell r="F29">
            <v>80</v>
          </cell>
          <cell r="G29" t="e">
            <v>#N/A</v>
          </cell>
        </row>
        <row r="30">
          <cell r="B30"/>
          <cell r="C30" t="e">
            <v>#N/A</v>
          </cell>
          <cell r="D30" t="str">
            <v>قهوه</v>
          </cell>
          <cell r="E30" t="str">
            <v>X Series</v>
          </cell>
          <cell r="F30">
            <v>80</v>
          </cell>
          <cell r="G30" t="e">
            <v>#N/A</v>
          </cell>
        </row>
        <row r="31">
          <cell r="B31"/>
          <cell r="C31" t="e">
            <v>#N/A</v>
          </cell>
          <cell r="D31" t="str">
            <v>قهوه</v>
          </cell>
          <cell r="E31" t="str">
            <v>X Series</v>
          </cell>
          <cell r="F31"/>
          <cell r="G31" t="e">
            <v>#N/A</v>
          </cell>
        </row>
        <row r="32">
          <cell r="B32"/>
          <cell r="C32" t="e">
            <v>#N/A</v>
          </cell>
          <cell r="D32" t="str">
            <v>قهوه</v>
          </cell>
          <cell r="E32" t="str">
            <v>X Series</v>
          </cell>
          <cell r="F32">
            <v>80</v>
          </cell>
          <cell r="G32" t="e">
            <v>#N/A</v>
          </cell>
        </row>
        <row r="33">
          <cell r="B33"/>
          <cell r="C33" t="e">
            <v>#N/A</v>
          </cell>
          <cell r="D33" t="str">
            <v>قهوه</v>
          </cell>
          <cell r="E33" t="str">
            <v>X Series</v>
          </cell>
          <cell r="F33">
            <v>80</v>
          </cell>
          <cell r="G33" t="e">
            <v>#N/A</v>
          </cell>
        </row>
        <row r="34">
          <cell r="B34"/>
          <cell r="C34" t="e">
            <v>#N/A</v>
          </cell>
          <cell r="D34" t="str">
            <v>قهوه</v>
          </cell>
          <cell r="E34" t="str">
            <v>X Series</v>
          </cell>
          <cell r="F34">
            <v>40</v>
          </cell>
          <cell r="G34" t="e">
            <v>#N/A</v>
          </cell>
        </row>
        <row r="35">
          <cell r="B35"/>
          <cell r="C35" t="e">
            <v>#N/A</v>
          </cell>
          <cell r="D35" t="str">
            <v>قهوه</v>
          </cell>
          <cell r="E35" t="str">
            <v>X Series</v>
          </cell>
          <cell r="F35">
            <v>80</v>
          </cell>
          <cell r="G35" t="e">
            <v>#N/A</v>
          </cell>
        </row>
        <row r="36">
          <cell r="B36"/>
          <cell r="C36" t="e">
            <v>#N/A</v>
          </cell>
          <cell r="D36" t="str">
            <v>قهوه</v>
          </cell>
          <cell r="E36" t="str">
            <v>X Series</v>
          </cell>
          <cell r="F36">
            <v>80</v>
          </cell>
          <cell r="G36" t="e">
            <v>#N/A</v>
          </cell>
        </row>
        <row r="37">
          <cell r="B37"/>
          <cell r="C37" t="e">
            <v>#N/A</v>
          </cell>
          <cell r="D37" t="str">
            <v>قهوه</v>
          </cell>
          <cell r="E37" t="str">
            <v>X Series</v>
          </cell>
          <cell r="F37">
            <v>40</v>
          </cell>
          <cell r="G37" t="e">
            <v>#N/A</v>
          </cell>
        </row>
        <row r="38">
          <cell r="B38"/>
          <cell r="C38" t="e">
            <v>#N/A</v>
          </cell>
          <cell r="D38"/>
          <cell r="E38"/>
          <cell r="F38"/>
          <cell r="G38" t="e">
            <v>#N/A</v>
          </cell>
        </row>
        <row r="39">
          <cell r="B39">
            <v>3328.1</v>
          </cell>
          <cell r="C39" t="str">
            <v>ایماکولادا مزارع فلو | Inmaculada Fellows Farms</v>
          </cell>
          <cell r="D39" t="str">
            <v>قهوه</v>
          </cell>
          <cell r="E39" t="str">
            <v>A Series</v>
          </cell>
          <cell r="F39">
            <v>150</v>
          </cell>
          <cell r="G39">
            <v>7900000</v>
          </cell>
        </row>
        <row r="40">
          <cell r="B40">
            <v>3328.2</v>
          </cell>
          <cell r="C40" t="str">
            <v>ایماکولادا مزارع فلو | Inmaculada Fellows Farms</v>
          </cell>
          <cell r="D40" t="str">
            <v>قهوه</v>
          </cell>
          <cell r="E40" t="str">
            <v>A Series</v>
          </cell>
          <cell r="F40">
            <v>750</v>
          </cell>
          <cell r="G40">
            <v>39000000</v>
          </cell>
        </row>
        <row r="41">
          <cell r="B41">
            <v>3328.3</v>
          </cell>
          <cell r="C41" t="str">
            <v>ایماکولادا مزارع فلو | Inmaculada Fellows Farms</v>
          </cell>
          <cell r="D41" t="str">
            <v>قهوه</v>
          </cell>
          <cell r="E41" t="str">
            <v>A Series</v>
          </cell>
          <cell r="F41">
            <v>40</v>
          </cell>
          <cell r="G41">
            <v>2150000</v>
          </cell>
        </row>
        <row r="42">
          <cell r="B42">
            <v>3329.1</v>
          </cell>
          <cell r="C42" t="str">
            <v>بنتی ننکا | Benti Nenka</v>
          </cell>
          <cell r="D42" t="str">
            <v>قهوه</v>
          </cell>
          <cell r="E42" t="str">
            <v>A Series</v>
          </cell>
          <cell r="F42">
            <v>150</v>
          </cell>
          <cell r="G42">
            <v>9850000</v>
          </cell>
        </row>
        <row r="43">
          <cell r="B43">
            <v>3329.2</v>
          </cell>
          <cell r="C43" t="str">
            <v>بنتی ننکا | Benti Nenka</v>
          </cell>
          <cell r="D43" t="str">
            <v>قهوه</v>
          </cell>
          <cell r="E43" t="str">
            <v>A Series</v>
          </cell>
          <cell r="F43">
            <v>750</v>
          </cell>
          <cell r="G43">
            <v>48750000</v>
          </cell>
        </row>
        <row r="44">
          <cell r="B44">
            <v>3329.3</v>
          </cell>
          <cell r="C44" t="str">
            <v>بنتی ننکا | Benti Nenka</v>
          </cell>
          <cell r="D44" t="str">
            <v>قهوه</v>
          </cell>
          <cell r="E44" t="str">
            <v>A Series</v>
          </cell>
          <cell r="F44">
            <v>40</v>
          </cell>
          <cell r="G44">
            <v>2650000</v>
          </cell>
        </row>
        <row r="45">
          <cell r="B45">
            <v>3327.1</v>
          </cell>
          <cell r="C45" t="str">
            <v>پامپوجیلا | pampojila</v>
          </cell>
          <cell r="D45" t="str">
            <v>قهوه</v>
          </cell>
          <cell r="E45" t="str">
            <v>A Series</v>
          </cell>
          <cell r="F45">
            <v>150</v>
          </cell>
          <cell r="G45">
            <v>5950000</v>
          </cell>
        </row>
        <row r="46">
          <cell r="B46">
            <v>3327.2</v>
          </cell>
          <cell r="C46" t="str">
            <v>پامپوجیلا | pampojila</v>
          </cell>
          <cell r="D46" t="str">
            <v>قهوه</v>
          </cell>
          <cell r="E46" t="str">
            <v>A Series</v>
          </cell>
          <cell r="F46">
            <v>750</v>
          </cell>
          <cell r="G46">
            <v>29250000</v>
          </cell>
        </row>
        <row r="47">
          <cell r="B47">
            <v>3327.3</v>
          </cell>
          <cell r="C47" t="str">
            <v>پامپوجیلا | pampojila</v>
          </cell>
          <cell r="D47" t="str">
            <v>قهوه</v>
          </cell>
          <cell r="E47" t="str">
            <v>A Series</v>
          </cell>
          <cell r="F47">
            <v>40</v>
          </cell>
          <cell r="G47">
            <v>1600000</v>
          </cell>
        </row>
        <row r="48">
          <cell r="B48"/>
          <cell r="C48" t="e">
            <v>#N/A</v>
          </cell>
          <cell r="D48" t="str">
            <v>قهوه</v>
          </cell>
          <cell r="E48" t="str">
            <v>A Series</v>
          </cell>
          <cell r="F48">
            <v>150</v>
          </cell>
          <cell r="G48" t="e">
            <v>#N/A</v>
          </cell>
        </row>
        <row r="49">
          <cell r="B49"/>
          <cell r="C49" t="e">
            <v>#N/A</v>
          </cell>
          <cell r="D49" t="str">
            <v>قهوه</v>
          </cell>
          <cell r="E49" t="str">
            <v>A Series</v>
          </cell>
          <cell r="F49">
            <v>750</v>
          </cell>
          <cell r="G49" t="e">
            <v>#N/A</v>
          </cell>
        </row>
        <row r="50">
          <cell r="B50"/>
          <cell r="C50" t="e">
            <v>#N/A</v>
          </cell>
          <cell r="D50" t="str">
            <v>قهوه</v>
          </cell>
          <cell r="E50" t="str">
            <v>A Series</v>
          </cell>
          <cell r="F50">
            <v>40</v>
          </cell>
          <cell r="G50" t="e">
            <v>#N/A</v>
          </cell>
        </row>
        <row r="51">
          <cell r="B51"/>
          <cell r="C51" t="e">
            <v>#N/A</v>
          </cell>
          <cell r="D51" t="str">
            <v>قهوه</v>
          </cell>
          <cell r="E51" t="str">
            <v>A Series</v>
          </cell>
          <cell r="F51">
            <v>150</v>
          </cell>
          <cell r="G51" t="e">
            <v>#N/A</v>
          </cell>
        </row>
        <row r="52">
          <cell r="B52"/>
          <cell r="C52" t="e">
            <v>#N/A</v>
          </cell>
          <cell r="D52" t="str">
            <v>قهوه</v>
          </cell>
          <cell r="E52" t="str">
            <v>A Series</v>
          </cell>
          <cell r="F52">
            <v>750</v>
          </cell>
          <cell r="G52" t="e">
            <v>#N/A</v>
          </cell>
        </row>
        <row r="53">
          <cell r="B53"/>
          <cell r="C53" t="e">
            <v>#N/A</v>
          </cell>
          <cell r="D53" t="str">
            <v>قهوه</v>
          </cell>
          <cell r="E53" t="str">
            <v>A Series</v>
          </cell>
          <cell r="F53">
            <v>40</v>
          </cell>
          <cell r="G53" t="e">
            <v>#N/A</v>
          </cell>
        </row>
        <row r="54">
          <cell r="B54"/>
          <cell r="C54" t="e">
            <v>#N/A</v>
          </cell>
          <cell r="D54" t="str">
            <v>قهوه</v>
          </cell>
          <cell r="E54" t="str">
            <v>A Series</v>
          </cell>
          <cell r="F54">
            <v>150</v>
          </cell>
          <cell r="G54" t="e">
            <v>#N/A</v>
          </cell>
        </row>
        <row r="55">
          <cell r="B55"/>
          <cell r="C55" t="e">
            <v>#N/A</v>
          </cell>
          <cell r="D55" t="str">
            <v>قهوه</v>
          </cell>
          <cell r="E55" t="str">
            <v>A Series</v>
          </cell>
          <cell r="F55">
            <v>750</v>
          </cell>
          <cell r="G55" t="e">
            <v>#N/A</v>
          </cell>
        </row>
        <row r="56">
          <cell r="B56"/>
          <cell r="C56" t="e">
            <v>#N/A</v>
          </cell>
          <cell r="D56" t="str">
            <v>قهوه</v>
          </cell>
          <cell r="E56" t="str">
            <v>A Series</v>
          </cell>
          <cell r="F56">
            <v>40</v>
          </cell>
          <cell r="G56" t="e">
            <v>#N/A</v>
          </cell>
        </row>
        <row r="57">
          <cell r="B57"/>
          <cell r="C57" t="e">
            <v>#N/A</v>
          </cell>
          <cell r="D57" t="str">
            <v>قهوه</v>
          </cell>
          <cell r="E57" t="str">
            <v>A Series</v>
          </cell>
          <cell r="F57"/>
          <cell r="G57" t="e">
            <v>#N/A</v>
          </cell>
        </row>
        <row r="58">
          <cell r="B58"/>
          <cell r="C58" t="e">
            <v>#N/A</v>
          </cell>
          <cell r="D58" t="str">
            <v>قهوه</v>
          </cell>
          <cell r="E58" t="str">
            <v>A Series</v>
          </cell>
          <cell r="F58"/>
          <cell r="G58" t="e">
            <v>#N/A</v>
          </cell>
        </row>
        <row r="59">
          <cell r="B59"/>
          <cell r="C59" t="e">
            <v>#N/A</v>
          </cell>
          <cell r="D59" t="str">
            <v>قهوه</v>
          </cell>
          <cell r="E59" t="str">
            <v>A Series</v>
          </cell>
          <cell r="F59"/>
          <cell r="G59" t="e">
            <v>#N/A</v>
          </cell>
        </row>
        <row r="60">
          <cell r="B60"/>
          <cell r="C60" t="e">
            <v>#N/A</v>
          </cell>
          <cell r="D60" t="str">
            <v>قهوه</v>
          </cell>
          <cell r="E60" t="str">
            <v>A Series</v>
          </cell>
          <cell r="F60">
            <v>150</v>
          </cell>
          <cell r="G60" t="e">
            <v>#N/A</v>
          </cell>
        </row>
        <row r="61">
          <cell r="B61"/>
          <cell r="C61" t="e">
            <v>#N/A</v>
          </cell>
          <cell r="D61" t="str">
            <v>قهوه</v>
          </cell>
          <cell r="E61" t="str">
            <v>A Series</v>
          </cell>
          <cell r="F61">
            <v>750</v>
          </cell>
          <cell r="G61" t="e">
            <v>#N/A</v>
          </cell>
        </row>
        <row r="62">
          <cell r="B62"/>
          <cell r="C62" t="e">
            <v>#N/A</v>
          </cell>
          <cell r="D62" t="str">
            <v>قهوه</v>
          </cell>
          <cell r="E62" t="str">
            <v>A Series</v>
          </cell>
          <cell r="F62">
            <v>40</v>
          </cell>
          <cell r="G62" t="e">
            <v>#N/A</v>
          </cell>
        </row>
        <row r="63">
          <cell r="B63"/>
          <cell r="C63" t="e">
            <v>#N/A</v>
          </cell>
          <cell r="D63" t="str">
            <v>قهوه</v>
          </cell>
          <cell r="E63" t="str">
            <v>A Series</v>
          </cell>
          <cell r="F63">
            <v>150</v>
          </cell>
          <cell r="G63" t="e">
            <v>#N/A</v>
          </cell>
        </row>
        <row r="64">
          <cell r="B64"/>
          <cell r="C64" t="e">
            <v>#N/A</v>
          </cell>
          <cell r="D64" t="str">
            <v>قهوه</v>
          </cell>
          <cell r="E64" t="str">
            <v>A Series</v>
          </cell>
          <cell r="F64">
            <v>750</v>
          </cell>
          <cell r="G64" t="e">
            <v>#N/A</v>
          </cell>
        </row>
        <row r="65">
          <cell r="B65"/>
          <cell r="C65" t="e">
            <v>#N/A</v>
          </cell>
          <cell r="D65" t="str">
            <v>قهوه</v>
          </cell>
          <cell r="E65" t="str">
            <v>A Series</v>
          </cell>
          <cell r="F65">
            <v>40</v>
          </cell>
          <cell r="G65" t="e">
            <v>#N/A</v>
          </cell>
        </row>
        <row r="66">
          <cell r="B66"/>
          <cell r="C66" t="e">
            <v>#N/A</v>
          </cell>
          <cell r="D66" t="str">
            <v>قهوه</v>
          </cell>
          <cell r="E66" t="str">
            <v>A Series</v>
          </cell>
          <cell r="F66">
            <v>150</v>
          </cell>
          <cell r="G66" t="e">
            <v>#N/A</v>
          </cell>
        </row>
        <row r="67">
          <cell r="B67"/>
          <cell r="C67" t="e">
            <v>#N/A</v>
          </cell>
          <cell r="D67" t="str">
            <v>قهوه</v>
          </cell>
          <cell r="E67" t="str">
            <v>A Series</v>
          </cell>
          <cell r="F67">
            <v>750</v>
          </cell>
          <cell r="G67" t="e">
            <v>#N/A</v>
          </cell>
        </row>
        <row r="68">
          <cell r="B68"/>
          <cell r="C68" t="e">
            <v>#N/A</v>
          </cell>
          <cell r="D68" t="str">
            <v>قهوه</v>
          </cell>
          <cell r="E68" t="str">
            <v>A Series</v>
          </cell>
          <cell r="F68">
            <v>40</v>
          </cell>
          <cell r="G68" t="e">
            <v>#N/A</v>
          </cell>
        </row>
        <row r="69">
          <cell r="B69">
            <v>5501.1</v>
          </cell>
          <cell r="C69" t="str">
            <v>ورتکس | Vortex</v>
          </cell>
          <cell r="D69" t="str">
            <v>قهوه</v>
          </cell>
          <cell r="E69" t="str">
            <v>V Series</v>
          </cell>
          <cell r="F69">
            <v>150</v>
          </cell>
          <cell r="G69">
            <v>2300000</v>
          </cell>
        </row>
        <row r="70">
          <cell r="B70">
            <v>5501.2</v>
          </cell>
          <cell r="C70" t="str">
            <v>ورتکس | Vortex</v>
          </cell>
          <cell r="D70" t="str">
            <v>قهوه</v>
          </cell>
          <cell r="E70" t="str">
            <v>V Series</v>
          </cell>
          <cell r="F70">
            <v>750</v>
          </cell>
          <cell r="G70">
            <v>11100000</v>
          </cell>
        </row>
        <row r="71">
          <cell r="B71">
            <v>5501.3</v>
          </cell>
          <cell r="C71" t="str">
            <v>ورتکس | Vortex</v>
          </cell>
          <cell r="D71" t="str">
            <v>قهوه</v>
          </cell>
          <cell r="E71" t="str">
            <v>V Series</v>
          </cell>
          <cell r="F71">
            <v>4000</v>
          </cell>
          <cell r="G71">
            <v>51200000</v>
          </cell>
        </row>
        <row r="72">
          <cell r="B72">
            <v>5525.1</v>
          </cell>
          <cell r="C72" t="str">
            <v>اتیوپی آناسورا | Ethiopia Anasora</v>
          </cell>
          <cell r="D72" t="str">
            <v>قهوه</v>
          </cell>
          <cell r="E72" t="str">
            <v>V Series</v>
          </cell>
          <cell r="F72">
            <v>150</v>
          </cell>
          <cell r="G72">
            <v>2750000</v>
          </cell>
        </row>
        <row r="73">
          <cell r="B73">
            <v>5525.2</v>
          </cell>
          <cell r="C73" t="str">
            <v>اتیوپی آناسورا | Ethiopia Anasora</v>
          </cell>
          <cell r="D73" t="str">
            <v>قهوه</v>
          </cell>
          <cell r="E73" t="str">
            <v>V Series</v>
          </cell>
          <cell r="F73">
            <v>750</v>
          </cell>
          <cell r="G73">
            <v>13350000</v>
          </cell>
        </row>
        <row r="74">
          <cell r="B74">
            <v>5525.3</v>
          </cell>
          <cell r="C74" t="str">
            <v>اتیوپی آناسورا | Ethiopia Anasora</v>
          </cell>
          <cell r="D74" t="str">
            <v>قهوه</v>
          </cell>
          <cell r="E74" t="str">
            <v>V Series</v>
          </cell>
          <cell r="F74">
            <v>4000</v>
          </cell>
          <cell r="G74">
            <v>63200000</v>
          </cell>
        </row>
        <row r="75">
          <cell r="B75">
            <v>5523.1</v>
          </cell>
          <cell r="C75" t="str">
            <v>کوتوا دانکن | Kotowa Duncan</v>
          </cell>
          <cell r="D75" t="str">
            <v>قهوه</v>
          </cell>
          <cell r="E75" t="str">
            <v>V Series</v>
          </cell>
          <cell r="F75">
            <v>150</v>
          </cell>
          <cell r="G75">
            <v>2550000</v>
          </cell>
        </row>
        <row r="76">
          <cell r="B76">
            <v>5523.2</v>
          </cell>
          <cell r="C76" t="str">
            <v>کوتوا دانکن | Kotowa Duncan</v>
          </cell>
          <cell r="D76" t="str">
            <v>قهوه</v>
          </cell>
          <cell r="E76" t="str">
            <v>V Series</v>
          </cell>
          <cell r="F76">
            <v>750</v>
          </cell>
          <cell r="G76">
            <v>12150000</v>
          </cell>
        </row>
        <row r="77">
          <cell r="B77"/>
          <cell r="C77" t="e">
            <v>#N/A</v>
          </cell>
          <cell r="D77" t="str">
            <v>قهوه</v>
          </cell>
          <cell r="E77" t="str">
            <v>V Series</v>
          </cell>
          <cell r="F77"/>
          <cell r="G77" t="e">
            <v>#N/A</v>
          </cell>
        </row>
        <row r="78">
          <cell r="B78"/>
          <cell r="C78" t="e">
            <v>#N/A</v>
          </cell>
          <cell r="D78" t="str">
            <v>قهوه</v>
          </cell>
          <cell r="E78" t="str">
            <v>V Series</v>
          </cell>
          <cell r="F78">
            <v>4000</v>
          </cell>
          <cell r="G78" t="e">
            <v>#N/A</v>
          </cell>
        </row>
        <row r="79">
          <cell r="B79"/>
          <cell r="C79" t="e">
            <v>#N/A</v>
          </cell>
          <cell r="D79" t="str">
            <v>قهوه</v>
          </cell>
          <cell r="E79" t="str">
            <v>V Series</v>
          </cell>
          <cell r="F79">
            <v>150</v>
          </cell>
          <cell r="G79" t="e">
            <v>#N/A</v>
          </cell>
        </row>
        <row r="80">
          <cell r="B80"/>
          <cell r="C80" t="e">
            <v>#N/A</v>
          </cell>
          <cell r="D80" t="str">
            <v>قهوه</v>
          </cell>
          <cell r="E80" t="str">
            <v>V Series</v>
          </cell>
          <cell r="F80">
            <v>750</v>
          </cell>
          <cell r="G80" t="e">
            <v>#N/A</v>
          </cell>
        </row>
        <row r="81">
          <cell r="B81">
            <v>5524.1</v>
          </cell>
          <cell r="C81" t="str">
            <v>برزیل کوکاپیل کاناریو | Brazil Cocapil Canario</v>
          </cell>
          <cell r="D81" t="str">
            <v>قهوه</v>
          </cell>
          <cell r="E81" t="str">
            <v>V Series</v>
          </cell>
          <cell r="F81">
            <v>150</v>
          </cell>
          <cell r="G81">
            <v>2550000</v>
          </cell>
        </row>
        <row r="82">
          <cell r="B82">
            <v>5524.2</v>
          </cell>
          <cell r="C82" t="str">
            <v>برزیل کوکاپیل کاناریو | Brazil Cocapil Canario</v>
          </cell>
          <cell r="D82" t="str">
            <v>قهوه</v>
          </cell>
          <cell r="E82" t="str">
            <v>V Series</v>
          </cell>
          <cell r="F82">
            <v>750</v>
          </cell>
          <cell r="G82">
            <v>12450000</v>
          </cell>
        </row>
        <row r="83">
          <cell r="B83">
            <v>5524.3</v>
          </cell>
          <cell r="C83" t="str">
            <v>برزیل کوکاپیل کاناریو | Brazil Cocapil Canario</v>
          </cell>
          <cell r="D83" t="str">
            <v>قهوه</v>
          </cell>
          <cell r="E83" t="str">
            <v>V Series</v>
          </cell>
          <cell r="F83">
            <v>4000</v>
          </cell>
          <cell r="G83">
            <v>58400000</v>
          </cell>
        </row>
        <row r="84">
          <cell r="B84"/>
          <cell r="C84" t="e">
            <v>#N/A</v>
          </cell>
          <cell r="D84" t="str">
            <v>قهوه</v>
          </cell>
          <cell r="E84" t="str">
            <v>V Series</v>
          </cell>
          <cell r="F84"/>
          <cell r="G84" t="e">
            <v>#N/A</v>
          </cell>
        </row>
        <row r="85">
          <cell r="B85">
            <v>5511.1</v>
          </cell>
          <cell r="C85" t="str">
            <v>هامبلا | Hambella</v>
          </cell>
          <cell r="D85" t="str">
            <v>قهوه</v>
          </cell>
          <cell r="E85" t="str">
            <v>V Series</v>
          </cell>
          <cell r="F85">
            <v>150</v>
          </cell>
          <cell r="G85">
            <v>3000000</v>
          </cell>
        </row>
        <row r="86">
          <cell r="B86">
            <v>5511.2</v>
          </cell>
          <cell r="C86" t="str">
            <v>هامبلا | Hambella</v>
          </cell>
          <cell r="D86" t="str">
            <v>قهوه</v>
          </cell>
          <cell r="E86" t="str">
            <v>V Series</v>
          </cell>
          <cell r="F86">
            <v>750</v>
          </cell>
          <cell r="G86">
            <v>14550000</v>
          </cell>
        </row>
        <row r="87">
          <cell r="B87">
            <v>5511.3</v>
          </cell>
          <cell r="C87" t="str">
            <v>هامبلا | Hambella</v>
          </cell>
          <cell r="D87" t="str">
            <v>قهوه</v>
          </cell>
          <cell r="E87" t="str">
            <v>V Series</v>
          </cell>
          <cell r="F87">
            <v>4000</v>
          </cell>
          <cell r="G87">
            <v>69600000</v>
          </cell>
        </row>
        <row r="88">
          <cell r="B88"/>
          <cell r="C88" t="e">
            <v>#N/A</v>
          </cell>
          <cell r="D88" t="str">
            <v>قهوه</v>
          </cell>
          <cell r="E88" t="str">
            <v>A Series</v>
          </cell>
          <cell r="F88">
            <v>750</v>
          </cell>
          <cell r="G88" t="e">
            <v>#N/A</v>
          </cell>
        </row>
        <row r="89">
          <cell r="B89"/>
          <cell r="C89" t="e">
            <v>#N/A</v>
          </cell>
          <cell r="D89" t="str">
            <v>قهوه</v>
          </cell>
          <cell r="E89" t="str">
            <v>A Series</v>
          </cell>
          <cell r="F89">
            <v>40</v>
          </cell>
          <cell r="G89" t="e">
            <v>#N/A</v>
          </cell>
        </row>
        <row r="90">
          <cell r="B90"/>
          <cell r="C90" t="e">
            <v>#N/A</v>
          </cell>
          <cell r="D90" t="str">
            <v>قهوه</v>
          </cell>
          <cell r="E90" t="str">
            <v>V Series</v>
          </cell>
          <cell r="F90">
            <v>150</v>
          </cell>
          <cell r="G90" t="e">
            <v>#N/A</v>
          </cell>
        </row>
        <row r="91">
          <cell r="B91"/>
          <cell r="C91" t="e">
            <v>#N/A</v>
          </cell>
          <cell r="D91" t="str">
            <v>قهوه</v>
          </cell>
          <cell r="E91" t="str">
            <v>V Series</v>
          </cell>
          <cell r="F91">
            <v>750</v>
          </cell>
          <cell r="G91" t="e">
            <v>#N/A</v>
          </cell>
        </row>
        <row r="92">
          <cell r="B92"/>
          <cell r="C92" t="e">
            <v>#N/A</v>
          </cell>
          <cell r="D92" t="str">
            <v>قهوه</v>
          </cell>
          <cell r="E92" t="str">
            <v>V Series</v>
          </cell>
          <cell r="F92">
            <v>150</v>
          </cell>
          <cell r="G92" t="e">
            <v>#N/A</v>
          </cell>
        </row>
        <row r="93">
          <cell r="B93"/>
          <cell r="C93" t="e">
            <v>#N/A</v>
          </cell>
          <cell r="D93" t="str">
            <v>قهوه</v>
          </cell>
          <cell r="E93" t="str">
            <v>V Series</v>
          </cell>
          <cell r="F93">
            <v>750</v>
          </cell>
          <cell r="G93" t="e">
            <v>#N/A</v>
          </cell>
        </row>
        <row r="94">
          <cell r="B94"/>
          <cell r="C94" t="e">
            <v>#N/A</v>
          </cell>
          <cell r="D94" t="str">
            <v>قهوه</v>
          </cell>
          <cell r="E94" t="str">
            <v>V Series</v>
          </cell>
          <cell r="F94">
            <v>4000</v>
          </cell>
          <cell r="G94" t="e">
            <v>#N/A</v>
          </cell>
        </row>
        <row r="95">
          <cell r="B95"/>
          <cell r="C95" t="e">
            <v>#N/A</v>
          </cell>
          <cell r="D95" t="str">
            <v>قهوه</v>
          </cell>
          <cell r="E95" t="str">
            <v>V Series</v>
          </cell>
          <cell r="F95"/>
          <cell r="G95" t="e">
            <v>#N/A</v>
          </cell>
        </row>
        <row r="96">
          <cell r="B96"/>
          <cell r="C96" t="e">
            <v>#N/A</v>
          </cell>
          <cell r="D96" t="str">
            <v>قهوه</v>
          </cell>
          <cell r="E96" t="str">
            <v>V Series</v>
          </cell>
          <cell r="F96">
            <v>150</v>
          </cell>
          <cell r="G96" t="e">
            <v>#N/A</v>
          </cell>
        </row>
        <row r="97">
          <cell r="B97"/>
          <cell r="C97" t="e">
            <v>#N/A</v>
          </cell>
          <cell r="D97" t="str">
            <v>قهوه</v>
          </cell>
          <cell r="E97" t="str">
            <v>V Series</v>
          </cell>
          <cell r="F97">
            <v>750</v>
          </cell>
          <cell r="G97" t="e">
            <v>#N/A</v>
          </cell>
        </row>
        <row r="98">
          <cell r="B98"/>
          <cell r="C98" t="e">
            <v>#N/A</v>
          </cell>
          <cell r="D98" t="str">
            <v>قهوه</v>
          </cell>
          <cell r="E98" t="str">
            <v>V Series</v>
          </cell>
          <cell r="F98">
            <v>4000</v>
          </cell>
          <cell r="G98" t="e">
            <v>#N/A</v>
          </cell>
        </row>
        <row r="99">
          <cell r="B99"/>
          <cell r="C99" t="e">
            <v>#N/A</v>
          </cell>
          <cell r="D99" t="str">
            <v>قهوه</v>
          </cell>
          <cell r="E99" t="str">
            <v>V Series</v>
          </cell>
          <cell r="F99">
            <v>150</v>
          </cell>
          <cell r="G99" t="e">
            <v>#N/A</v>
          </cell>
        </row>
        <row r="100">
          <cell r="B100"/>
          <cell r="C100" t="e">
            <v>#N/A</v>
          </cell>
          <cell r="D100" t="str">
            <v>قهوه</v>
          </cell>
          <cell r="E100" t="str">
            <v>V Series</v>
          </cell>
          <cell r="F100">
            <v>750</v>
          </cell>
          <cell r="G100" t="e">
            <v>#N/A</v>
          </cell>
        </row>
        <row r="101">
          <cell r="B101">
            <v>5518.1</v>
          </cell>
          <cell r="C101">
            <v>0</v>
          </cell>
          <cell r="D101" t="str">
            <v>قهوه</v>
          </cell>
          <cell r="E101" t="str">
            <v>V Series</v>
          </cell>
          <cell r="F101">
            <v>150</v>
          </cell>
          <cell r="G101">
            <v>0</v>
          </cell>
        </row>
        <row r="102">
          <cell r="B102">
            <v>5518.2</v>
          </cell>
          <cell r="C102">
            <v>0</v>
          </cell>
          <cell r="D102" t="str">
            <v>قهوه</v>
          </cell>
          <cell r="E102" t="str">
            <v>V Series</v>
          </cell>
          <cell r="F102">
            <v>750</v>
          </cell>
          <cell r="G102">
            <v>0</v>
          </cell>
        </row>
        <row r="103">
          <cell r="B103">
            <v>5518.3</v>
          </cell>
          <cell r="C103">
            <v>0</v>
          </cell>
          <cell r="D103" t="str">
            <v>قهوه</v>
          </cell>
          <cell r="E103" t="str">
            <v>V Series</v>
          </cell>
          <cell r="F103">
            <v>4000</v>
          </cell>
          <cell r="G103">
            <v>0</v>
          </cell>
        </row>
        <row r="104">
          <cell r="B104"/>
          <cell r="C104" t="e">
            <v>#N/A</v>
          </cell>
          <cell r="D104" t="str">
            <v>لوازم جانبی</v>
          </cell>
          <cell r="E104" t="str">
            <v>BrewBook</v>
          </cell>
          <cell r="F104" t="str">
            <v>-</v>
          </cell>
          <cell r="G104" t="e">
            <v>#N/A</v>
          </cell>
        </row>
        <row r="105">
          <cell r="B105"/>
          <cell r="C105" t="e">
            <v>#N/A</v>
          </cell>
          <cell r="D105" t="str">
            <v>لوازم جانبی</v>
          </cell>
          <cell r="E105" t="str">
            <v>Sensory Box</v>
          </cell>
          <cell r="F105" t="str">
            <v>-</v>
          </cell>
          <cell r="G105" t="e">
            <v>#N/A</v>
          </cell>
        </row>
        <row r="106">
          <cell r="B106">
            <v>8800</v>
          </cell>
          <cell r="C106" t="str">
            <v>دفترچه ژاو</v>
          </cell>
          <cell r="D106" t="str">
            <v>لوازم جانبی</v>
          </cell>
          <cell r="E106" t="str">
            <v>Accessory</v>
          </cell>
          <cell r="F106" t="str">
            <v>-</v>
          </cell>
          <cell r="G106" t="str">
            <v>-</v>
          </cell>
        </row>
        <row r="107">
          <cell r="B107">
            <v>8810</v>
          </cell>
          <cell r="C107" t="str">
            <v>مداد ژاو</v>
          </cell>
          <cell r="D107" t="str">
            <v>لوازم جانبی</v>
          </cell>
          <cell r="E107" t="str">
            <v>Accessory</v>
          </cell>
          <cell r="F107" t="str">
            <v>-</v>
          </cell>
          <cell r="G107" t="str">
            <v>-</v>
          </cell>
        </row>
        <row r="108">
          <cell r="B108">
            <v>8820</v>
          </cell>
          <cell r="C108" t="str">
            <v>کیسه پارچه ای</v>
          </cell>
          <cell r="D108" t="str">
            <v>لوازم جانبی</v>
          </cell>
          <cell r="E108" t="str">
            <v>Accessory</v>
          </cell>
          <cell r="F108" t="str">
            <v>-</v>
          </cell>
          <cell r="G108" t="str">
            <v>-</v>
          </cell>
        </row>
        <row r="109">
          <cell r="B109">
            <v>5511.11</v>
          </cell>
          <cell r="C109">
            <v>0</v>
          </cell>
          <cell r="D109" t="str">
            <v>قهوه</v>
          </cell>
          <cell r="E109" t="str">
            <v>V Series</v>
          </cell>
          <cell r="F109">
            <v>150</v>
          </cell>
          <cell r="G109">
            <v>0</v>
          </cell>
        </row>
        <row r="110">
          <cell r="B110">
            <v>5511.22</v>
          </cell>
          <cell r="C110">
            <v>0</v>
          </cell>
          <cell r="D110" t="str">
            <v>قهوه</v>
          </cell>
          <cell r="E110" t="str">
            <v>V Series</v>
          </cell>
          <cell r="F110">
            <v>750</v>
          </cell>
          <cell r="G110">
            <v>0</v>
          </cell>
        </row>
        <row r="111">
          <cell r="B111"/>
          <cell r="C111" t="e">
            <v>#N/A</v>
          </cell>
          <cell r="D111" t="str">
            <v>لوازم جانبی</v>
          </cell>
          <cell r="E111"/>
          <cell r="F111" t="str">
            <v>-</v>
          </cell>
          <cell r="G111" t="e">
            <v>#N/A</v>
          </cell>
        </row>
        <row r="112">
          <cell r="B112">
            <v>8840</v>
          </cell>
          <cell r="C112" t="str">
            <v>دفتر 60 برگ ژاو</v>
          </cell>
          <cell r="D112" t="str">
            <v>لوازم جانبی</v>
          </cell>
          <cell r="E112" t="str">
            <v>Accessory</v>
          </cell>
          <cell r="F112" t="str">
            <v>-</v>
          </cell>
          <cell r="G112" t="str">
            <v>-</v>
          </cell>
        </row>
        <row r="113">
          <cell r="B113">
            <v>3325.1</v>
          </cell>
          <cell r="C113">
            <v>0</v>
          </cell>
          <cell r="D113" t="str">
            <v>قهوه</v>
          </cell>
          <cell r="E113" t="str">
            <v>A Series</v>
          </cell>
          <cell r="F113">
            <v>150</v>
          </cell>
          <cell r="G113">
            <v>0</v>
          </cell>
        </row>
        <row r="114">
          <cell r="B114">
            <v>3325.2</v>
          </cell>
          <cell r="C114">
            <v>0</v>
          </cell>
          <cell r="D114" t="str">
            <v>قهوه</v>
          </cell>
          <cell r="E114" t="str">
            <v>A Series</v>
          </cell>
          <cell r="F114">
            <v>750</v>
          </cell>
          <cell r="G114">
            <v>0</v>
          </cell>
        </row>
        <row r="115">
          <cell r="B115">
            <v>3325.3</v>
          </cell>
          <cell r="C115">
            <v>0</v>
          </cell>
          <cell r="D115" t="str">
            <v>قهوه</v>
          </cell>
          <cell r="E115" t="str">
            <v>A Series</v>
          </cell>
          <cell r="F115">
            <v>40</v>
          </cell>
          <cell r="G115">
            <v>0</v>
          </cell>
        </row>
        <row r="116">
          <cell r="B116">
            <v>3322.1</v>
          </cell>
          <cell r="C116">
            <v>0</v>
          </cell>
          <cell r="D116" t="str">
            <v>قهوه</v>
          </cell>
          <cell r="E116" t="str">
            <v>A Series</v>
          </cell>
          <cell r="F116">
            <v>150</v>
          </cell>
          <cell r="G116">
            <v>0</v>
          </cell>
        </row>
        <row r="117">
          <cell r="B117">
            <v>3322.2</v>
          </cell>
          <cell r="C117">
            <v>0</v>
          </cell>
          <cell r="D117" t="str">
            <v>قهوه</v>
          </cell>
          <cell r="E117" t="str">
            <v>A Series</v>
          </cell>
          <cell r="F117">
            <v>750</v>
          </cell>
          <cell r="G117">
            <v>0</v>
          </cell>
        </row>
        <row r="118">
          <cell r="B118">
            <v>3322.3</v>
          </cell>
          <cell r="C118">
            <v>0</v>
          </cell>
          <cell r="D118" t="str">
            <v>قهوه</v>
          </cell>
          <cell r="E118" t="str">
            <v>A Series</v>
          </cell>
          <cell r="F118">
            <v>40</v>
          </cell>
          <cell r="G118">
            <v>0</v>
          </cell>
        </row>
        <row r="119">
          <cell r="B119">
            <v>3326.1</v>
          </cell>
          <cell r="C119" t="str">
            <v>میاگروس | Milagros</v>
          </cell>
          <cell r="D119" t="str">
            <v>قهوه</v>
          </cell>
          <cell r="E119" t="str">
            <v>A Series</v>
          </cell>
          <cell r="F119">
            <v>150</v>
          </cell>
          <cell r="G119">
            <v>3750000</v>
          </cell>
        </row>
        <row r="120">
          <cell r="B120">
            <v>3326.2</v>
          </cell>
          <cell r="C120" t="str">
            <v>میاگروس | Milagros</v>
          </cell>
          <cell r="D120" t="str">
            <v>قهوه</v>
          </cell>
          <cell r="E120" t="str">
            <v>A Series</v>
          </cell>
          <cell r="F120">
            <v>750</v>
          </cell>
          <cell r="G120">
            <v>18150000</v>
          </cell>
        </row>
        <row r="121">
          <cell r="B121">
            <v>3326.3</v>
          </cell>
          <cell r="C121" t="str">
            <v>میاگروس | Milagros</v>
          </cell>
          <cell r="D121" t="str">
            <v>قهوه</v>
          </cell>
          <cell r="E121" t="str">
            <v>A Series</v>
          </cell>
          <cell r="F121">
            <v>40</v>
          </cell>
          <cell r="G121">
            <v>1100000</v>
          </cell>
        </row>
        <row r="122">
          <cell r="B122">
            <v>3321.1</v>
          </cell>
          <cell r="C122">
            <v>0</v>
          </cell>
          <cell r="D122" t="str">
            <v>قهوه</v>
          </cell>
          <cell r="E122" t="str">
            <v>A Series</v>
          </cell>
          <cell r="F122">
            <v>150</v>
          </cell>
          <cell r="G122">
            <v>0</v>
          </cell>
        </row>
        <row r="123">
          <cell r="B123">
            <v>3321.2</v>
          </cell>
          <cell r="C123">
            <v>0</v>
          </cell>
          <cell r="D123" t="str">
            <v>قهوه</v>
          </cell>
          <cell r="E123" t="str">
            <v>A Series</v>
          </cell>
          <cell r="F123">
            <v>750</v>
          </cell>
          <cell r="G123">
            <v>0</v>
          </cell>
        </row>
        <row r="124">
          <cell r="B124">
            <v>3321.3</v>
          </cell>
          <cell r="C124">
            <v>0</v>
          </cell>
          <cell r="D124" t="str">
            <v>قهوه</v>
          </cell>
          <cell r="E124" t="str">
            <v>A Series</v>
          </cell>
          <cell r="F124">
            <v>40</v>
          </cell>
          <cell r="G124">
            <v>0</v>
          </cell>
        </row>
        <row r="125">
          <cell r="B125">
            <v>1123.0999999999999</v>
          </cell>
          <cell r="C125">
            <v>0</v>
          </cell>
          <cell r="D125" t="str">
            <v>قهوه</v>
          </cell>
          <cell r="E125" t="str">
            <v>X Series</v>
          </cell>
          <cell r="F125">
            <v>80</v>
          </cell>
          <cell r="G125">
            <v>0</v>
          </cell>
        </row>
        <row r="126">
          <cell r="B126"/>
          <cell r="C126" t="e">
            <v>#N/A</v>
          </cell>
          <cell r="D126"/>
          <cell r="E126"/>
          <cell r="F126"/>
          <cell r="G126" t="e">
            <v>#N/A</v>
          </cell>
        </row>
        <row r="127">
          <cell r="B127">
            <v>1123.3</v>
          </cell>
          <cell r="C127">
            <v>0</v>
          </cell>
          <cell r="D127" t="str">
            <v>قهوه</v>
          </cell>
          <cell r="E127" t="str">
            <v>X Series</v>
          </cell>
          <cell r="F127">
            <v>40</v>
          </cell>
          <cell r="G127">
            <v>0</v>
          </cell>
        </row>
        <row r="128">
          <cell r="B128">
            <v>1126.0999999999999</v>
          </cell>
          <cell r="C128">
            <v>0</v>
          </cell>
          <cell r="D128" t="str">
            <v>قهوه</v>
          </cell>
          <cell r="E128" t="str">
            <v>X Series</v>
          </cell>
          <cell r="F128">
            <v>80</v>
          </cell>
          <cell r="G128">
            <v>0</v>
          </cell>
        </row>
        <row r="129">
          <cell r="B129"/>
          <cell r="C129" t="e">
            <v>#N/A</v>
          </cell>
          <cell r="D129"/>
          <cell r="E129"/>
          <cell r="F129"/>
          <cell r="G129" t="e">
            <v>#N/A</v>
          </cell>
        </row>
        <row r="130">
          <cell r="B130">
            <v>1126.3</v>
          </cell>
          <cell r="C130">
            <v>0</v>
          </cell>
          <cell r="D130" t="str">
            <v>قهوه</v>
          </cell>
          <cell r="E130" t="str">
            <v>X Series</v>
          </cell>
          <cell r="F130">
            <v>40</v>
          </cell>
          <cell r="G130">
            <v>0</v>
          </cell>
        </row>
        <row r="131">
          <cell r="B131">
            <v>1125.0999999999999</v>
          </cell>
          <cell r="C131">
            <v>0</v>
          </cell>
          <cell r="D131" t="str">
            <v>قهوه</v>
          </cell>
          <cell r="E131" t="str">
            <v>X Series</v>
          </cell>
          <cell r="F131">
            <v>80</v>
          </cell>
          <cell r="G131">
            <v>0</v>
          </cell>
        </row>
        <row r="132">
          <cell r="B132"/>
          <cell r="C132" t="e">
            <v>#N/A</v>
          </cell>
          <cell r="D132"/>
          <cell r="E132"/>
          <cell r="F132"/>
          <cell r="G132" t="e">
            <v>#N/A</v>
          </cell>
        </row>
        <row r="133">
          <cell r="B133">
            <v>1125.3</v>
          </cell>
          <cell r="C133">
            <v>0</v>
          </cell>
          <cell r="D133" t="str">
            <v>قهوه</v>
          </cell>
          <cell r="E133" t="str">
            <v>X Series</v>
          </cell>
          <cell r="F133">
            <v>40</v>
          </cell>
          <cell r="G133">
            <v>0</v>
          </cell>
        </row>
        <row r="134">
          <cell r="B134">
            <v>1124.0999999999999</v>
          </cell>
          <cell r="C134">
            <v>0</v>
          </cell>
          <cell r="D134" t="str">
            <v>قهوه</v>
          </cell>
          <cell r="E134" t="str">
            <v>X Series</v>
          </cell>
          <cell r="F134">
            <v>80</v>
          </cell>
          <cell r="G134">
            <v>0</v>
          </cell>
        </row>
        <row r="135">
          <cell r="B135"/>
          <cell r="C135" t="e">
            <v>#N/A</v>
          </cell>
          <cell r="D135"/>
          <cell r="E135"/>
          <cell r="F135"/>
          <cell r="G135" t="e">
            <v>#N/A</v>
          </cell>
        </row>
        <row r="136">
          <cell r="B136">
            <v>1124.3</v>
          </cell>
          <cell r="C136">
            <v>0</v>
          </cell>
          <cell r="D136" t="str">
            <v>قهوه</v>
          </cell>
          <cell r="E136" t="str">
            <v>X Series</v>
          </cell>
          <cell r="F136">
            <v>40</v>
          </cell>
          <cell r="G136">
            <v>0</v>
          </cell>
        </row>
        <row r="137">
          <cell r="B137">
            <v>1127.0999999999999</v>
          </cell>
          <cell r="C137">
            <v>0</v>
          </cell>
          <cell r="D137" t="str">
            <v>قهوه</v>
          </cell>
          <cell r="E137" t="str">
            <v>X Series</v>
          </cell>
          <cell r="F137">
            <v>80</v>
          </cell>
          <cell r="G137">
            <v>0</v>
          </cell>
        </row>
        <row r="138">
          <cell r="B138"/>
          <cell r="C138" t="e">
            <v>#N/A</v>
          </cell>
          <cell r="D138"/>
          <cell r="E138"/>
          <cell r="F138"/>
          <cell r="G138" t="e">
            <v>#N/A</v>
          </cell>
        </row>
        <row r="139">
          <cell r="B139">
            <v>1127.3</v>
          </cell>
          <cell r="C139">
            <v>0</v>
          </cell>
          <cell r="D139" t="str">
            <v>قهوه</v>
          </cell>
          <cell r="E139" t="str">
            <v>X Series</v>
          </cell>
          <cell r="F139">
            <v>40</v>
          </cell>
          <cell r="G139">
            <v>0</v>
          </cell>
        </row>
        <row r="140">
          <cell r="B140">
            <v>1129.0999999999999</v>
          </cell>
          <cell r="C140">
            <v>0</v>
          </cell>
          <cell r="D140" t="str">
            <v>قهوه</v>
          </cell>
          <cell r="E140" t="str">
            <v>X Series</v>
          </cell>
          <cell r="F140">
            <v>80</v>
          </cell>
          <cell r="G140">
            <v>0</v>
          </cell>
        </row>
        <row r="141">
          <cell r="B141"/>
          <cell r="C141" t="e">
            <v>#N/A</v>
          </cell>
          <cell r="D141"/>
          <cell r="E141"/>
          <cell r="F141"/>
          <cell r="G141" t="e">
            <v>#N/A</v>
          </cell>
        </row>
        <row r="142">
          <cell r="B142">
            <v>1129.3</v>
          </cell>
          <cell r="C142">
            <v>0</v>
          </cell>
          <cell r="D142" t="str">
            <v>قهوه</v>
          </cell>
          <cell r="E142" t="str">
            <v>X Series</v>
          </cell>
          <cell r="F142">
            <v>40</v>
          </cell>
          <cell r="G142">
            <v>0</v>
          </cell>
        </row>
        <row r="143">
          <cell r="B143">
            <v>1130.0999999999999</v>
          </cell>
          <cell r="C143" t="str">
            <v>الیدا پلانو | Elida Plano</v>
          </cell>
          <cell r="D143" t="str">
            <v>قهوه</v>
          </cell>
          <cell r="E143" t="str">
            <v>X Series</v>
          </cell>
          <cell r="F143">
            <v>80</v>
          </cell>
          <cell r="G143">
            <v>13100000</v>
          </cell>
        </row>
        <row r="144">
          <cell r="B144"/>
          <cell r="C144" t="e">
            <v>#N/A</v>
          </cell>
          <cell r="D144"/>
          <cell r="E144"/>
          <cell r="F144"/>
          <cell r="G144" t="e">
            <v>#N/A</v>
          </cell>
        </row>
        <row r="145">
          <cell r="B145">
            <v>1130.3</v>
          </cell>
          <cell r="C145" t="str">
            <v>الیدا پلانو | Elida Plano</v>
          </cell>
          <cell r="D145" t="str">
            <v>قهوه</v>
          </cell>
          <cell r="E145" t="str">
            <v>X Series</v>
          </cell>
          <cell r="F145">
            <v>40</v>
          </cell>
          <cell r="G145">
            <v>6650000</v>
          </cell>
        </row>
        <row r="146">
          <cell r="B146">
            <v>1128.0999999999999</v>
          </cell>
          <cell r="C146">
            <v>0</v>
          </cell>
          <cell r="D146" t="str">
            <v>قهوه</v>
          </cell>
          <cell r="E146" t="str">
            <v>X Series</v>
          </cell>
          <cell r="F146">
            <v>80</v>
          </cell>
          <cell r="G146">
            <v>0</v>
          </cell>
        </row>
        <row r="147">
          <cell r="B147"/>
          <cell r="C147" t="e">
            <v>#N/A</v>
          </cell>
          <cell r="D147"/>
          <cell r="E147"/>
          <cell r="F147"/>
          <cell r="G147" t="e">
            <v>#N/A</v>
          </cell>
        </row>
        <row r="148">
          <cell r="B148">
            <v>1128.3</v>
          </cell>
          <cell r="C148">
            <v>0</v>
          </cell>
          <cell r="D148" t="str">
            <v>قهوه</v>
          </cell>
          <cell r="E148" t="str">
            <v>X Series</v>
          </cell>
          <cell r="F148">
            <v>40</v>
          </cell>
          <cell r="G148">
            <v>0</v>
          </cell>
        </row>
        <row r="149">
          <cell r="B149">
            <v>1118.0999999999999</v>
          </cell>
          <cell r="C149">
            <v>0</v>
          </cell>
          <cell r="D149" t="str">
            <v>قهوه</v>
          </cell>
          <cell r="E149" t="str">
            <v>X Series</v>
          </cell>
          <cell r="F149">
            <v>80</v>
          </cell>
          <cell r="G149">
            <v>0</v>
          </cell>
        </row>
        <row r="150">
          <cell r="B150"/>
          <cell r="C150" t="e">
            <v>#N/A</v>
          </cell>
          <cell r="D150"/>
          <cell r="E150"/>
          <cell r="F150"/>
          <cell r="G150" t="e">
            <v>#N/A</v>
          </cell>
        </row>
        <row r="151">
          <cell r="B151">
            <v>1118.3</v>
          </cell>
          <cell r="C151">
            <v>0</v>
          </cell>
          <cell r="D151" t="str">
            <v>قهوه</v>
          </cell>
          <cell r="E151" t="str">
            <v>X Series</v>
          </cell>
          <cell r="F151">
            <v>40</v>
          </cell>
          <cell r="G151">
            <v>0</v>
          </cell>
        </row>
        <row r="152">
          <cell r="B152"/>
          <cell r="C152" t="e">
            <v>#N/A</v>
          </cell>
          <cell r="D152"/>
          <cell r="E152"/>
          <cell r="F152" t="str">
            <v>-</v>
          </cell>
          <cell r="G152" t="e">
            <v>#N/A</v>
          </cell>
        </row>
        <row r="153">
          <cell r="B153"/>
          <cell r="C153" t="e">
            <v>#N/A</v>
          </cell>
          <cell r="D153"/>
          <cell r="E153"/>
          <cell r="F153" t="str">
            <v>-</v>
          </cell>
          <cell r="G153" t="e">
            <v>#N/A</v>
          </cell>
        </row>
        <row r="154">
          <cell r="B154"/>
          <cell r="C154" t="e">
            <v>#N/A</v>
          </cell>
          <cell r="D154"/>
          <cell r="E154"/>
          <cell r="F154" t="str">
            <v>-</v>
          </cell>
          <cell r="G154" t="e">
            <v>#N/A</v>
          </cell>
        </row>
        <row r="155">
          <cell r="B155"/>
          <cell r="C155" t="e">
            <v>#N/A</v>
          </cell>
          <cell r="D155"/>
          <cell r="E155"/>
          <cell r="F155" t="str">
            <v>-</v>
          </cell>
          <cell r="G155" t="e">
            <v>#N/A</v>
          </cell>
        </row>
        <row r="156">
          <cell r="B156"/>
          <cell r="C156" t="e">
            <v>#N/A</v>
          </cell>
          <cell r="D156"/>
          <cell r="E156"/>
          <cell r="F156" t="str">
            <v>-</v>
          </cell>
          <cell r="G156" t="e">
            <v>#N/A</v>
          </cell>
        </row>
        <row r="157">
          <cell r="B157"/>
          <cell r="C157" t="e">
            <v>#N/A</v>
          </cell>
          <cell r="D157"/>
          <cell r="E157"/>
          <cell r="F157" t="str">
            <v>-</v>
          </cell>
          <cell r="G157" t="e">
            <v>#N/A</v>
          </cell>
        </row>
        <row r="158">
          <cell r="B158"/>
          <cell r="C158" t="e">
            <v>#N/A</v>
          </cell>
          <cell r="D158"/>
          <cell r="E158"/>
          <cell r="F158" t="str">
            <v>-</v>
          </cell>
          <cell r="G158" t="e">
            <v>#N/A</v>
          </cell>
        </row>
        <row r="159">
          <cell r="B159"/>
          <cell r="C159" t="e">
            <v>#N/A</v>
          </cell>
          <cell r="D159"/>
          <cell r="E159"/>
          <cell r="F159" t="str">
            <v>-</v>
          </cell>
          <cell r="G159" t="e">
            <v>#N/A</v>
          </cell>
        </row>
        <row r="160">
          <cell r="B160"/>
          <cell r="C160" t="e">
            <v>#N/A</v>
          </cell>
          <cell r="D160"/>
          <cell r="E160"/>
          <cell r="F160" t="str">
            <v>-</v>
          </cell>
          <cell r="G160" t="e">
            <v>#N/A</v>
          </cell>
        </row>
        <row r="161">
          <cell r="B161"/>
          <cell r="C161" t="e">
            <v>#N/A</v>
          </cell>
          <cell r="D161"/>
          <cell r="E161"/>
          <cell r="F161" t="str">
            <v>-</v>
          </cell>
          <cell r="G161" t="e">
            <v>#N/A</v>
          </cell>
        </row>
        <row r="162">
          <cell r="B162"/>
          <cell r="C162" t="e">
            <v>#N/A</v>
          </cell>
          <cell r="D162"/>
          <cell r="E162"/>
          <cell r="F162" t="str">
            <v>-</v>
          </cell>
          <cell r="G162" t="e">
            <v>#N/A</v>
          </cell>
        </row>
        <row r="163">
          <cell r="B163"/>
          <cell r="C163" t="e">
            <v>#N/A</v>
          </cell>
          <cell r="D163"/>
          <cell r="E163"/>
          <cell r="F163" t="str">
            <v>-</v>
          </cell>
          <cell r="G163" t="e">
            <v>#N/A</v>
          </cell>
        </row>
        <row r="164">
          <cell r="B164"/>
          <cell r="C164" t="e">
            <v>#N/A</v>
          </cell>
          <cell r="D164"/>
          <cell r="E164"/>
          <cell r="F164" t="str">
            <v>-</v>
          </cell>
          <cell r="G164" t="e">
            <v>#N/A</v>
          </cell>
        </row>
        <row r="165">
          <cell r="B165"/>
          <cell r="C165" t="e">
            <v>#N/A</v>
          </cell>
          <cell r="D165"/>
          <cell r="E165"/>
          <cell r="F165" t="str">
            <v>-</v>
          </cell>
          <cell r="G165" t="e">
            <v>#N/A</v>
          </cell>
        </row>
        <row r="166">
          <cell r="B166"/>
          <cell r="C166" t="e">
            <v>#N/A</v>
          </cell>
          <cell r="D166"/>
          <cell r="E166"/>
          <cell r="F166" t="str">
            <v>-</v>
          </cell>
          <cell r="G166" t="e">
            <v>#N/A</v>
          </cell>
        </row>
        <row r="167">
          <cell r="B167"/>
          <cell r="C167" t="e">
            <v>#N/A</v>
          </cell>
          <cell r="D167"/>
          <cell r="E167"/>
          <cell r="F167" t="str">
            <v>-</v>
          </cell>
          <cell r="G167" t="e">
            <v>#N/A</v>
          </cell>
        </row>
        <row r="168">
          <cell r="B168"/>
          <cell r="C168" t="e">
            <v>#N/A</v>
          </cell>
          <cell r="D168"/>
          <cell r="E168"/>
          <cell r="F168" t="str">
            <v>-</v>
          </cell>
          <cell r="G168" t="e">
            <v>#N/A</v>
          </cell>
        </row>
        <row r="169">
          <cell r="B169"/>
          <cell r="C169" t="e">
            <v>#N/A</v>
          </cell>
          <cell r="D169"/>
          <cell r="E169"/>
          <cell r="F169" t="str">
            <v>-</v>
          </cell>
          <cell r="G169" t="e">
            <v>#N/A</v>
          </cell>
        </row>
        <row r="170">
          <cell r="B170"/>
          <cell r="C170" t="e">
            <v>#N/A</v>
          </cell>
          <cell r="D170"/>
          <cell r="E170"/>
          <cell r="F170" t="str">
            <v>-</v>
          </cell>
          <cell r="G170" t="e">
            <v>#N/A</v>
          </cell>
        </row>
        <row r="171">
          <cell r="B171"/>
          <cell r="C171" t="e">
            <v>#N/A</v>
          </cell>
          <cell r="D171"/>
          <cell r="E171"/>
          <cell r="F171" t="str">
            <v>-</v>
          </cell>
          <cell r="G171" t="e">
            <v>#N/A</v>
          </cell>
        </row>
        <row r="172">
          <cell r="B172"/>
          <cell r="C172" t="e">
            <v>#N/A</v>
          </cell>
          <cell r="D172"/>
          <cell r="E172"/>
          <cell r="F172" t="str">
            <v>-</v>
          </cell>
          <cell r="G172" t="e">
            <v>#N/A</v>
          </cell>
        </row>
        <row r="173">
          <cell r="B173"/>
          <cell r="C173" t="e">
            <v>#N/A</v>
          </cell>
          <cell r="D173"/>
          <cell r="E173"/>
          <cell r="F173" t="str">
            <v>-</v>
          </cell>
          <cell r="G173" t="e">
            <v>#N/A</v>
          </cell>
        </row>
        <row r="174">
          <cell r="B174"/>
          <cell r="C174" t="e">
            <v>#N/A</v>
          </cell>
          <cell r="D174"/>
          <cell r="E174"/>
          <cell r="F174" t="str">
            <v>-</v>
          </cell>
          <cell r="G174" t="e">
            <v>#N/A</v>
          </cell>
        </row>
        <row r="175">
          <cell r="B175"/>
          <cell r="C175" t="e">
            <v>#N/A</v>
          </cell>
          <cell r="D175"/>
          <cell r="E175"/>
          <cell r="F175" t="str">
            <v>-</v>
          </cell>
          <cell r="G175" t="e">
            <v>#N/A</v>
          </cell>
        </row>
        <row r="176">
          <cell r="B176"/>
          <cell r="C176" t="e">
            <v>#N/A</v>
          </cell>
          <cell r="D176"/>
          <cell r="E176"/>
          <cell r="F176" t="str">
            <v>-</v>
          </cell>
          <cell r="G176" t="e">
            <v>#N/A</v>
          </cell>
        </row>
        <row r="177">
          <cell r="B177"/>
          <cell r="C177" t="e">
            <v>#N/A</v>
          </cell>
          <cell r="D177"/>
          <cell r="E177"/>
          <cell r="F177" t="str">
            <v>-</v>
          </cell>
          <cell r="G177" t="e">
            <v>#N/A</v>
          </cell>
        </row>
        <row r="178">
          <cell r="B178"/>
          <cell r="C178" t="e">
            <v>#N/A</v>
          </cell>
          <cell r="D178"/>
          <cell r="E178"/>
          <cell r="F178" t="str">
            <v>-</v>
          </cell>
          <cell r="G178" t="e">
            <v>#N/A</v>
          </cell>
        </row>
        <row r="179">
          <cell r="B179"/>
          <cell r="C179" t="e">
            <v>#N/A</v>
          </cell>
          <cell r="D179"/>
          <cell r="E179"/>
          <cell r="F179" t="str">
            <v>-</v>
          </cell>
          <cell r="G179" t="e">
            <v>#N/A</v>
          </cell>
        </row>
        <row r="180">
          <cell r="B180"/>
          <cell r="C180" t="e">
            <v>#N/A</v>
          </cell>
          <cell r="D180"/>
          <cell r="E180"/>
          <cell r="F180" t="str">
            <v>-</v>
          </cell>
          <cell r="G180" t="e">
            <v>#N/A</v>
          </cell>
        </row>
        <row r="181">
          <cell r="B181"/>
          <cell r="C181" t="e">
            <v>#N/A</v>
          </cell>
          <cell r="D181"/>
          <cell r="E181"/>
          <cell r="F181" t="str">
            <v>-</v>
          </cell>
          <cell r="G181" t="e">
            <v>#N/A</v>
          </cell>
        </row>
        <row r="182">
          <cell r="B182"/>
          <cell r="C182" t="e">
            <v>#N/A</v>
          </cell>
          <cell r="D182"/>
          <cell r="E182"/>
          <cell r="F182" t="str">
            <v>-</v>
          </cell>
          <cell r="G182" t="e">
            <v>#N/A</v>
          </cell>
        </row>
        <row r="183">
          <cell r="B183"/>
          <cell r="C183" t="e">
            <v>#N/A</v>
          </cell>
          <cell r="D183"/>
          <cell r="E183"/>
          <cell r="F183" t="str">
            <v>-</v>
          </cell>
          <cell r="G183" t="e">
            <v>#N/A</v>
          </cell>
        </row>
        <row r="184">
          <cell r="B184"/>
          <cell r="C184" t="e">
            <v>#N/A</v>
          </cell>
          <cell r="D184"/>
          <cell r="E184"/>
          <cell r="F184" t="str">
            <v>-</v>
          </cell>
          <cell r="G184" t="e">
            <v>#N/A</v>
          </cell>
        </row>
        <row r="185">
          <cell r="B185"/>
          <cell r="C185" t="e">
            <v>#N/A</v>
          </cell>
          <cell r="D185"/>
          <cell r="E185"/>
          <cell r="F185" t="str">
            <v>-</v>
          </cell>
          <cell r="G185" t="e">
            <v>#N/A</v>
          </cell>
        </row>
        <row r="186">
          <cell r="B186"/>
          <cell r="C186" t="e">
            <v>#N/A</v>
          </cell>
          <cell r="D186"/>
          <cell r="E186"/>
          <cell r="F186" t="str">
            <v>-</v>
          </cell>
          <cell r="G186" t="e">
            <v>#N/A</v>
          </cell>
        </row>
        <row r="187">
          <cell r="B187"/>
          <cell r="C187" t="e">
            <v>#N/A</v>
          </cell>
          <cell r="D187"/>
          <cell r="E187"/>
          <cell r="F187" t="str">
            <v>-</v>
          </cell>
          <cell r="G187" t="e">
            <v>#N/A</v>
          </cell>
        </row>
        <row r="188">
          <cell r="B188"/>
          <cell r="C188" t="e">
            <v>#N/A</v>
          </cell>
          <cell r="D188"/>
          <cell r="E188"/>
          <cell r="F188" t="str">
            <v>-</v>
          </cell>
          <cell r="G188" t="e">
            <v>#N/A</v>
          </cell>
        </row>
        <row r="189">
          <cell r="B189"/>
          <cell r="C189" t="e">
            <v>#N/A</v>
          </cell>
          <cell r="D189"/>
          <cell r="E189"/>
          <cell r="F189" t="str">
            <v>-</v>
          </cell>
          <cell r="G189" t="e">
            <v>#N/A</v>
          </cell>
        </row>
        <row r="190">
          <cell r="B190"/>
          <cell r="C190" t="e">
            <v>#N/A</v>
          </cell>
          <cell r="D190"/>
          <cell r="E190"/>
          <cell r="F190" t="str">
            <v>-</v>
          </cell>
          <cell r="G190" t="e">
            <v>#N/A</v>
          </cell>
        </row>
        <row r="191">
          <cell r="B191"/>
          <cell r="C191" t="e">
            <v>#N/A</v>
          </cell>
          <cell r="D191"/>
          <cell r="E191"/>
          <cell r="F191" t="str">
            <v>-</v>
          </cell>
          <cell r="G191" t="e">
            <v>#N/A</v>
          </cell>
        </row>
        <row r="192">
          <cell r="B192"/>
          <cell r="C192" t="e">
            <v>#N/A</v>
          </cell>
          <cell r="D192"/>
          <cell r="E192"/>
          <cell r="F192" t="str">
            <v>-</v>
          </cell>
          <cell r="G192" t="e">
            <v>#N/A</v>
          </cell>
        </row>
        <row r="193">
          <cell r="B193"/>
          <cell r="C193" t="e">
            <v>#N/A</v>
          </cell>
          <cell r="D193"/>
          <cell r="E193"/>
          <cell r="F193" t="str">
            <v>-</v>
          </cell>
          <cell r="G193" t="e">
            <v>#N/A</v>
          </cell>
        </row>
        <row r="194">
          <cell r="B194"/>
          <cell r="C194" t="e">
            <v>#N/A</v>
          </cell>
          <cell r="D194"/>
          <cell r="E194"/>
          <cell r="F194" t="str">
            <v>-</v>
          </cell>
          <cell r="G194" t="e">
            <v>#N/A</v>
          </cell>
        </row>
        <row r="195">
          <cell r="B195"/>
          <cell r="C195" t="e">
            <v>#N/A</v>
          </cell>
          <cell r="D195"/>
          <cell r="E195"/>
          <cell r="F195" t="str">
            <v>-</v>
          </cell>
          <cell r="G195" t="e">
            <v>#N/A</v>
          </cell>
        </row>
        <row r="196">
          <cell r="B196"/>
          <cell r="C196" t="e">
            <v>#N/A</v>
          </cell>
          <cell r="D196"/>
          <cell r="E196"/>
          <cell r="F196" t="str">
            <v>-</v>
          </cell>
          <cell r="G196" t="e">
            <v>#N/A</v>
          </cell>
        </row>
        <row r="197">
          <cell r="B197"/>
          <cell r="C197" t="e">
            <v>#N/A</v>
          </cell>
          <cell r="D197"/>
          <cell r="E197"/>
          <cell r="F197" t="str">
            <v>-</v>
          </cell>
          <cell r="G197" t="e">
            <v>#N/A</v>
          </cell>
        </row>
        <row r="198">
          <cell r="B198"/>
          <cell r="C198" t="e">
            <v>#N/A</v>
          </cell>
          <cell r="D198"/>
          <cell r="E198"/>
          <cell r="F198" t="str">
            <v>-</v>
          </cell>
          <cell r="G198" t="e">
            <v>#N/A</v>
          </cell>
        </row>
        <row r="199">
          <cell r="B199"/>
          <cell r="C199" t="e">
            <v>#N/A</v>
          </cell>
          <cell r="D199"/>
          <cell r="E199"/>
          <cell r="F199" t="str">
            <v>-</v>
          </cell>
          <cell r="G199" t="e">
            <v>#N/A</v>
          </cell>
        </row>
        <row r="200">
          <cell r="B200"/>
          <cell r="C200" t="e">
            <v>#N/A</v>
          </cell>
          <cell r="D200"/>
          <cell r="E200"/>
          <cell r="F200" t="str">
            <v>-</v>
          </cell>
          <cell r="G200" t="e">
            <v>#N/A</v>
          </cell>
        </row>
        <row r="201">
          <cell r="B201"/>
          <cell r="C201" t="e">
            <v>#N/A</v>
          </cell>
          <cell r="D201"/>
          <cell r="E201"/>
          <cell r="F201" t="str">
            <v>-</v>
          </cell>
          <cell r="G201" t="e">
            <v>#N/A</v>
          </cell>
        </row>
        <row r="202">
          <cell r="B202"/>
          <cell r="C202" t="e">
            <v>#N/A</v>
          </cell>
          <cell r="D202"/>
          <cell r="E202"/>
          <cell r="F202" t="str">
            <v>-</v>
          </cell>
          <cell r="G202" t="e">
            <v>#N/A</v>
          </cell>
        </row>
        <row r="203">
          <cell r="B203"/>
          <cell r="C203" t="e">
            <v>#N/A</v>
          </cell>
          <cell r="D203"/>
          <cell r="E203"/>
          <cell r="F203" t="str">
            <v>-</v>
          </cell>
          <cell r="G203" t="e">
            <v>#N/A</v>
          </cell>
        </row>
        <row r="204">
          <cell r="B204"/>
          <cell r="C204" t="e">
            <v>#N/A</v>
          </cell>
          <cell r="D204"/>
          <cell r="E204"/>
          <cell r="F204" t="str">
            <v>-</v>
          </cell>
          <cell r="G204" t="e">
            <v>#N/A</v>
          </cell>
        </row>
        <row r="205">
          <cell r="B205"/>
          <cell r="C205" t="e">
            <v>#N/A</v>
          </cell>
          <cell r="D205"/>
          <cell r="E205"/>
          <cell r="F205" t="str">
            <v>-</v>
          </cell>
          <cell r="G205" t="e">
            <v>#N/A</v>
          </cell>
        </row>
        <row r="206">
          <cell r="B206"/>
          <cell r="C206" t="e">
            <v>#N/A</v>
          </cell>
          <cell r="D206"/>
          <cell r="E206"/>
          <cell r="F206" t="str">
            <v>-</v>
          </cell>
          <cell r="G206" t="e">
            <v>#N/A</v>
          </cell>
        </row>
        <row r="207">
          <cell r="B207"/>
          <cell r="C207" t="e">
            <v>#N/A</v>
          </cell>
          <cell r="D207"/>
          <cell r="E207"/>
          <cell r="F207" t="str">
            <v>-</v>
          </cell>
          <cell r="G207" t="e">
            <v>#N/A</v>
          </cell>
        </row>
        <row r="208">
          <cell r="B208"/>
          <cell r="C208" t="e">
            <v>#N/A</v>
          </cell>
          <cell r="D208"/>
          <cell r="E208"/>
          <cell r="F208" t="str">
            <v>-</v>
          </cell>
          <cell r="G208" t="e">
            <v>#N/A</v>
          </cell>
        </row>
        <row r="209">
          <cell r="B209"/>
          <cell r="C209" t="e">
            <v>#N/A</v>
          </cell>
          <cell r="D209"/>
          <cell r="E209"/>
          <cell r="F209" t="str">
            <v>-</v>
          </cell>
          <cell r="G209" t="e">
            <v>#N/A</v>
          </cell>
        </row>
        <row r="210">
          <cell r="B210"/>
          <cell r="C210" t="e">
            <v>#N/A</v>
          </cell>
          <cell r="D210"/>
          <cell r="E210"/>
          <cell r="F210" t="str">
            <v>-</v>
          </cell>
          <cell r="G210" t="e">
            <v>#N/A</v>
          </cell>
        </row>
        <row r="211">
          <cell r="B211"/>
          <cell r="C211" t="e">
            <v>#N/A</v>
          </cell>
          <cell r="D211"/>
          <cell r="E211"/>
          <cell r="F211" t="str">
            <v>-</v>
          </cell>
          <cell r="G211" t="e">
            <v>#N/A</v>
          </cell>
        </row>
        <row r="212">
          <cell r="B212"/>
          <cell r="C212" t="e">
            <v>#N/A</v>
          </cell>
          <cell r="D212"/>
          <cell r="E212"/>
          <cell r="F212" t="str">
            <v>-</v>
          </cell>
          <cell r="G212" t="e">
            <v>#N/A</v>
          </cell>
        </row>
        <row r="213">
          <cell r="B213"/>
          <cell r="C213" t="e">
            <v>#N/A</v>
          </cell>
          <cell r="D213"/>
          <cell r="E213"/>
          <cell r="F213" t="str">
            <v>-</v>
          </cell>
          <cell r="G213" t="e">
            <v>#N/A</v>
          </cell>
        </row>
        <row r="214">
          <cell r="B214"/>
          <cell r="C214" t="e">
            <v>#N/A</v>
          </cell>
          <cell r="D214"/>
          <cell r="E214"/>
          <cell r="F214" t="str">
            <v>-</v>
          </cell>
          <cell r="G214" t="e">
            <v>#N/A</v>
          </cell>
        </row>
        <row r="215">
          <cell r="B215"/>
          <cell r="C215" t="e">
            <v>#N/A</v>
          </cell>
          <cell r="D215"/>
          <cell r="E215"/>
          <cell r="F215" t="str">
            <v>-</v>
          </cell>
          <cell r="G215" t="e">
            <v>#N/A</v>
          </cell>
        </row>
        <row r="216">
          <cell r="B216"/>
          <cell r="C216" t="e">
            <v>#N/A</v>
          </cell>
          <cell r="D216"/>
          <cell r="E216"/>
          <cell r="F216" t="str">
            <v>-</v>
          </cell>
          <cell r="G216" t="e">
            <v>#N/A</v>
          </cell>
        </row>
        <row r="217">
          <cell r="B217"/>
          <cell r="C217" t="e">
            <v>#N/A</v>
          </cell>
          <cell r="D217"/>
          <cell r="E217"/>
          <cell r="F217" t="str">
            <v>-</v>
          </cell>
          <cell r="G217" t="e">
            <v>#N/A</v>
          </cell>
        </row>
        <row r="218">
          <cell r="B218"/>
          <cell r="C218" t="e">
            <v>#N/A</v>
          </cell>
          <cell r="D218"/>
          <cell r="E218"/>
          <cell r="F218" t="str">
            <v>-</v>
          </cell>
          <cell r="G218" t="e">
            <v>#N/A</v>
          </cell>
        </row>
        <row r="219">
          <cell r="B219"/>
          <cell r="C219" t="e">
            <v>#N/A</v>
          </cell>
          <cell r="D219"/>
          <cell r="E219"/>
          <cell r="F219" t="str">
            <v>-</v>
          </cell>
          <cell r="G219" t="e">
            <v>#N/A</v>
          </cell>
        </row>
        <row r="220">
          <cell r="B220"/>
          <cell r="C220" t="e">
            <v>#N/A</v>
          </cell>
          <cell r="D220"/>
          <cell r="E220"/>
          <cell r="F220" t="str">
            <v>-</v>
          </cell>
          <cell r="G220" t="e">
            <v>#N/A</v>
          </cell>
        </row>
        <row r="221">
          <cell r="B221"/>
          <cell r="C221" t="e">
            <v>#N/A</v>
          </cell>
          <cell r="D221"/>
          <cell r="E221"/>
          <cell r="F221" t="str">
            <v>-</v>
          </cell>
          <cell r="G221" t="e">
            <v>#N/A</v>
          </cell>
        </row>
        <row r="222">
          <cell r="B222"/>
          <cell r="C222" t="e">
            <v>#N/A</v>
          </cell>
          <cell r="D222"/>
          <cell r="E222"/>
          <cell r="F222" t="str">
            <v>-</v>
          </cell>
          <cell r="G222" t="e">
            <v>#N/A</v>
          </cell>
        </row>
        <row r="223">
          <cell r="B223"/>
          <cell r="C223" t="e">
            <v>#N/A</v>
          </cell>
          <cell r="D223"/>
          <cell r="E223"/>
          <cell r="F223" t="str">
            <v>-</v>
          </cell>
          <cell r="G223" t="e">
            <v>#N/A</v>
          </cell>
        </row>
        <row r="224">
          <cell r="B224"/>
          <cell r="C224" t="e">
            <v>#N/A</v>
          </cell>
          <cell r="D224"/>
          <cell r="E224"/>
          <cell r="F224" t="str">
            <v>-</v>
          </cell>
          <cell r="G224" t="e">
            <v>#N/A</v>
          </cell>
        </row>
        <row r="225">
          <cell r="B225"/>
          <cell r="C225" t="e">
            <v>#N/A</v>
          </cell>
          <cell r="D225"/>
          <cell r="E225"/>
          <cell r="F225" t="str">
            <v>-</v>
          </cell>
          <cell r="G225" t="e">
            <v>#N/A</v>
          </cell>
        </row>
        <row r="226">
          <cell r="B226"/>
          <cell r="C226" t="e">
            <v>#N/A</v>
          </cell>
          <cell r="D226"/>
          <cell r="E226"/>
          <cell r="F226" t="str">
            <v>-</v>
          </cell>
          <cell r="G226" t="e">
            <v>#N/A</v>
          </cell>
        </row>
        <row r="227">
          <cell r="B227"/>
          <cell r="C227" t="e">
            <v>#N/A</v>
          </cell>
          <cell r="D227"/>
          <cell r="E227"/>
          <cell r="F227" t="str">
            <v>-</v>
          </cell>
          <cell r="G227" t="e">
            <v>#N/A</v>
          </cell>
        </row>
        <row r="228">
          <cell r="B228"/>
          <cell r="C228" t="e">
            <v>#N/A</v>
          </cell>
          <cell r="D228"/>
          <cell r="E228"/>
          <cell r="F228" t="str">
            <v>-</v>
          </cell>
          <cell r="G228" t="e">
            <v>#N/A</v>
          </cell>
        </row>
        <row r="229">
          <cell r="B229"/>
          <cell r="C229" t="e">
            <v>#N/A</v>
          </cell>
          <cell r="D229"/>
          <cell r="E229"/>
          <cell r="F229" t="str">
            <v>-</v>
          </cell>
          <cell r="G229" t="e">
            <v>#N/A</v>
          </cell>
        </row>
        <row r="230">
          <cell r="B230"/>
          <cell r="C230" t="e">
            <v>#N/A</v>
          </cell>
          <cell r="D230"/>
          <cell r="E230"/>
          <cell r="F230" t="str">
            <v>-</v>
          </cell>
          <cell r="G230" t="e">
            <v>#N/A</v>
          </cell>
        </row>
        <row r="231">
          <cell r="B231"/>
          <cell r="C231" t="e">
            <v>#N/A</v>
          </cell>
          <cell r="D231"/>
          <cell r="E231"/>
          <cell r="F231" t="str">
            <v>-</v>
          </cell>
          <cell r="G231" t="e">
            <v>#N/A</v>
          </cell>
        </row>
        <row r="232">
          <cell r="B232"/>
          <cell r="C232" t="e">
            <v>#N/A</v>
          </cell>
          <cell r="D232"/>
          <cell r="E232"/>
          <cell r="F232" t="str">
            <v>-</v>
          </cell>
          <cell r="G232" t="e">
            <v>#N/A</v>
          </cell>
        </row>
        <row r="233">
          <cell r="B233"/>
          <cell r="C233" t="e">
            <v>#N/A</v>
          </cell>
          <cell r="D233"/>
          <cell r="E233"/>
          <cell r="F233" t="str">
            <v>-</v>
          </cell>
          <cell r="G233" t="e">
            <v>#N/A</v>
          </cell>
        </row>
        <row r="234">
          <cell r="B234"/>
          <cell r="C234" t="e">
            <v>#N/A</v>
          </cell>
          <cell r="D234"/>
          <cell r="E234"/>
          <cell r="F234" t="str">
            <v>-</v>
          </cell>
          <cell r="G234" t="e">
            <v>#N/A</v>
          </cell>
        </row>
        <row r="235">
          <cell r="B235"/>
          <cell r="C235" t="e">
            <v>#N/A</v>
          </cell>
          <cell r="D235"/>
          <cell r="E235"/>
          <cell r="F235" t="str">
            <v>-</v>
          </cell>
          <cell r="G235" t="e">
            <v>#N/A</v>
          </cell>
        </row>
        <row r="236">
          <cell r="B236"/>
          <cell r="C236" t="e">
            <v>#N/A</v>
          </cell>
          <cell r="D236"/>
          <cell r="E236"/>
          <cell r="F236" t="str">
            <v>-</v>
          </cell>
          <cell r="G236" t="e">
            <v>#N/A</v>
          </cell>
        </row>
        <row r="237">
          <cell r="B237"/>
          <cell r="C237" t="e">
            <v>#N/A</v>
          </cell>
          <cell r="D237"/>
          <cell r="E237"/>
          <cell r="F237" t="str">
            <v>-</v>
          </cell>
          <cell r="G237" t="e">
            <v>#N/A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204">
          <cell r="AH204">
            <v>0</v>
          </cell>
        </row>
        <row r="205">
          <cell r="AH205">
            <v>0</v>
          </cell>
        </row>
        <row r="207">
          <cell r="AH207">
            <v>0</v>
          </cell>
        </row>
        <row r="208">
          <cell r="AH208">
            <v>0</v>
          </cell>
        </row>
        <row r="209">
          <cell r="AH209">
            <v>0</v>
          </cell>
        </row>
        <row r="210">
          <cell r="AH210">
            <v>0</v>
          </cell>
        </row>
        <row r="211">
          <cell r="AH211">
            <v>0</v>
          </cell>
        </row>
        <row r="212">
          <cell r="AH212">
            <v>0</v>
          </cell>
        </row>
        <row r="213">
          <cell r="AH213">
            <v>0</v>
          </cell>
        </row>
        <row r="214">
          <cell r="AH214">
            <v>0</v>
          </cell>
        </row>
        <row r="215">
          <cell r="AH215">
            <v>0</v>
          </cell>
        </row>
        <row r="216">
          <cell r="AH216">
            <v>0</v>
          </cell>
        </row>
        <row r="217">
          <cell r="AH217">
            <v>0</v>
          </cell>
        </row>
        <row r="218">
          <cell r="AH218">
            <v>0</v>
          </cell>
        </row>
        <row r="219">
          <cell r="AH219">
            <v>0</v>
          </cell>
        </row>
        <row r="220">
          <cell r="AH220">
            <v>0</v>
          </cell>
        </row>
        <row r="221">
          <cell r="AH221">
            <v>0</v>
          </cell>
        </row>
        <row r="222">
          <cell r="AH222">
            <v>0</v>
          </cell>
        </row>
        <row r="223">
          <cell r="AH223">
            <v>0</v>
          </cell>
        </row>
        <row r="224">
          <cell r="AH224">
            <v>0</v>
          </cell>
        </row>
        <row r="225">
          <cell r="AH225">
            <v>0</v>
          </cell>
        </row>
        <row r="226">
          <cell r="AH226">
            <v>0</v>
          </cell>
        </row>
        <row r="227">
          <cell r="AH227">
            <v>0</v>
          </cell>
        </row>
        <row r="228">
          <cell r="AH228">
            <v>0</v>
          </cell>
        </row>
        <row r="229">
          <cell r="AH229">
            <v>0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AH243">
            <v>0</v>
          </cell>
        </row>
        <row r="244">
          <cell r="AH244">
            <v>0</v>
          </cell>
        </row>
        <row r="245">
          <cell r="AH245">
            <v>0</v>
          </cell>
        </row>
        <row r="246">
          <cell r="AH246">
            <v>0</v>
          </cell>
        </row>
        <row r="247">
          <cell r="AH247">
            <v>0</v>
          </cell>
        </row>
        <row r="248">
          <cell r="AH248">
            <v>0</v>
          </cell>
        </row>
        <row r="249">
          <cell r="AH249">
            <v>0</v>
          </cell>
        </row>
        <row r="250">
          <cell r="AH250">
            <v>0</v>
          </cell>
        </row>
        <row r="251">
          <cell r="AH251">
            <v>0</v>
          </cell>
        </row>
        <row r="252">
          <cell r="AH252">
            <v>0</v>
          </cell>
        </row>
        <row r="253">
          <cell r="AH253">
            <v>0</v>
          </cell>
        </row>
        <row r="254">
          <cell r="AH254">
            <v>0</v>
          </cell>
        </row>
        <row r="255">
          <cell r="AH255">
            <v>0</v>
          </cell>
        </row>
        <row r="256">
          <cell r="AH256">
            <v>0</v>
          </cell>
        </row>
        <row r="257">
          <cell r="AH257">
            <v>0</v>
          </cell>
        </row>
        <row r="258">
          <cell r="AH258">
            <v>0</v>
          </cell>
        </row>
        <row r="259">
          <cell r="AH259">
            <v>0</v>
          </cell>
        </row>
        <row r="260">
          <cell r="AH260">
            <v>0</v>
          </cell>
        </row>
        <row r="261">
          <cell r="AH261">
            <v>0</v>
          </cell>
        </row>
        <row r="262">
          <cell r="AH262">
            <v>0</v>
          </cell>
        </row>
        <row r="263">
          <cell r="AH263">
            <v>0</v>
          </cell>
        </row>
        <row r="264">
          <cell r="AH264">
            <v>0</v>
          </cell>
        </row>
        <row r="265">
          <cell r="AH265">
            <v>0</v>
          </cell>
        </row>
        <row r="266">
          <cell r="AH266">
            <v>0</v>
          </cell>
        </row>
        <row r="267">
          <cell r="AH26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9E74-8185-471B-8A95-F7848FEFD501}">
  <dimension ref="A1:AR267"/>
  <sheetViews>
    <sheetView rightToLeft="1" topLeftCell="M1" zoomScale="70" zoomScaleNormal="70" workbookViewId="0">
      <selection activeCell="P3" sqref="P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77734375" style="28" bestFit="1" customWidth="1"/>
    <col min="9" max="9" width="24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2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23" style="24" bestFit="1" customWidth="1"/>
    <col min="29" max="29" width="19.77734375" style="31" bestFit="1" customWidth="1"/>
    <col min="30" max="30" width="24.5546875" style="32" bestFit="1" customWidth="1"/>
    <col min="31" max="31" width="104.109375" style="24" bestFit="1" customWidth="1"/>
    <col min="32" max="32" width="28.33203125" style="24" bestFit="1" customWidth="1"/>
    <col min="33" max="33" width="13.5546875" style="24" bestFit="1" customWidth="1"/>
    <col min="34" max="34" width="143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2">
        <v>1</v>
      </c>
      <c r="H2" s="165" t="s">
        <v>79</v>
      </c>
      <c r="I2" s="162" t="s">
        <v>74</v>
      </c>
      <c r="J2" s="159" t="s">
        <v>75</v>
      </c>
      <c r="K2" s="11" t="str">
        <f t="shared" ref="K2:K65" ca="1" si="0">IF(C2, TODAY(), "" )</f>
        <v/>
      </c>
      <c r="L2" s="156" t="s">
        <v>76</v>
      </c>
      <c r="M2" s="156" t="s">
        <v>77</v>
      </c>
      <c r="N2" s="156" t="s">
        <v>78</v>
      </c>
      <c r="O2" s="9">
        <v>5511.3</v>
      </c>
      <c r="P2" s="9">
        <v>1</v>
      </c>
      <c r="Q2" s="13" t="str">
        <f>VLOOKUP(O2, '[1]لیست محصولات شهریور ۱۴۰۳'!B:C,2,0)</f>
        <v>هامبلا | Hambella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69600000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69600000</v>
      </c>
      <c r="Y2" s="17"/>
      <c r="Z2" s="14">
        <f t="shared" ref="Z2:Z65" si="4">X2-Y2</f>
        <v>69600000</v>
      </c>
      <c r="AA2" s="168" t="s">
        <v>80</v>
      </c>
      <c r="AB2" s="156" t="s">
        <v>70</v>
      </c>
      <c r="AC2" s="171" t="s">
        <v>81</v>
      </c>
      <c r="AD2" s="175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رستوان هلوشف - مهدی زکایی 09125860219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4"/>
      <c r="H3" s="167"/>
      <c r="I3" s="164"/>
      <c r="J3" s="161"/>
      <c r="K3" s="11" t="str">
        <f t="shared" ca="1" si="0"/>
        <v/>
      </c>
      <c r="L3" s="158"/>
      <c r="M3" s="158"/>
      <c r="N3" s="158"/>
      <c r="O3" s="9">
        <v>5524.3</v>
      </c>
      <c r="P3" s="9">
        <v>3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58400000</v>
      </c>
      <c r="U3" s="15"/>
      <c r="V3" s="16">
        <f t="shared" si="1"/>
        <v>0</v>
      </c>
      <c r="W3" s="12">
        <f t="shared" si="2"/>
        <v>3</v>
      </c>
      <c r="X3" s="14">
        <f t="shared" si="3"/>
        <v>175200000</v>
      </c>
      <c r="Y3" s="17"/>
      <c r="Z3" s="14">
        <f t="shared" si="4"/>
        <v>175200000</v>
      </c>
      <c r="AA3" s="170"/>
      <c r="AB3" s="158"/>
      <c r="AC3" s="173"/>
      <c r="AD3" s="177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9">
        <v>2</v>
      </c>
      <c r="H4" s="202">
        <v>217029</v>
      </c>
      <c r="I4" s="159" t="s">
        <v>74</v>
      </c>
      <c r="J4" s="159"/>
      <c r="K4" s="11" t="str">
        <f t="shared" ca="1" si="0"/>
        <v/>
      </c>
      <c r="L4" s="156" t="s">
        <v>82</v>
      </c>
      <c r="M4" s="156" t="s">
        <v>83</v>
      </c>
      <c r="N4" s="156"/>
      <c r="O4" s="9">
        <v>3326.1</v>
      </c>
      <c r="P4" s="9">
        <v>1</v>
      </c>
      <c r="Q4" s="13" t="str">
        <f>VLOOKUP(O4, '[1]لیست محصولات شهریور ۱۴۰۳'!B:C,2,0)</f>
        <v>میاگروس | Milagros</v>
      </c>
      <c r="R4" s="9" t="s">
        <v>84</v>
      </c>
      <c r="S4" s="12">
        <f>VLOOKUP(O4, '[1]لیست محصولات شهریور ۱۴۰۳'!B:F,5,0)</f>
        <v>150</v>
      </c>
      <c r="T4" s="14">
        <f>VLOOKUP(O4, '[1]لیست محصولات شهریور ۱۴۰۳'!B:G,6,0)</f>
        <v>3750000</v>
      </c>
      <c r="U4" s="15"/>
      <c r="V4" s="16">
        <f t="shared" si="1"/>
        <v>0</v>
      </c>
      <c r="W4" s="12">
        <f t="shared" si="2"/>
        <v>1</v>
      </c>
      <c r="X4" s="14">
        <f t="shared" si="3"/>
        <v>3750000</v>
      </c>
      <c r="Y4" s="17"/>
      <c r="Z4" s="14">
        <f t="shared" si="4"/>
        <v>3750000</v>
      </c>
      <c r="AA4" s="168" t="s">
        <v>80</v>
      </c>
      <c r="AB4" s="156" t="s">
        <v>85</v>
      </c>
      <c r="AC4" s="171" t="s">
        <v>86</v>
      </c>
      <c r="AD4" s="175" t="s">
        <v>87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نیاوران- خیابان مقدسی - کوچه قریب- کوچه هرمز
پلاک ۱ زنگ ۵  - زهرا صفاریان 09127926129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204"/>
      <c r="I5" s="161"/>
      <c r="J5" s="161"/>
      <c r="K5" s="11" t="str">
        <f t="shared" ca="1" si="0"/>
        <v/>
      </c>
      <c r="L5" s="158"/>
      <c r="M5" s="158"/>
      <c r="N5" s="158"/>
      <c r="O5" s="9">
        <v>3327.1</v>
      </c>
      <c r="P5" s="9">
        <v>1</v>
      </c>
      <c r="Q5" s="13" t="str">
        <f>VLOOKUP(O5, '[1]لیست محصولات شهریور ۱۴۰۳'!B:C,2,0)</f>
        <v>پامپوجیلا | pampojila</v>
      </c>
      <c r="R5" s="9" t="s">
        <v>84</v>
      </c>
      <c r="S5" s="12">
        <f>VLOOKUP(O5, '[1]لیست محصولات شهریور ۱۴۰۳'!B:F,5,0)</f>
        <v>150</v>
      </c>
      <c r="T5" s="14">
        <f>VLOOKUP(O5, '[1]لیست محصولات شهریور ۱۴۰۳'!B:G,6,0)</f>
        <v>5950000</v>
      </c>
      <c r="U5" s="15"/>
      <c r="V5" s="16">
        <f t="shared" si="1"/>
        <v>0</v>
      </c>
      <c r="W5" s="12">
        <f t="shared" si="2"/>
        <v>1</v>
      </c>
      <c r="X5" s="14">
        <f t="shared" si="3"/>
        <v>5950000</v>
      </c>
      <c r="Y5" s="17"/>
      <c r="Z5" s="14">
        <f t="shared" si="4"/>
        <v>5950000</v>
      </c>
      <c r="AA5" s="170"/>
      <c r="AB5" s="158"/>
      <c r="AC5" s="173"/>
      <c r="AD5" s="177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 t="s">
        <v>70</v>
      </c>
      <c r="I6" s="25" t="s">
        <v>74</v>
      </c>
      <c r="J6" s="9"/>
      <c r="K6" s="11" t="str">
        <f t="shared" ca="1" si="0"/>
        <v/>
      </c>
      <c r="L6" s="12" t="s">
        <v>88</v>
      </c>
      <c r="M6" s="12" t="s">
        <v>89</v>
      </c>
      <c r="N6" s="12" t="s">
        <v>90</v>
      </c>
      <c r="O6" s="9">
        <v>5524.1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 t="s">
        <v>84</v>
      </c>
      <c r="S6" s="12">
        <f>VLOOKUP(O6, '[1]لیست محصولات شهریور ۱۴۰۳'!B:F,5,0)</f>
        <v>150</v>
      </c>
      <c r="T6" s="14">
        <f>VLOOKUP(O6, '[1]لیست محصولات شهریور ۱۴۰۳'!B:G,6,0)</f>
        <v>2550000</v>
      </c>
      <c r="U6" s="15"/>
      <c r="V6" s="16">
        <f t="shared" si="1"/>
        <v>0</v>
      </c>
      <c r="W6" s="12">
        <f t="shared" si="2"/>
        <v>1</v>
      </c>
      <c r="X6" s="14">
        <f t="shared" si="3"/>
        <v>2550000</v>
      </c>
      <c r="Y6" s="17"/>
      <c r="Z6" s="14">
        <f t="shared" si="4"/>
        <v>2550000</v>
      </c>
      <c r="AA6" s="18" t="s">
        <v>80</v>
      </c>
      <c r="AB6" s="12" t="s">
        <v>92</v>
      </c>
      <c r="AC6" s="19" t="s">
        <v>91</v>
      </c>
      <c r="AD6" s="20" t="s">
        <v>94</v>
      </c>
      <c r="AE6" s="19"/>
      <c r="AF6" s="21"/>
      <c r="AG6" s="22" t="str">
        <f t="shared" si="5"/>
        <v>TRUE</v>
      </c>
      <c r="AH6" s="23" t="str">
        <f t="shared" si="6"/>
        <v>تهران یوسف‌آباد، خیابان چهل ستون کوچه چهارم ،‌پلاک ۴۷ طبقه ۳ غربی تحویل گیرنده: کارن حضرتی (پرسنل) - رامتین حضرتی 09128236851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 t="s">
        <v>70</v>
      </c>
      <c r="I7" s="9" t="s">
        <v>74</v>
      </c>
      <c r="J7" s="9"/>
      <c r="K7" s="11" t="str">
        <f t="shared" ca="1" si="0"/>
        <v/>
      </c>
      <c r="L7" s="12" t="s">
        <v>88</v>
      </c>
      <c r="M7" s="12" t="s">
        <v>89</v>
      </c>
      <c r="N7" s="12" t="s">
        <v>90</v>
      </c>
      <c r="O7" s="9">
        <v>5524.1</v>
      </c>
      <c r="P7" s="9">
        <v>1</v>
      </c>
      <c r="Q7" s="13" t="str">
        <f>VLOOKUP(O7, '[1]لیست محصولات شهریور ۱۴۰۳'!B:C,2,0)</f>
        <v>برزیل کوکاپیل کاناریو | Brazil Cocapil Canario</v>
      </c>
      <c r="R7" s="9" t="s">
        <v>84</v>
      </c>
      <c r="S7" s="12">
        <f>VLOOKUP(O7, '[1]لیست محصولات شهریور ۱۴۰۳'!B:F,5,0)</f>
        <v>150</v>
      </c>
      <c r="T7" s="14">
        <f>VLOOKUP(O7, '[1]لیست محصولات شهریور ۱۴۰۳'!B:G,6,0)</f>
        <v>2550000</v>
      </c>
      <c r="U7" s="26"/>
      <c r="V7" s="16">
        <f t="shared" si="1"/>
        <v>0</v>
      </c>
      <c r="W7" s="12">
        <f t="shared" si="2"/>
        <v>1</v>
      </c>
      <c r="X7" s="14">
        <f t="shared" si="3"/>
        <v>2550000</v>
      </c>
      <c r="Y7" s="17"/>
      <c r="Z7" s="14">
        <f t="shared" si="4"/>
        <v>2550000</v>
      </c>
      <c r="AA7" s="18" t="s">
        <v>80</v>
      </c>
      <c r="AB7" s="12" t="s">
        <v>95</v>
      </c>
      <c r="AC7" s="19" t="s">
        <v>93</v>
      </c>
      <c r="AD7" s="20" t="s">
        <v>94</v>
      </c>
      <c r="AE7" s="19"/>
      <c r="AF7" s="21"/>
      <c r="AG7" s="22" t="str">
        <f t="shared" si="5"/>
        <v>TRUE</v>
      </c>
      <c r="AH7" s="23" t="str">
        <f t="shared" si="6"/>
        <v>تهران خیابان بهار شمالی، خیابان کارگر، خیابان جهان، رو به رو بیمارستان ایرانشهر، پلاک ۲۰ واحد ۱۱ طبقه ۵ تحویل گیرنده: محبوبه میرافضلی (پرسنل) - رامتین حضرتی 09211058049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59">
        <v>5</v>
      </c>
      <c r="H8" s="202">
        <v>309059</v>
      </c>
      <c r="I8" s="159" t="s">
        <v>74</v>
      </c>
      <c r="J8" s="159"/>
      <c r="K8" s="11" t="str">
        <f t="shared" ca="1" si="0"/>
        <v/>
      </c>
      <c r="L8" s="156" t="s">
        <v>108</v>
      </c>
      <c r="M8" s="156" t="s">
        <v>109</v>
      </c>
      <c r="N8" s="156" t="s">
        <v>110</v>
      </c>
      <c r="O8" s="9">
        <v>5525.1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1</v>
      </c>
      <c r="X8" s="14">
        <f t="shared" si="3"/>
        <v>2750000</v>
      </c>
      <c r="Y8" s="17"/>
      <c r="Z8" s="14">
        <f t="shared" si="4"/>
        <v>2750000</v>
      </c>
      <c r="AA8" s="168" t="s">
        <v>111</v>
      </c>
      <c r="AB8" s="156" t="s">
        <v>112</v>
      </c>
      <c r="AC8" s="171" t="s">
        <v>113</v>
      </c>
      <c r="AD8" s="175"/>
      <c r="AE8" s="19"/>
      <c r="AF8" s="21"/>
      <c r="AG8" s="22" t="str">
        <f t="shared" si="5"/>
        <v>TRUE</v>
      </c>
      <c r="AH8" s="23" t="str">
        <f t="shared" si="6"/>
        <v>زنجان  بلوار دانشجو _ روبروی آموزشگاه رانندگی فجر _ کانکس سفید کافه لامور - ریحانه پرچگانی 09190595396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1"/>
      <c r="H9" s="204"/>
      <c r="I9" s="161"/>
      <c r="J9" s="161"/>
      <c r="K9" s="11" t="str">
        <f t="shared" ca="1" si="0"/>
        <v/>
      </c>
      <c r="L9" s="158"/>
      <c r="M9" s="158"/>
      <c r="N9" s="158"/>
      <c r="O9" s="9">
        <v>5524.1</v>
      </c>
      <c r="P9" s="9">
        <v>1</v>
      </c>
      <c r="Q9" s="13" t="str">
        <f>VLOOKUP(O9, '[1]لیست محصولات شهریور ۱۴۰۳'!B:C,2,0)</f>
        <v>برزیل کوکاپیل کاناریو | Brazil Cocapil Canario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2550000</v>
      </c>
      <c r="U9" s="15"/>
      <c r="V9" s="16">
        <f t="shared" si="1"/>
        <v>0</v>
      </c>
      <c r="W9" s="12">
        <f t="shared" si="2"/>
        <v>1</v>
      </c>
      <c r="X9" s="14">
        <f t="shared" si="3"/>
        <v>2550000</v>
      </c>
      <c r="Y9" s="17"/>
      <c r="Z9" s="14">
        <f t="shared" si="4"/>
        <v>2550000</v>
      </c>
      <c r="AA9" s="170"/>
      <c r="AB9" s="158"/>
      <c r="AC9" s="173"/>
      <c r="AD9" s="17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6</v>
      </c>
      <c r="H10" s="202">
        <v>282347712635</v>
      </c>
      <c r="I10" s="159" t="s">
        <v>74</v>
      </c>
      <c r="J10" s="159"/>
      <c r="K10" s="11" t="str">
        <f t="shared" ca="1" si="0"/>
        <v/>
      </c>
      <c r="L10" s="156" t="s">
        <v>114</v>
      </c>
      <c r="M10" s="156" t="s">
        <v>115</v>
      </c>
      <c r="N10" s="156" t="s">
        <v>116</v>
      </c>
      <c r="O10" s="9">
        <v>5525.3</v>
      </c>
      <c r="P10" s="9">
        <v>1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63200000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63200000</v>
      </c>
      <c r="Y10" s="17"/>
      <c r="Z10" s="14">
        <f t="shared" si="4"/>
        <v>63200000</v>
      </c>
      <c r="AA10" s="168" t="s">
        <v>111</v>
      </c>
      <c r="AB10" s="156" t="s">
        <v>117</v>
      </c>
      <c r="AC10" s="171" t="s">
        <v>118</v>
      </c>
      <c r="AD10" s="175"/>
      <c r="AE10" s="19"/>
      <c r="AF10" s="21"/>
      <c r="AG10" s="22" t="str">
        <f t="shared" si="5"/>
        <v>TRUE</v>
      </c>
      <c r="AH10" s="23" t="str">
        <f t="shared" si="6"/>
        <v>زنجان چهارراه سعدی به سمت دروازه ارک کوچه شادمان قهوه آفریقا - محمدرضا جلدی 09195241245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0"/>
      <c r="H11" s="203"/>
      <c r="I11" s="160"/>
      <c r="J11" s="160"/>
      <c r="K11" s="11" t="str">
        <f t="shared" ca="1" si="0"/>
        <v/>
      </c>
      <c r="L11" s="157"/>
      <c r="M11" s="157"/>
      <c r="N11" s="157"/>
      <c r="O11" s="9">
        <v>3329.1</v>
      </c>
      <c r="P11" s="9">
        <v>1</v>
      </c>
      <c r="Q11" s="13" t="str">
        <f>VLOOKUP(O11, '[1]لیست محصولات شهریور ۱۴۰۳'!B:C,2,0)</f>
        <v>بنتی ننکا | Benti Nenka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9850000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9850000</v>
      </c>
      <c r="Y11" s="17"/>
      <c r="Z11" s="14">
        <f t="shared" si="4"/>
        <v>9850000</v>
      </c>
      <c r="AA11" s="169"/>
      <c r="AB11" s="157"/>
      <c r="AC11" s="172"/>
      <c r="AD11" s="176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0"/>
      <c r="H12" s="203"/>
      <c r="I12" s="160"/>
      <c r="J12" s="160"/>
      <c r="K12" s="11" t="str">
        <f t="shared" ca="1" si="0"/>
        <v/>
      </c>
      <c r="L12" s="157"/>
      <c r="M12" s="157"/>
      <c r="N12" s="157"/>
      <c r="O12" s="9">
        <v>3328.1</v>
      </c>
      <c r="P12" s="9">
        <v>1</v>
      </c>
      <c r="Q12" s="13" t="str">
        <f>VLOOKUP(O12, '[1]لیست محصولات شهریور ۱۴۰۳'!B:C,2,0)</f>
        <v>ایماکولادا مزارع فلو | Inmaculada Fellows Farms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7900000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7900000</v>
      </c>
      <c r="Y12" s="17"/>
      <c r="Z12" s="14">
        <f t="shared" si="4"/>
        <v>7900000</v>
      </c>
      <c r="AA12" s="169"/>
      <c r="AB12" s="157"/>
      <c r="AC12" s="172"/>
      <c r="AD12" s="176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204"/>
      <c r="I13" s="161"/>
      <c r="J13" s="161"/>
      <c r="K13" s="11" t="str">
        <f t="shared" ca="1" si="0"/>
        <v/>
      </c>
      <c r="L13" s="158"/>
      <c r="M13" s="158"/>
      <c r="N13" s="158"/>
      <c r="O13" s="9">
        <v>3327.1</v>
      </c>
      <c r="P13" s="9">
        <v>1</v>
      </c>
      <c r="Q13" s="13" t="str">
        <f>VLOOKUP(O13, '[1]لیست محصولات شهریور ۱۴۰۳'!B:C,2,0)</f>
        <v>پامپوجیلا | pampojila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5950000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5950000</v>
      </c>
      <c r="Y13" s="17"/>
      <c r="Z13" s="14">
        <f t="shared" si="4"/>
        <v>5950000</v>
      </c>
      <c r="AA13" s="170"/>
      <c r="AB13" s="158"/>
      <c r="AC13" s="173"/>
      <c r="AD13" s="17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59">
        <v>7</v>
      </c>
      <c r="H14" s="202">
        <v>282352621446</v>
      </c>
      <c r="I14" s="159" t="s">
        <v>74</v>
      </c>
      <c r="J14" s="159"/>
      <c r="K14" s="11" t="str">
        <f t="shared" ca="1" si="0"/>
        <v/>
      </c>
      <c r="L14" s="156" t="s">
        <v>119</v>
      </c>
      <c r="M14" s="156" t="s">
        <v>120</v>
      </c>
      <c r="N14" s="156"/>
      <c r="O14" s="9">
        <v>5511.1</v>
      </c>
      <c r="P14" s="9">
        <v>1</v>
      </c>
      <c r="Q14" s="13" t="str">
        <f>VLOOKUP(O14, '[1]لیست محصولات شهریور ۱۴۰۳'!B:C,2,0)</f>
        <v>هامبلا | Hambella</v>
      </c>
      <c r="R14" s="9" t="s">
        <v>84</v>
      </c>
      <c r="S14" s="12">
        <f>VLOOKUP(O14, '[1]لیست محصولات شهریور ۱۴۰۳'!B:F,5,0)</f>
        <v>150</v>
      </c>
      <c r="T14" s="14">
        <f>VLOOKUP(O14, '[1]لیست محصولات شهریور ۱۴۰۳'!B:G,6,0)</f>
        <v>3000000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3000000</v>
      </c>
      <c r="Y14" s="17"/>
      <c r="Z14" s="14">
        <f t="shared" si="4"/>
        <v>3000000</v>
      </c>
      <c r="AA14" s="168" t="s">
        <v>80</v>
      </c>
      <c r="AB14" s="156" t="s">
        <v>121</v>
      </c>
      <c r="AC14" s="171" t="s">
        <v>122</v>
      </c>
      <c r="AD14" s="175" t="s">
        <v>123</v>
      </c>
      <c r="AE14" s="19"/>
      <c r="AF14" s="21"/>
      <c r="AG14" s="22" t="str">
        <f t="shared" si="5"/>
        <v>TRUE</v>
      </c>
      <c r="AH14" s="23" t="str">
        <f t="shared" si="6"/>
        <v>تهران خیابان شریعتی - بعد از بهار شیراز- خیابان میثاق 6 ( چالش) پلاک 3- واحد 4  - مهنوش عطار 09364264365</v>
      </c>
    </row>
    <row r="15" spans="1:34" ht="22.35" customHeight="1">
      <c r="A15" s="7"/>
      <c r="B15" s="7"/>
      <c r="C15" s="7"/>
      <c r="D15" s="7"/>
      <c r="E15" s="7"/>
      <c r="F15" s="8"/>
      <c r="G15" s="161"/>
      <c r="H15" s="204"/>
      <c r="I15" s="161"/>
      <c r="J15" s="161"/>
      <c r="K15" s="11" t="str">
        <f t="shared" ca="1" si="0"/>
        <v/>
      </c>
      <c r="L15" s="158"/>
      <c r="M15" s="158"/>
      <c r="N15" s="158"/>
      <c r="O15" s="9">
        <v>5524.1</v>
      </c>
      <c r="P15" s="9">
        <v>1</v>
      </c>
      <c r="Q15" s="13" t="str">
        <f>VLOOKUP(O15, '[1]لیست محصولات شهریور ۱۴۰۳'!B:C,2,0)</f>
        <v>برزیل کوکاپیل کاناریو | Brazil Cocapil Canario</v>
      </c>
      <c r="R15" s="9" t="s">
        <v>84</v>
      </c>
      <c r="S15" s="12">
        <f>VLOOKUP(O15, '[1]لیست محصولات شهریور ۱۴۰۳'!B:F,5,0)</f>
        <v>150</v>
      </c>
      <c r="T15" s="14">
        <f>VLOOKUP(O15, '[1]لیست محصولات شهریور ۱۴۰۳'!B:G,6,0)</f>
        <v>2550000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2550000</v>
      </c>
      <c r="Y15" s="17"/>
      <c r="Z15" s="14">
        <f t="shared" si="4"/>
        <v>2550000</v>
      </c>
      <c r="AA15" s="170"/>
      <c r="AB15" s="158"/>
      <c r="AC15" s="173"/>
      <c r="AD15" s="17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59">
        <v>8</v>
      </c>
      <c r="H16" s="202">
        <v>282358105233</v>
      </c>
      <c r="I16" s="159" t="s">
        <v>74</v>
      </c>
      <c r="J16" s="159"/>
      <c r="K16" s="11" t="str">
        <f t="shared" ca="1" si="0"/>
        <v/>
      </c>
      <c r="L16" s="156" t="s">
        <v>124</v>
      </c>
      <c r="M16" s="156" t="s">
        <v>125</v>
      </c>
      <c r="N16" s="156" t="s">
        <v>126</v>
      </c>
      <c r="O16" s="9">
        <v>5501.3</v>
      </c>
      <c r="P16" s="9">
        <v>1</v>
      </c>
      <c r="Q16" s="13" t="str">
        <f>VLOOKUP(O16, '[1]لیست محصولات شهریور ۱۴۰۳'!B:C,2,0)</f>
        <v>ورتکس | Vortex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51200000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51200000</v>
      </c>
      <c r="Y16" s="17"/>
      <c r="Z16" s="14">
        <f t="shared" si="4"/>
        <v>51200000</v>
      </c>
      <c r="AA16" s="168" t="s">
        <v>127</v>
      </c>
      <c r="AB16" s="156" t="s">
        <v>128</v>
      </c>
      <c r="AC16" s="171" t="s">
        <v>129</v>
      </c>
      <c r="AD16" s="175"/>
      <c r="AE16" s="19"/>
      <c r="AF16" s="21"/>
      <c r="AG16" s="22" t="str">
        <f t="shared" si="5"/>
        <v>TRUE</v>
      </c>
      <c r="AH16" s="23" t="str">
        <f t="shared" si="6"/>
        <v>سنندج خیابان بوستان نرسیده به استخر شین کافه آفریقا - میلاد اسحقی 09010145254</v>
      </c>
    </row>
    <row r="17" spans="1:34" ht="22.35" customHeight="1">
      <c r="A17" s="7"/>
      <c r="B17" s="7"/>
      <c r="C17" s="7"/>
      <c r="D17" s="7"/>
      <c r="E17" s="7"/>
      <c r="F17" s="8"/>
      <c r="G17" s="160"/>
      <c r="H17" s="203"/>
      <c r="I17" s="160"/>
      <c r="J17" s="160"/>
      <c r="K17" s="11" t="str">
        <f t="shared" ca="1" si="0"/>
        <v/>
      </c>
      <c r="L17" s="157"/>
      <c r="M17" s="157"/>
      <c r="N17" s="157"/>
      <c r="O17" s="9">
        <v>5525.1</v>
      </c>
      <c r="P17" s="9">
        <v>1</v>
      </c>
      <c r="Q17" s="13" t="str">
        <f>VLOOKUP(O17, '[1]لیست محصولات شهریور ۱۴۰۳'!B:C,2,0)</f>
        <v>اتیوپی آناسورا | Ethiopia Anasora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2750000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2750000</v>
      </c>
      <c r="Y17" s="17"/>
      <c r="Z17" s="14">
        <f t="shared" si="4"/>
        <v>2750000</v>
      </c>
      <c r="AA17" s="169"/>
      <c r="AB17" s="157"/>
      <c r="AC17" s="172"/>
      <c r="AD17" s="176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60"/>
      <c r="H18" s="203"/>
      <c r="I18" s="160"/>
      <c r="J18" s="160"/>
      <c r="K18" s="11" t="str">
        <f t="shared" ca="1" si="0"/>
        <v/>
      </c>
      <c r="L18" s="157"/>
      <c r="M18" s="157"/>
      <c r="N18" s="157"/>
      <c r="O18" s="9">
        <v>5524.1</v>
      </c>
      <c r="P18" s="9">
        <v>1</v>
      </c>
      <c r="Q18" s="13" t="str">
        <f>VLOOKUP(O18, '[1]لیست محصولات شهریور ۱۴۰۳'!B:C,2,0)</f>
        <v>برزیل کوکاپیل کاناریو | Brazil Cocapil Canario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2550000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2550000</v>
      </c>
      <c r="Y18" s="17"/>
      <c r="Z18" s="14">
        <f t="shared" si="4"/>
        <v>2550000</v>
      </c>
      <c r="AA18" s="169"/>
      <c r="AB18" s="157"/>
      <c r="AC18" s="172"/>
      <c r="AD18" s="176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0"/>
      <c r="H19" s="203"/>
      <c r="I19" s="160"/>
      <c r="J19" s="160"/>
      <c r="K19" s="11" t="str">
        <f t="shared" ca="1" si="0"/>
        <v/>
      </c>
      <c r="L19" s="157"/>
      <c r="M19" s="157"/>
      <c r="N19" s="157"/>
      <c r="O19" s="9">
        <v>3327.1</v>
      </c>
      <c r="P19" s="9">
        <v>1</v>
      </c>
      <c r="Q19" s="13" t="str">
        <f>VLOOKUP(O19, '[1]لیست محصولات شهریور ۱۴۰۳'!B:C,2,0)</f>
        <v>پامپوجیلا | pampojila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5950000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5950000</v>
      </c>
      <c r="Y19" s="17"/>
      <c r="Z19" s="14">
        <f t="shared" si="4"/>
        <v>5950000</v>
      </c>
      <c r="AA19" s="169"/>
      <c r="AB19" s="157"/>
      <c r="AC19" s="172"/>
      <c r="AD19" s="176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1"/>
      <c r="H20" s="204"/>
      <c r="I20" s="161"/>
      <c r="J20" s="161"/>
      <c r="K20" s="11" t="str">
        <f t="shared" ca="1" si="0"/>
        <v/>
      </c>
      <c r="L20" s="158"/>
      <c r="M20" s="158"/>
      <c r="N20" s="158"/>
      <c r="O20" s="9">
        <v>3328.1</v>
      </c>
      <c r="P20" s="9">
        <v>1</v>
      </c>
      <c r="Q20" s="13" t="str">
        <f>VLOOKUP(O20, '[1]لیست محصولات شهریور ۱۴۰۳'!B:C,2,0)</f>
        <v>ایماکولادا مزارع فلو | Inmaculada Fellows Farms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7900000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7900000</v>
      </c>
      <c r="Y20" s="17"/>
      <c r="Z20" s="14">
        <f t="shared" si="4"/>
        <v>7900000</v>
      </c>
      <c r="AA20" s="170"/>
      <c r="AB20" s="158"/>
      <c r="AC20" s="173"/>
      <c r="AD20" s="177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9</v>
      </c>
      <c r="H21" s="10">
        <v>282377941439</v>
      </c>
      <c r="I21" s="9" t="s">
        <v>74</v>
      </c>
      <c r="J21" s="9"/>
      <c r="K21" s="11" t="str">
        <f t="shared" ca="1" si="0"/>
        <v/>
      </c>
      <c r="L21" s="12" t="s">
        <v>130</v>
      </c>
      <c r="M21" s="12" t="s">
        <v>131</v>
      </c>
      <c r="N21" s="12"/>
      <c r="O21" s="9">
        <v>5524.1</v>
      </c>
      <c r="P21" s="9">
        <v>1</v>
      </c>
      <c r="Q21" s="13" t="str">
        <f>VLOOKUP(O21, '[1]لیست محصولات شهریور ۱۴۰۳'!B:C,2,0)</f>
        <v>برزیل کوکاپیل کاناریو | Brazil Cocapil Canario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2550000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2550000</v>
      </c>
      <c r="Y21" s="17"/>
      <c r="Z21" s="14">
        <f t="shared" si="4"/>
        <v>2550000</v>
      </c>
      <c r="AA21" s="18" t="s">
        <v>132</v>
      </c>
      <c r="AB21" s="12" t="s">
        <v>133</v>
      </c>
      <c r="AC21" s="19" t="s">
        <v>134</v>
      </c>
      <c r="AD21" s="20"/>
      <c r="AE21" s="19"/>
      <c r="AF21" s="21"/>
      <c r="AG21" s="22" t="str">
        <f t="shared" si="5"/>
        <v>TRUE</v>
      </c>
      <c r="AH21" s="23" t="str">
        <f t="shared" si="6"/>
        <v>اصفهان مرداویج - خیابان فارابی شمالی - کوچه 23 - پلاک 14 واحد یک  - حسن رفیعی 09132129627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10</v>
      </c>
      <c r="H22" s="10">
        <v>282378172156</v>
      </c>
      <c r="I22" s="9" t="s">
        <v>74</v>
      </c>
      <c r="J22" s="9"/>
      <c r="K22" s="11" t="str">
        <f t="shared" ca="1" si="0"/>
        <v/>
      </c>
      <c r="L22" s="12" t="s">
        <v>135</v>
      </c>
      <c r="M22" s="12" t="s">
        <v>136</v>
      </c>
      <c r="N22" s="12" t="s">
        <v>137</v>
      </c>
      <c r="O22" s="9">
        <v>5501.3</v>
      </c>
      <c r="P22" s="9">
        <v>1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4000</v>
      </c>
      <c r="T22" s="14">
        <f>VLOOKUP(O22, '[1]لیست محصولات شهریور ۱۴۰۳'!B:G,6,0)</f>
        <v>51200000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51200000</v>
      </c>
      <c r="Y22" s="17"/>
      <c r="Z22" s="14">
        <f t="shared" si="4"/>
        <v>51200000</v>
      </c>
      <c r="AA22" s="18" t="s">
        <v>132</v>
      </c>
      <c r="AB22" s="12" t="s">
        <v>138</v>
      </c>
      <c r="AC22" s="19" t="s">
        <v>139</v>
      </c>
      <c r="AD22" s="20"/>
      <c r="AE22" s="19"/>
      <c r="AF22" s="21"/>
      <c r="AG22" s="22" t="str">
        <f t="shared" si="5"/>
        <v>TRUE</v>
      </c>
      <c r="AH22" s="23" t="str">
        <f t="shared" si="6"/>
        <v>اصفهان خیابان شمس آبادی، کوچه کازرونی، نبش سه راهی، پاساژ امید،طبقه اول کافه دولت - نگار نقیه 09334075144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82">
        <v>11</v>
      </c>
      <c r="H23" s="83"/>
      <c r="I23" s="82" t="s">
        <v>74</v>
      </c>
      <c r="J23" s="9" t="s">
        <v>75</v>
      </c>
      <c r="K23" s="11" t="str">
        <f t="shared" ca="1" si="0"/>
        <v/>
      </c>
      <c r="L23" s="12" t="s">
        <v>140</v>
      </c>
      <c r="M23" s="12" t="s">
        <v>141</v>
      </c>
      <c r="N23" s="12" t="s">
        <v>142</v>
      </c>
      <c r="O23" s="9">
        <v>5501.3</v>
      </c>
      <c r="P23" s="9">
        <v>2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4000</v>
      </c>
      <c r="T23" s="14">
        <f>VLOOKUP(O23, '[1]لیست محصولات شهریور ۱۴۰۳'!B:G,6,0)</f>
        <v>51200000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102400000</v>
      </c>
      <c r="Y23" s="17"/>
      <c r="Z23" s="14">
        <f t="shared" si="4"/>
        <v>102400000</v>
      </c>
      <c r="AA23" s="18" t="s">
        <v>143</v>
      </c>
      <c r="AB23" s="12" t="s">
        <v>144</v>
      </c>
      <c r="AC23" s="19" t="s">
        <v>145</v>
      </c>
      <c r="AD23" s="20"/>
      <c r="AE23" s="19"/>
      <c r="AF23" s="21"/>
      <c r="AG23" s="22" t="str">
        <f t="shared" si="5"/>
        <v>TRUE</v>
      </c>
      <c r="AH23" s="23" t="str">
        <f t="shared" si="6"/>
        <v>تبریز وليعصر ،چهارراه شريعتي به سمت رازي کافه پرکو - سالار درنگ 09125006328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12</v>
      </c>
      <c r="H24" s="10">
        <v>282383793521</v>
      </c>
      <c r="I24" s="9" t="s">
        <v>146</v>
      </c>
      <c r="J24" s="9"/>
      <c r="K24" s="11" t="str">
        <f t="shared" ca="1" si="0"/>
        <v/>
      </c>
      <c r="L24" s="12" t="s">
        <v>147</v>
      </c>
      <c r="M24" s="12" t="s">
        <v>148</v>
      </c>
      <c r="N24" s="12"/>
      <c r="O24" s="9">
        <v>5525.2</v>
      </c>
      <c r="P24" s="9">
        <v>1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13350000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13350000</v>
      </c>
      <c r="Y24" s="17"/>
      <c r="Z24" s="14">
        <f t="shared" si="4"/>
        <v>13350000</v>
      </c>
      <c r="AA24" s="18" t="s">
        <v>149</v>
      </c>
      <c r="AB24" s="12" t="s">
        <v>150</v>
      </c>
      <c r="AC24" s="19" t="s">
        <v>151</v>
      </c>
      <c r="AD24" s="20"/>
      <c r="AE24" s="19"/>
      <c r="AF24" s="21"/>
      <c r="AG24" s="22" t="str">
        <f t="shared" si="5"/>
        <v>TRUE</v>
      </c>
      <c r="AH24" s="23" t="str">
        <f t="shared" si="6"/>
        <v>کردستان قروه - خیابان شریعتی- کوچه مهدیه قدیم - بالای داروخانه فریدونیان- طبقه دوم واحد هشت  - علی بهاری 09113456916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59">
        <v>13</v>
      </c>
      <c r="H25" s="202">
        <v>282384125149</v>
      </c>
      <c r="I25" s="159" t="s">
        <v>146</v>
      </c>
      <c r="J25" s="159"/>
      <c r="K25" s="11" t="str">
        <f t="shared" ca="1" si="0"/>
        <v/>
      </c>
      <c r="L25" s="156" t="s">
        <v>152</v>
      </c>
      <c r="M25" s="156" t="s">
        <v>153</v>
      </c>
      <c r="N25" s="156"/>
      <c r="O25" s="9">
        <v>5525.1</v>
      </c>
      <c r="P25" s="9">
        <v>1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2750000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2750000</v>
      </c>
      <c r="Y25" s="17"/>
      <c r="Z25" s="14">
        <f t="shared" si="4"/>
        <v>2750000</v>
      </c>
      <c r="AA25" s="168" t="s">
        <v>80</v>
      </c>
      <c r="AB25" s="156" t="s">
        <v>154</v>
      </c>
      <c r="AC25" s="171" t="s">
        <v>155</v>
      </c>
      <c r="AD25" s="175" t="s">
        <v>87</v>
      </c>
      <c r="AE25" s="19"/>
      <c r="AF25" s="21"/>
      <c r="AG25" s="22" t="str">
        <f t="shared" si="5"/>
        <v>TRUE</v>
      </c>
      <c r="AH25" s="23" t="str">
        <f t="shared" si="6"/>
        <v>تهران امانیه، خیابان ولی‌عصر، کوچه مهناز، پلاک ۸  - امیررضا کیمیایی 09382211990</v>
      </c>
    </row>
    <row r="26" spans="1:34" ht="22.35" customHeight="1">
      <c r="A26" s="7"/>
      <c r="B26" s="7"/>
      <c r="C26" s="7"/>
      <c r="D26" s="7"/>
      <c r="E26" s="7"/>
      <c r="F26" s="8"/>
      <c r="G26" s="160"/>
      <c r="H26" s="203"/>
      <c r="I26" s="160"/>
      <c r="J26" s="160"/>
      <c r="K26" s="11" t="str">
        <f t="shared" ca="1" si="0"/>
        <v/>
      </c>
      <c r="L26" s="157"/>
      <c r="M26" s="157"/>
      <c r="N26" s="157"/>
      <c r="O26" s="9">
        <v>3327.1</v>
      </c>
      <c r="P26" s="9">
        <v>1</v>
      </c>
      <c r="Q26" s="13" t="str">
        <f>VLOOKUP(O26, '[1]لیست محصولات شهریور ۱۴۰۳'!B:C,2,0)</f>
        <v>پامپوجیلا | pampojila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5950000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5950000</v>
      </c>
      <c r="Y26" s="17"/>
      <c r="Z26" s="14">
        <f t="shared" si="4"/>
        <v>5950000</v>
      </c>
      <c r="AA26" s="169"/>
      <c r="AB26" s="157"/>
      <c r="AC26" s="172"/>
      <c r="AD26" s="176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1"/>
      <c r="H27" s="204"/>
      <c r="I27" s="161"/>
      <c r="J27" s="161"/>
      <c r="K27" s="11" t="str">
        <f t="shared" ca="1" si="0"/>
        <v/>
      </c>
      <c r="L27" s="158"/>
      <c r="M27" s="158"/>
      <c r="N27" s="158"/>
      <c r="O27" s="9">
        <v>3329.1</v>
      </c>
      <c r="P27" s="9">
        <v>1</v>
      </c>
      <c r="Q27" s="13" t="str">
        <f>VLOOKUP(O27, '[1]لیست محصولات شهریور ۱۴۰۳'!B:C,2,0)</f>
        <v>بنتی ننکا | Benti Nenka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9850000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9850000</v>
      </c>
      <c r="Y27" s="17"/>
      <c r="Z27" s="14">
        <f t="shared" si="4"/>
        <v>9850000</v>
      </c>
      <c r="AA27" s="170"/>
      <c r="AB27" s="158"/>
      <c r="AC27" s="173"/>
      <c r="AD27" s="177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82">
        <v>14</v>
      </c>
      <c r="H28" s="83"/>
      <c r="I28" s="82" t="s">
        <v>146</v>
      </c>
      <c r="J28" s="9" t="s">
        <v>75</v>
      </c>
      <c r="K28" s="11" t="str">
        <f t="shared" ca="1" si="0"/>
        <v/>
      </c>
      <c r="L28" s="12"/>
      <c r="M28" s="12" t="s">
        <v>156</v>
      </c>
      <c r="N28" s="12" t="s">
        <v>157</v>
      </c>
      <c r="O28" s="9">
        <v>5501.2</v>
      </c>
      <c r="P28" s="9">
        <v>6</v>
      </c>
      <c r="Q28" s="13" t="str">
        <f>VLOOKUP(O28, '[1]لیست محصولات شهریور ۱۴۰۳'!B:C,2,0)</f>
        <v>ورتکس | Vortex</v>
      </c>
      <c r="R28" s="9"/>
      <c r="S28" s="12">
        <f>VLOOKUP(O28, '[1]لیست محصولات شهریور ۱۴۰۳'!B:F,5,0)</f>
        <v>750</v>
      </c>
      <c r="T28" s="14">
        <v>9900000</v>
      </c>
      <c r="U28" s="15"/>
      <c r="V28" s="16">
        <f t="shared" si="1"/>
        <v>0</v>
      </c>
      <c r="W28" s="12">
        <f t="shared" si="2"/>
        <v>6</v>
      </c>
      <c r="X28" s="14">
        <f t="shared" si="3"/>
        <v>59400000</v>
      </c>
      <c r="Y28" s="17"/>
      <c r="Z28" s="14">
        <f t="shared" si="4"/>
        <v>59400000</v>
      </c>
      <c r="AA28" s="18" t="s">
        <v>80</v>
      </c>
      <c r="AB28" s="12" t="s">
        <v>70</v>
      </c>
      <c r="AC28" s="19" t="s">
        <v>158</v>
      </c>
      <c r="AD28" s="20"/>
      <c r="AE28" s="84" t="s">
        <v>159</v>
      </c>
      <c r="AF28" s="21"/>
      <c r="AG28" s="22" t="str">
        <f t="shared" si="5"/>
        <v>TRUE</v>
      </c>
      <c r="AH28" s="23" t="str">
        <f t="shared" si="6"/>
        <v>تهران - شرکت سامسونگ گلف الکترونیکس -  قفل گری 09123504435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59">
        <v>15</v>
      </c>
      <c r="H29" s="202">
        <v>282391954604</v>
      </c>
      <c r="I29" s="159" t="s">
        <v>146</v>
      </c>
      <c r="J29" s="159"/>
      <c r="K29" s="11" t="str">
        <f t="shared" ca="1" si="0"/>
        <v/>
      </c>
      <c r="L29" s="156" t="s">
        <v>76</v>
      </c>
      <c r="M29" s="156" t="s">
        <v>160</v>
      </c>
      <c r="N29" s="156"/>
      <c r="O29" s="9">
        <v>5525.2</v>
      </c>
      <c r="P29" s="9">
        <v>1</v>
      </c>
      <c r="Q29" s="13" t="str">
        <f>VLOOKUP(O29, '[1]لیست محصولات شهریور ۱۴۰۳'!B:C,2,0)</f>
        <v>اتیوپی آناسورا | Ethiopia Anasora</v>
      </c>
      <c r="R29" s="9"/>
      <c r="S29" s="12">
        <f>VLOOKUP(O29, '[1]لیست محصولات شهریور ۱۴۰۳'!B:F,5,0)</f>
        <v>750</v>
      </c>
      <c r="T29" s="14">
        <f>VLOOKUP(O29, '[1]لیست محصولات شهریور ۱۴۰۳'!B:G,6,0)</f>
        <v>13350000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13350000</v>
      </c>
      <c r="Y29" s="17"/>
      <c r="Z29" s="14">
        <f t="shared" si="4"/>
        <v>13350000</v>
      </c>
      <c r="AA29" s="168" t="s">
        <v>161</v>
      </c>
      <c r="AB29" s="156" t="s">
        <v>162</v>
      </c>
      <c r="AC29" s="171" t="s">
        <v>163</v>
      </c>
      <c r="AD29" s="175"/>
      <c r="AE29" s="154" t="s">
        <v>164</v>
      </c>
      <c r="AF29" s="21"/>
      <c r="AG29" s="22" t="str">
        <f t="shared" si="5"/>
        <v>TRUE</v>
      </c>
      <c r="AH29" s="23" t="str">
        <f t="shared" si="6"/>
        <v>ارومیه پل قویون. خیابان باقری.خیابان ذوالفقار زاده. نبش کوچه دوم. آپارتمان اسپیر. طبقه ۵. واحد ۵  - مهدی علیرضالو 09360003875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0"/>
      <c r="H30" s="203"/>
      <c r="I30" s="160"/>
      <c r="J30" s="160"/>
      <c r="K30" s="11" t="str">
        <f t="shared" ca="1" si="0"/>
        <v/>
      </c>
      <c r="L30" s="157"/>
      <c r="M30" s="157"/>
      <c r="N30" s="157"/>
      <c r="O30" s="9">
        <v>5524.2</v>
      </c>
      <c r="P30" s="9">
        <v>1</v>
      </c>
      <c r="Q30" s="13" t="str">
        <f>VLOOKUP(O30, '[1]لیست محصولات شهریور ۱۴۰۳'!B:C,2,0)</f>
        <v>برزیل کوکاپیل کاناریو | Brazil Cocapil Canario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12450000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12450000</v>
      </c>
      <c r="Y30" s="17"/>
      <c r="Z30" s="14">
        <f t="shared" si="4"/>
        <v>12450000</v>
      </c>
      <c r="AA30" s="169"/>
      <c r="AB30" s="157"/>
      <c r="AC30" s="172"/>
      <c r="AD30" s="176"/>
      <c r="AE30" s="174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1"/>
      <c r="H31" s="204"/>
      <c r="I31" s="161"/>
      <c r="J31" s="161"/>
      <c r="K31" s="11" t="str">
        <f t="shared" ca="1" si="0"/>
        <v/>
      </c>
      <c r="L31" s="158"/>
      <c r="M31" s="158"/>
      <c r="N31" s="158"/>
      <c r="O31" s="9">
        <v>5501.2</v>
      </c>
      <c r="P31" s="9">
        <v>1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750</v>
      </c>
      <c r="T31" s="14">
        <f>VLOOKUP(O31, '[1]لیست محصولات شهریور ۱۴۰۳'!B:G,6,0)</f>
        <v>11100000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11100000</v>
      </c>
      <c r="Y31" s="17"/>
      <c r="Z31" s="14">
        <f t="shared" si="4"/>
        <v>11100000</v>
      </c>
      <c r="AA31" s="170"/>
      <c r="AB31" s="158"/>
      <c r="AC31" s="173"/>
      <c r="AD31" s="177"/>
      <c r="AE31" s="155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82">
        <v>16</v>
      </c>
      <c r="H32" s="83"/>
      <c r="I32" s="82" t="s">
        <v>146</v>
      </c>
      <c r="J32" s="9" t="s">
        <v>75</v>
      </c>
      <c r="K32" s="11" t="str">
        <f t="shared" ca="1" si="0"/>
        <v/>
      </c>
      <c r="L32" s="12" t="s">
        <v>165</v>
      </c>
      <c r="M32" s="12"/>
      <c r="N32" s="12" t="s">
        <v>166</v>
      </c>
      <c r="O32" s="9">
        <v>5501.3</v>
      </c>
      <c r="P32" s="9">
        <v>4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51200000</v>
      </c>
      <c r="U32" s="15"/>
      <c r="V32" s="16">
        <f t="shared" si="1"/>
        <v>0</v>
      </c>
      <c r="W32" s="12">
        <f t="shared" si="2"/>
        <v>4</v>
      </c>
      <c r="X32" s="14">
        <f t="shared" si="3"/>
        <v>204800000</v>
      </c>
      <c r="Y32" s="17"/>
      <c r="Z32" s="14">
        <f t="shared" si="4"/>
        <v>204800000</v>
      </c>
      <c r="AA32" s="18" t="s">
        <v>80</v>
      </c>
      <c r="AB32" s="12" t="s">
        <v>70</v>
      </c>
      <c r="AC32" s="19" t="s">
        <v>167</v>
      </c>
      <c r="AD32" s="20"/>
      <c r="AE32" s="19"/>
      <c r="AF32" s="21"/>
      <c r="AG32" s="22" t="str">
        <f t="shared" si="5"/>
        <v>TRUE</v>
      </c>
      <c r="AH32" s="23" t="str">
        <f t="shared" si="6"/>
        <v>تهران - کافه وست پلتفرم - واهه  09124753526</v>
      </c>
    </row>
    <row r="33" spans="1:34" ht="22.35" customHeight="1">
      <c r="A33" s="7"/>
      <c r="B33" s="7"/>
      <c r="C33" s="7"/>
      <c r="D33" s="7"/>
      <c r="E33" s="7"/>
      <c r="F33" s="8"/>
      <c r="G33" s="9">
        <v>17</v>
      </c>
      <c r="H33" s="10">
        <v>282401959460</v>
      </c>
      <c r="I33" s="9" t="s">
        <v>146</v>
      </c>
      <c r="J33" s="9"/>
      <c r="K33" s="11" t="str">
        <f t="shared" ca="1" si="0"/>
        <v/>
      </c>
      <c r="L33" s="12" t="s">
        <v>168</v>
      </c>
      <c r="M33" s="12" t="s">
        <v>169</v>
      </c>
      <c r="N33" s="12"/>
      <c r="O33" s="9">
        <v>5501.2</v>
      </c>
      <c r="P33" s="9">
        <v>1</v>
      </c>
      <c r="Q33" s="13" t="str">
        <f>VLOOKUP(O33, '[1]لیست محصولات شهریور ۱۴۰۳'!B:C,2,0)</f>
        <v>ورتکس | Vortex</v>
      </c>
      <c r="R33" s="9" t="s">
        <v>84</v>
      </c>
      <c r="S33" s="12">
        <f>VLOOKUP(O33, '[1]لیست محصولات شهریور ۱۴۰۳'!B:F,5,0)</f>
        <v>750</v>
      </c>
      <c r="T33" s="14">
        <f>VLOOKUP(O33, '[1]لیست محصولات شهریور ۱۴۰۳'!B:G,6,0)</f>
        <v>11100000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11100000</v>
      </c>
      <c r="Y33" s="17"/>
      <c r="Z33" s="14">
        <f t="shared" si="4"/>
        <v>11100000</v>
      </c>
      <c r="AA33" s="18" t="s">
        <v>80</v>
      </c>
      <c r="AB33" s="12" t="s">
        <v>170</v>
      </c>
      <c r="AC33" s="19" t="s">
        <v>171</v>
      </c>
      <c r="AD33" s="20" t="s">
        <v>172</v>
      </c>
      <c r="AE33" s="19"/>
      <c r="AF33" s="21"/>
      <c r="AG33" s="22" t="str">
        <f t="shared" si="5"/>
        <v>TRUE</v>
      </c>
      <c r="AH33" s="23" t="str">
        <f t="shared" si="6"/>
        <v>تهران خیابان فرشته خیابان دکتر حسابی ساختمان رادگان پلاک ۲۳ واحد ۳  - محسن سپاسی 09123025003</v>
      </c>
    </row>
    <row r="34" spans="1:34" ht="22.35" customHeight="1">
      <c r="A34" s="7"/>
      <c r="B34" s="7"/>
      <c r="C34" s="7"/>
      <c r="D34" s="7"/>
      <c r="E34" s="7"/>
      <c r="F34" s="8"/>
      <c r="G34" s="82">
        <v>18</v>
      </c>
      <c r="H34" s="83"/>
      <c r="I34" s="82" t="s">
        <v>146</v>
      </c>
      <c r="J34" s="9" t="s">
        <v>75</v>
      </c>
      <c r="K34" s="11" t="str">
        <f t="shared" ca="1" si="0"/>
        <v/>
      </c>
      <c r="L34" s="12"/>
      <c r="M34" s="12" t="s">
        <v>173</v>
      </c>
      <c r="N34" s="12" t="s">
        <v>174</v>
      </c>
      <c r="O34" s="9">
        <v>5511.3</v>
      </c>
      <c r="P34" s="9">
        <v>3</v>
      </c>
      <c r="Q34" s="13" t="str">
        <f>VLOOKUP(O34, '[1]لیست محصولات شهریور ۱۴۰۳'!B:C,2,0)</f>
        <v>هامبلا | Hambella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69600000</v>
      </c>
      <c r="U34" s="15"/>
      <c r="V34" s="16">
        <f t="shared" si="1"/>
        <v>0</v>
      </c>
      <c r="W34" s="12">
        <f t="shared" si="2"/>
        <v>3</v>
      </c>
      <c r="X34" s="14">
        <f t="shared" si="3"/>
        <v>208800000</v>
      </c>
      <c r="Y34" s="17"/>
      <c r="Z34" s="14">
        <f t="shared" si="4"/>
        <v>208800000</v>
      </c>
      <c r="AA34" s="18" t="s">
        <v>80</v>
      </c>
      <c r="AB34" s="12" t="s">
        <v>70</v>
      </c>
      <c r="AC34" s="19" t="s">
        <v>175</v>
      </c>
      <c r="AD34" s="20"/>
      <c r="AE34" s="19"/>
      <c r="AF34" s="21"/>
      <c r="AG34" s="22" t="str">
        <f t="shared" si="5"/>
        <v>TRUE</v>
      </c>
      <c r="AH34" s="23" t="str">
        <f t="shared" si="6"/>
        <v>تهران - کافه بیکری روستار آوا سنتر -  حجتی 09373955769</v>
      </c>
    </row>
    <row r="35" spans="1:34" ht="22.35" customHeight="1">
      <c r="A35" s="7"/>
      <c r="B35" s="7"/>
      <c r="C35" s="7"/>
      <c r="D35" s="7"/>
      <c r="E35" s="7"/>
      <c r="F35" s="8"/>
      <c r="G35" s="9">
        <v>19</v>
      </c>
      <c r="H35" s="10">
        <v>282407398751</v>
      </c>
      <c r="I35" s="9" t="s">
        <v>146</v>
      </c>
      <c r="J35" s="9"/>
      <c r="K35" s="11" t="str">
        <f t="shared" ca="1" si="0"/>
        <v/>
      </c>
      <c r="L35" s="12" t="s">
        <v>176</v>
      </c>
      <c r="M35" s="12" t="s">
        <v>177</v>
      </c>
      <c r="N35" s="12" t="s">
        <v>178</v>
      </c>
      <c r="O35" s="9">
        <v>5525.1</v>
      </c>
      <c r="P35" s="9">
        <v>1</v>
      </c>
      <c r="Q35" s="13" t="str">
        <f>VLOOKUP(O35, '[1]لیست محصولات شهریور ۱۴۰۳'!B:C,2,0)</f>
        <v>اتیوپی آناسورا | Ethiopia Anasora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2750000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2750000</v>
      </c>
      <c r="Y35" s="17"/>
      <c r="Z35" s="14">
        <f t="shared" si="4"/>
        <v>2750000</v>
      </c>
      <c r="AA35" s="18" t="s">
        <v>111</v>
      </c>
      <c r="AB35" s="12" t="s">
        <v>179</v>
      </c>
      <c r="AC35" s="19" t="s">
        <v>180</v>
      </c>
      <c r="AD35" s="20"/>
      <c r="AE35" s="19"/>
      <c r="AF35" s="21"/>
      <c r="AG35" s="22" t="str">
        <f t="shared" si="5"/>
        <v>TRUE</v>
      </c>
      <c r="AH35" s="23" t="str">
        <f t="shared" si="6"/>
        <v>زنجان شهرک کارمندان فاز ۳ خیابان ششم شرقی پلاک ۷۰۱ طبقه ۳ واحد ۵ کلدبرو ماموت - سینا بیات 09912943669</v>
      </c>
    </row>
    <row r="36" spans="1:34" ht="22.35" customHeight="1">
      <c r="A36" s="7"/>
      <c r="B36" s="7"/>
      <c r="C36" s="7"/>
      <c r="D36" s="7"/>
      <c r="E36" s="7"/>
      <c r="F36" s="8"/>
      <c r="G36" s="9">
        <v>20</v>
      </c>
      <c r="H36" s="10">
        <v>282409454278</v>
      </c>
      <c r="I36" s="9" t="s">
        <v>146</v>
      </c>
      <c r="J36" s="9"/>
      <c r="K36" s="11" t="str">
        <f t="shared" ca="1" si="0"/>
        <v/>
      </c>
      <c r="L36" s="12" t="s">
        <v>181</v>
      </c>
      <c r="M36" s="12" t="s">
        <v>182</v>
      </c>
      <c r="N36" s="12" t="s">
        <v>183</v>
      </c>
      <c r="O36" s="9">
        <v>5501.3</v>
      </c>
      <c r="P36" s="9">
        <v>1</v>
      </c>
      <c r="Q36" s="13" t="str">
        <f>VLOOKUP(O36, '[1]لیست محصولات شهریور ۱۴۰۳'!B:C,2,0)</f>
        <v>ورتکس | Vortex</v>
      </c>
      <c r="R36" s="9"/>
      <c r="S36" s="12">
        <f>VLOOKUP(O36, '[1]لیست محصولات شهریور ۱۴۰۳'!B:F,5,0)</f>
        <v>4000</v>
      </c>
      <c r="T36" s="14">
        <f>VLOOKUP(O36, '[1]لیست محصولات شهریور ۱۴۰۳'!B:G,6,0)</f>
        <v>51200000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51200000</v>
      </c>
      <c r="Y36" s="17"/>
      <c r="Z36" s="14">
        <f t="shared" si="4"/>
        <v>51200000</v>
      </c>
      <c r="AA36" s="18" t="s">
        <v>184</v>
      </c>
      <c r="AB36" s="12" t="s">
        <v>185</v>
      </c>
      <c r="AC36" s="19" t="s">
        <v>186</v>
      </c>
      <c r="AD36" s="20"/>
      <c r="AE36" s="19"/>
      <c r="AF36" s="21"/>
      <c r="AG36" s="22" t="str">
        <f t="shared" si="5"/>
        <v>TRUE</v>
      </c>
      <c r="AH36" s="23" t="str">
        <f t="shared" si="6"/>
        <v>مشهد بلوار وکیل آباد، خیابان هاشمیه ، هاشمیه ۲۸ ، مقابل ۲۸/۵ ، جنب پلاک ۷ قهوه بی سان - روزبه دشتی 09354353912</v>
      </c>
    </row>
    <row r="37" spans="1:34" ht="22.35" customHeight="1">
      <c r="A37" s="7"/>
      <c r="B37" s="7"/>
      <c r="C37" s="7"/>
      <c r="D37" s="7"/>
      <c r="E37" s="7"/>
      <c r="F37" s="8"/>
      <c r="G37" s="9">
        <v>21</v>
      </c>
      <c r="H37" s="10">
        <v>282417311862</v>
      </c>
      <c r="I37" s="9" t="s">
        <v>146</v>
      </c>
      <c r="J37" s="9"/>
      <c r="K37" s="11" t="str">
        <f t="shared" ca="1" si="0"/>
        <v/>
      </c>
      <c r="L37" s="12" t="s">
        <v>147</v>
      </c>
      <c r="M37" s="12" t="s">
        <v>187</v>
      </c>
      <c r="N37" s="12"/>
      <c r="O37" s="9">
        <v>5525.1</v>
      </c>
      <c r="P37" s="9">
        <v>1</v>
      </c>
      <c r="Q37" s="13" t="str">
        <f>VLOOKUP(O37, '[1]لیست محصولات شهریور ۱۴۰۳'!B:C,2,0)</f>
        <v>اتیوپی آناسورا | Ethiopia Anasora</v>
      </c>
      <c r="R37" s="9" t="s">
        <v>84</v>
      </c>
      <c r="S37" s="12">
        <f>VLOOKUP(O37, '[1]لیست محصولات شهریور ۱۴۰۳'!B:F,5,0)</f>
        <v>150</v>
      </c>
      <c r="T37" s="14">
        <f>VLOOKUP(O37, '[1]لیست محصولات شهریور ۱۴۰۳'!B:G,6,0)</f>
        <v>2750000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2750000</v>
      </c>
      <c r="Y37" s="17"/>
      <c r="Z37" s="14">
        <f t="shared" si="4"/>
        <v>2750000</v>
      </c>
      <c r="AA37" s="18" t="s">
        <v>80</v>
      </c>
      <c r="AB37" s="12" t="s">
        <v>188</v>
      </c>
      <c r="AC37" s="19" t="s">
        <v>189</v>
      </c>
      <c r="AD37" s="20" t="s">
        <v>87</v>
      </c>
      <c r="AE37" s="19"/>
      <c r="AF37" s="21"/>
      <c r="AG37" s="22" t="str">
        <f t="shared" si="5"/>
        <v>TRUE</v>
      </c>
      <c r="AH37" s="23" t="str">
        <f t="shared" si="6"/>
        <v>تهران میدان رسالت - خیابان هنگام - خیابان فرجام غربی - پلاک 952 واحد 5  - علی دهکُردی 09134430983</v>
      </c>
    </row>
    <row r="38" spans="1:34" ht="22.35" customHeight="1">
      <c r="A38" s="7"/>
      <c r="B38" s="7"/>
      <c r="C38" s="7"/>
      <c r="D38" s="7"/>
      <c r="E38" s="7"/>
      <c r="F38" s="8"/>
      <c r="G38" s="9">
        <v>22</v>
      </c>
      <c r="H38" s="10">
        <v>549398</v>
      </c>
      <c r="I38" s="9" t="s">
        <v>146</v>
      </c>
      <c r="J38" s="9"/>
      <c r="K38" s="11" t="str">
        <f t="shared" ca="1" si="0"/>
        <v/>
      </c>
      <c r="L38" s="12" t="s">
        <v>114</v>
      </c>
      <c r="M38" s="12" t="s">
        <v>190</v>
      </c>
      <c r="N38" s="12" t="s">
        <v>191</v>
      </c>
      <c r="O38" s="9">
        <v>5511.3</v>
      </c>
      <c r="P38" s="9">
        <v>3</v>
      </c>
      <c r="Q38" s="13" t="str">
        <f>VLOOKUP(O38, '[1]لیست محصولات شهریور ۱۴۰۳'!B:C,2,0)</f>
        <v>هامبلا | Hambella</v>
      </c>
      <c r="R38" s="9"/>
      <c r="S38" s="12">
        <f>VLOOKUP(O38, '[1]لیست محصولات شهریور ۱۴۰۳'!B:F,5,0)</f>
        <v>4000</v>
      </c>
      <c r="T38" s="14">
        <f>VLOOKUP(O38, '[1]لیست محصولات شهریور ۱۴۰۳'!B:G,6,0)</f>
        <v>69600000</v>
      </c>
      <c r="U38" s="15"/>
      <c r="V38" s="16">
        <f t="shared" si="1"/>
        <v>0</v>
      </c>
      <c r="W38" s="12">
        <f t="shared" si="2"/>
        <v>3</v>
      </c>
      <c r="X38" s="14">
        <f t="shared" si="3"/>
        <v>208800000</v>
      </c>
      <c r="Y38" s="17"/>
      <c r="Z38" s="14">
        <f t="shared" si="4"/>
        <v>208800000</v>
      </c>
      <c r="AA38" s="18" t="s">
        <v>80</v>
      </c>
      <c r="AB38" s="12" t="s">
        <v>192</v>
      </c>
      <c r="AC38" s="19" t="s">
        <v>193</v>
      </c>
      <c r="AD38" s="20"/>
      <c r="AE38" s="19"/>
      <c r="AF38" s="21"/>
      <c r="AG38" s="22" t="str">
        <f t="shared" si="5"/>
        <v>TRUE</v>
      </c>
      <c r="AH38" s="23" t="str">
        <f t="shared" si="6"/>
        <v>تهران لواسان - بلوار امام خمینی - بعد از پمپ بنزین - نبش کوچه پونه دیوا گاردن - محمدرضا اخوان عطار 09128237880</v>
      </c>
    </row>
    <row r="39" spans="1:34" s="79" customFormat="1" ht="22.35" customHeight="1">
      <c r="A39" s="66"/>
      <c r="B39" s="66"/>
      <c r="C39" s="66"/>
      <c r="D39" s="66"/>
      <c r="E39" s="66"/>
      <c r="F39" s="66"/>
      <c r="G39" s="209">
        <v>23</v>
      </c>
      <c r="H39" s="221" t="s">
        <v>96</v>
      </c>
      <c r="I39" s="209" t="s">
        <v>146</v>
      </c>
      <c r="J39" s="209"/>
      <c r="K39" s="69" t="str">
        <f t="shared" ca="1" si="0"/>
        <v/>
      </c>
      <c r="L39" s="215" t="s">
        <v>114</v>
      </c>
      <c r="M39" s="215" t="s">
        <v>194</v>
      </c>
      <c r="N39" s="215" t="s">
        <v>195</v>
      </c>
      <c r="O39" s="67">
        <v>5524.1</v>
      </c>
      <c r="P39" s="67">
        <v>1</v>
      </c>
      <c r="Q39" s="71" t="str">
        <f>VLOOKUP(O39, '[1]لیست محصولات شهریور ۱۴۰۳'!B:C,2,0)</f>
        <v>برزیل کوکاپیل کاناریو | Brazil Cocapil Canario</v>
      </c>
      <c r="R39" s="67"/>
      <c r="S39" s="70">
        <f>VLOOKUP(O39, '[1]لیست محصولات شهریور ۱۴۰۳'!B:F,5,0)</f>
        <v>150</v>
      </c>
      <c r="T39" s="72">
        <f>VLOOKUP(O39, '[1]لیست محصولات شهریور ۱۴۰۳'!B:G,6,0)</f>
        <v>2550000</v>
      </c>
      <c r="U39" s="73"/>
      <c r="V39" s="74">
        <f t="shared" si="1"/>
        <v>0</v>
      </c>
      <c r="W39" s="70">
        <f t="shared" si="2"/>
        <v>1</v>
      </c>
      <c r="X39" s="72">
        <f t="shared" si="3"/>
        <v>2550000</v>
      </c>
      <c r="Y39" s="75"/>
      <c r="Z39" s="72">
        <f t="shared" si="4"/>
        <v>2550000</v>
      </c>
      <c r="AA39" s="218" t="s">
        <v>80</v>
      </c>
      <c r="AB39" s="215" t="s">
        <v>70</v>
      </c>
      <c r="AC39" s="212" t="s">
        <v>196</v>
      </c>
      <c r="AD39" s="209"/>
      <c r="AE39" s="77"/>
      <c r="AF39" s="78"/>
      <c r="AH39" s="80" t="str">
        <f t="shared" si="6"/>
        <v>تهران - ویکافه - محمدرضا دلجو 09051534303</v>
      </c>
    </row>
    <row r="40" spans="1:34" s="79" customFormat="1" ht="22.35" customHeight="1">
      <c r="A40" s="66"/>
      <c r="B40" s="66"/>
      <c r="C40" s="66"/>
      <c r="D40" s="66"/>
      <c r="E40" s="66"/>
      <c r="F40" s="66"/>
      <c r="G40" s="210"/>
      <c r="H40" s="222"/>
      <c r="I40" s="210"/>
      <c r="J40" s="210"/>
      <c r="K40" s="69" t="str">
        <f t="shared" ca="1" si="0"/>
        <v/>
      </c>
      <c r="L40" s="216"/>
      <c r="M40" s="216"/>
      <c r="N40" s="216"/>
      <c r="O40" s="67">
        <v>5525.1</v>
      </c>
      <c r="P40" s="67">
        <v>1</v>
      </c>
      <c r="Q40" s="71" t="str">
        <f>VLOOKUP(O40, '[1]لیست محصولات شهریور ۱۴۰۳'!B:C,2,0)</f>
        <v>اتیوپی آناسورا | Ethiopia Anasora</v>
      </c>
      <c r="R40" s="67"/>
      <c r="S40" s="70">
        <f>VLOOKUP(O40, '[1]لیست محصولات شهریور ۱۴۰۳'!B:F,5,0)</f>
        <v>150</v>
      </c>
      <c r="T40" s="72">
        <f>VLOOKUP(O40, '[1]لیست محصولات شهریور ۱۴۰۳'!B:G,6,0)</f>
        <v>2750000</v>
      </c>
      <c r="U40" s="73"/>
      <c r="V40" s="74">
        <f t="shared" si="1"/>
        <v>0</v>
      </c>
      <c r="W40" s="70">
        <f t="shared" si="2"/>
        <v>1</v>
      </c>
      <c r="X40" s="72">
        <f t="shared" si="3"/>
        <v>2750000</v>
      </c>
      <c r="Y40" s="75"/>
      <c r="Z40" s="72">
        <f t="shared" si="4"/>
        <v>2750000</v>
      </c>
      <c r="AA40" s="219"/>
      <c r="AB40" s="216"/>
      <c r="AC40" s="213"/>
      <c r="AD40" s="210"/>
      <c r="AE40" s="77"/>
      <c r="AF40" s="78"/>
      <c r="AH40" s="80" t="str">
        <f t="shared" si="6"/>
        <v xml:space="preserve">   -   </v>
      </c>
    </row>
    <row r="41" spans="1:34" s="79" customFormat="1" ht="22.35" customHeight="1">
      <c r="A41" s="66"/>
      <c r="B41" s="66"/>
      <c r="C41" s="66"/>
      <c r="D41" s="66"/>
      <c r="E41" s="66"/>
      <c r="F41" s="66"/>
      <c r="G41" s="210"/>
      <c r="H41" s="222"/>
      <c r="I41" s="210"/>
      <c r="J41" s="210"/>
      <c r="K41" s="69" t="str">
        <f t="shared" ca="1" si="0"/>
        <v/>
      </c>
      <c r="L41" s="216"/>
      <c r="M41" s="216"/>
      <c r="N41" s="216"/>
      <c r="O41" s="67">
        <v>3327.3</v>
      </c>
      <c r="P41" s="67">
        <v>1</v>
      </c>
      <c r="Q41" s="71" t="str">
        <f>VLOOKUP(O41, '[1]لیست محصولات شهریور ۱۴۰۳'!B:C,2,0)</f>
        <v>پامپوجیلا | pampojila</v>
      </c>
      <c r="R41" s="67"/>
      <c r="S41" s="70">
        <f>VLOOKUP(O41, '[1]لیست محصولات شهریور ۱۴۰۳'!B:F,5,0)</f>
        <v>40</v>
      </c>
      <c r="T41" s="72">
        <f>VLOOKUP(O41, '[1]لیست محصولات شهریور ۱۴۰۳'!B:G,6,0)</f>
        <v>1600000</v>
      </c>
      <c r="U41" s="73"/>
      <c r="V41" s="74">
        <f t="shared" si="1"/>
        <v>0</v>
      </c>
      <c r="W41" s="70">
        <f t="shared" si="2"/>
        <v>1</v>
      </c>
      <c r="X41" s="72">
        <f t="shared" si="3"/>
        <v>1600000</v>
      </c>
      <c r="Y41" s="75"/>
      <c r="Z41" s="72">
        <f t="shared" si="4"/>
        <v>1600000</v>
      </c>
      <c r="AA41" s="219"/>
      <c r="AB41" s="216"/>
      <c r="AC41" s="213"/>
      <c r="AD41" s="210"/>
      <c r="AE41" s="77"/>
      <c r="AF41" s="78"/>
      <c r="AH41" s="80" t="str">
        <f t="shared" si="6"/>
        <v xml:space="preserve">   -   </v>
      </c>
    </row>
    <row r="42" spans="1:34" s="79" customFormat="1" ht="22.35" customHeight="1">
      <c r="A42" s="66"/>
      <c r="B42" s="66"/>
      <c r="C42" s="66"/>
      <c r="D42" s="66"/>
      <c r="E42" s="66"/>
      <c r="F42" s="66"/>
      <c r="G42" s="210"/>
      <c r="H42" s="222"/>
      <c r="I42" s="210"/>
      <c r="J42" s="210"/>
      <c r="K42" s="69" t="str">
        <f t="shared" ca="1" si="0"/>
        <v/>
      </c>
      <c r="L42" s="216"/>
      <c r="M42" s="216"/>
      <c r="N42" s="216"/>
      <c r="O42" s="67">
        <v>3328.3</v>
      </c>
      <c r="P42" s="67">
        <v>1</v>
      </c>
      <c r="Q42" s="71" t="str">
        <f>VLOOKUP(O42, '[1]لیست محصولات شهریور ۱۴۰۳'!B:C,2,0)</f>
        <v>ایماکولادا مزارع فلو | Inmaculada Fellows Farms</v>
      </c>
      <c r="R42" s="67"/>
      <c r="S42" s="70">
        <f>VLOOKUP(O42, '[1]لیست محصولات شهریور ۱۴۰۳'!B:F,5,0)</f>
        <v>40</v>
      </c>
      <c r="T42" s="72">
        <f>VLOOKUP(O42, '[1]لیست محصولات شهریور ۱۴۰۳'!B:G,6,0)</f>
        <v>2150000</v>
      </c>
      <c r="U42" s="73"/>
      <c r="V42" s="74">
        <f t="shared" si="1"/>
        <v>0</v>
      </c>
      <c r="W42" s="70">
        <f t="shared" si="2"/>
        <v>1</v>
      </c>
      <c r="X42" s="72">
        <f t="shared" si="3"/>
        <v>2150000</v>
      </c>
      <c r="Y42" s="75"/>
      <c r="Z42" s="72">
        <f t="shared" si="4"/>
        <v>2150000</v>
      </c>
      <c r="AA42" s="219"/>
      <c r="AB42" s="216"/>
      <c r="AC42" s="213"/>
      <c r="AD42" s="210"/>
      <c r="AE42" s="77"/>
      <c r="AF42" s="78"/>
      <c r="AH42" s="80" t="str">
        <f t="shared" si="6"/>
        <v xml:space="preserve">   -   </v>
      </c>
    </row>
    <row r="43" spans="1:34" s="79" customFormat="1" ht="22.35" customHeight="1">
      <c r="A43" s="66"/>
      <c r="B43" s="66"/>
      <c r="C43" s="66"/>
      <c r="D43" s="66"/>
      <c r="E43" s="66"/>
      <c r="F43" s="66"/>
      <c r="G43" s="211"/>
      <c r="H43" s="223"/>
      <c r="I43" s="211"/>
      <c r="J43" s="211"/>
      <c r="K43" s="69" t="str">
        <f t="shared" ca="1" si="0"/>
        <v/>
      </c>
      <c r="L43" s="217"/>
      <c r="M43" s="217"/>
      <c r="N43" s="217"/>
      <c r="O43" s="67">
        <v>3329.3</v>
      </c>
      <c r="P43" s="67">
        <v>1</v>
      </c>
      <c r="Q43" s="71" t="str">
        <f>VLOOKUP(O43, '[1]لیست محصولات شهریور ۱۴۰۳'!B:C,2,0)</f>
        <v>بنتی ننکا | Benti Nenka</v>
      </c>
      <c r="R43" s="67"/>
      <c r="S43" s="70">
        <f>VLOOKUP(O43, '[1]لیست محصولات شهریور ۱۴۰۳'!B:F,5,0)</f>
        <v>40</v>
      </c>
      <c r="T43" s="72">
        <f>VLOOKUP(O43, '[1]لیست محصولات شهریور ۱۴۰۳'!B:G,6,0)</f>
        <v>2650000</v>
      </c>
      <c r="U43" s="73"/>
      <c r="V43" s="74">
        <f t="shared" si="1"/>
        <v>0</v>
      </c>
      <c r="W43" s="70">
        <f t="shared" si="2"/>
        <v>1</v>
      </c>
      <c r="X43" s="72">
        <f t="shared" si="3"/>
        <v>2650000</v>
      </c>
      <c r="Y43" s="75"/>
      <c r="Z43" s="72">
        <f t="shared" si="4"/>
        <v>2650000</v>
      </c>
      <c r="AA43" s="220"/>
      <c r="AB43" s="217"/>
      <c r="AC43" s="214"/>
      <c r="AD43" s="211"/>
      <c r="AE43" s="77"/>
      <c r="AF43" s="78"/>
      <c r="AH43" s="80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>
        <v>24</v>
      </c>
      <c r="H44" s="10">
        <v>282428453160</v>
      </c>
      <c r="I44" s="9" t="s">
        <v>146</v>
      </c>
      <c r="J44" s="9"/>
      <c r="K44" s="11" t="str">
        <f t="shared" ca="1" si="0"/>
        <v/>
      </c>
      <c r="L44" s="12" t="s">
        <v>197</v>
      </c>
      <c r="M44" s="12" t="s">
        <v>198</v>
      </c>
      <c r="N44" s="12" t="s">
        <v>199</v>
      </c>
      <c r="O44" s="9">
        <v>3326.1</v>
      </c>
      <c r="P44" s="9">
        <v>2</v>
      </c>
      <c r="Q44" s="13" t="str">
        <f>VLOOKUP(O44, '[1]لیست محصولات شهریور ۱۴۰۳'!B:C,2,0)</f>
        <v>میاگروس | Milagros</v>
      </c>
      <c r="R44" s="9"/>
      <c r="S44" s="12">
        <f>VLOOKUP(O44, '[1]لیست محصولات شهریور ۱۴۰۳'!B:F,5,0)</f>
        <v>150</v>
      </c>
      <c r="T44" s="14">
        <f>VLOOKUP(O44, '[1]لیست محصولات شهریور ۱۴۰۳'!B:G,6,0)</f>
        <v>3750000</v>
      </c>
      <c r="U44" s="15"/>
      <c r="V44" s="16">
        <f t="shared" si="1"/>
        <v>0</v>
      </c>
      <c r="W44" s="12">
        <f t="shared" si="2"/>
        <v>2</v>
      </c>
      <c r="X44" s="14">
        <f t="shared" si="3"/>
        <v>7500000</v>
      </c>
      <c r="Y44" s="17"/>
      <c r="Z44" s="14">
        <f t="shared" si="4"/>
        <v>7500000</v>
      </c>
      <c r="AA44" s="18" t="s">
        <v>200</v>
      </c>
      <c r="AB44" s="12" t="s">
        <v>201</v>
      </c>
      <c r="AC44" s="19" t="s">
        <v>202</v>
      </c>
      <c r="AD44" s="20"/>
      <c r="AE44" s="84" t="s">
        <v>203</v>
      </c>
      <c r="AF44" s="21"/>
      <c r="AG44" s="22" t="str">
        <f t="shared" si="5"/>
        <v>TRUE</v>
      </c>
      <c r="AH44" s="23" t="str">
        <f t="shared" si="6"/>
        <v>تایباد استقلال ۴ پلاک ۸۱طبقه بالا کافه رحیمی - مریم شیبانی 09383565081</v>
      </c>
    </row>
    <row r="45" spans="1:34" ht="22.35" customHeight="1">
      <c r="A45" s="7"/>
      <c r="B45" s="7"/>
      <c r="C45" s="7"/>
      <c r="D45" s="7"/>
      <c r="E45" s="7"/>
      <c r="F45" s="8"/>
      <c r="G45" s="162">
        <v>25</v>
      </c>
      <c r="H45" s="165"/>
      <c r="I45" s="162" t="s">
        <v>146</v>
      </c>
      <c r="J45" s="159" t="s">
        <v>75</v>
      </c>
      <c r="K45" s="11" t="str">
        <f t="shared" ca="1" si="0"/>
        <v/>
      </c>
      <c r="L45" s="156" t="s">
        <v>204</v>
      </c>
      <c r="M45" s="156" t="s">
        <v>205</v>
      </c>
      <c r="N45" s="156" t="s">
        <v>206</v>
      </c>
      <c r="O45" s="9">
        <v>3326.2</v>
      </c>
      <c r="P45" s="9">
        <v>1</v>
      </c>
      <c r="Q45" s="13" t="str">
        <f>VLOOKUP(O45, '[1]لیست محصولات شهریور ۱۴۰۳'!B:C,2,0)</f>
        <v>میاگروس | Milagros</v>
      </c>
      <c r="R45" s="9"/>
      <c r="S45" s="12">
        <f>VLOOKUP(O45, '[1]لیست محصولات شهریور ۱۴۰۳'!B:F,5,0)</f>
        <v>750</v>
      </c>
      <c r="T45" s="14">
        <f>VLOOKUP(O45, '[1]لیست محصولات شهریور ۱۴۰۳'!B:G,6,0)</f>
        <v>18150000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18150000</v>
      </c>
      <c r="Y45" s="17"/>
      <c r="Z45" s="14">
        <f t="shared" si="4"/>
        <v>18150000</v>
      </c>
      <c r="AA45" s="168" t="s">
        <v>207</v>
      </c>
      <c r="AB45" s="156" t="s">
        <v>208</v>
      </c>
      <c r="AC45" s="171" t="s">
        <v>209</v>
      </c>
      <c r="AD45" s="175"/>
      <c r="AE45" s="19"/>
      <c r="AF45" s="21"/>
      <c r="AG45" s="22" t="str">
        <f t="shared" si="5"/>
        <v>TRUE</v>
      </c>
      <c r="AH45" s="23" t="str">
        <f t="shared" si="6"/>
        <v>کرج جهانشهر - ميدان هلال احمر - خ هلال احمر - نبش كوچه سنبل  کافه دارچین - کیان کاوه 09124620107</v>
      </c>
    </row>
    <row r="46" spans="1:34" ht="22.35" customHeight="1">
      <c r="A46" s="7"/>
      <c r="B46" s="7"/>
      <c r="C46" s="7"/>
      <c r="D46" s="7"/>
      <c r="E46" s="7"/>
      <c r="F46" s="8"/>
      <c r="G46" s="163"/>
      <c r="H46" s="166"/>
      <c r="I46" s="163"/>
      <c r="J46" s="160"/>
      <c r="K46" s="11" t="str">
        <f t="shared" ca="1" si="0"/>
        <v/>
      </c>
      <c r="L46" s="157"/>
      <c r="M46" s="157"/>
      <c r="N46" s="157"/>
      <c r="O46" s="9">
        <v>5501.1</v>
      </c>
      <c r="P46" s="9">
        <v>15</v>
      </c>
      <c r="Q46" s="13" t="str">
        <f>VLOOKUP(O46, '[1]لیست محصولات شهریور ۱۴۰۳'!B:C,2,0)</f>
        <v>ورتکس | Vortex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2300000</v>
      </c>
      <c r="U46" s="26"/>
      <c r="V46" s="16">
        <f t="shared" si="1"/>
        <v>0</v>
      </c>
      <c r="W46" s="12">
        <f t="shared" si="2"/>
        <v>15</v>
      </c>
      <c r="X46" s="14">
        <f t="shared" si="3"/>
        <v>34500000</v>
      </c>
      <c r="Y46" s="17"/>
      <c r="Z46" s="14">
        <f t="shared" si="4"/>
        <v>34500000</v>
      </c>
      <c r="AA46" s="169"/>
      <c r="AB46" s="157"/>
      <c r="AC46" s="172"/>
      <c r="AD46" s="176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164"/>
      <c r="H47" s="167"/>
      <c r="I47" s="164"/>
      <c r="J47" s="161"/>
      <c r="K47" s="11" t="str">
        <f t="shared" ca="1" si="0"/>
        <v/>
      </c>
      <c r="L47" s="158"/>
      <c r="M47" s="158"/>
      <c r="N47" s="158"/>
      <c r="O47" s="9">
        <v>5511.1</v>
      </c>
      <c r="P47" s="9">
        <v>20</v>
      </c>
      <c r="Q47" s="13" t="str">
        <f>VLOOKUP(O47, '[1]لیست محصولات شهریور ۱۴۰۳'!B:C,2,0)</f>
        <v>هامبلا | Hambella</v>
      </c>
      <c r="R47" s="9"/>
      <c r="S47" s="12">
        <f>VLOOKUP(O47, '[1]لیست محصولات شهریور ۱۴۰۳'!B:F,5,0)</f>
        <v>150</v>
      </c>
      <c r="T47" s="14">
        <f>VLOOKUP(O47, '[1]لیست محصولات شهریور ۱۴۰۳'!B:G,6,0)</f>
        <v>3000000</v>
      </c>
      <c r="U47" s="15"/>
      <c r="V47" s="16">
        <f t="shared" si="1"/>
        <v>0</v>
      </c>
      <c r="W47" s="12">
        <f t="shared" si="2"/>
        <v>20</v>
      </c>
      <c r="X47" s="14">
        <f t="shared" si="3"/>
        <v>60000000</v>
      </c>
      <c r="Y47" s="17"/>
      <c r="Z47" s="14">
        <f t="shared" si="4"/>
        <v>60000000</v>
      </c>
      <c r="AA47" s="170"/>
      <c r="AB47" s="158"/>
      <c r="AC47" s="173"/>
      <c r="AD47" s="177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82">
        <v>26</v>
      </c>
      <c r="H48" s="83"/>
      <c r="I48" s="82" t="s">
        <v>146</v>
      </c>
      <c r="J48" s="9" t="s">
        <v>75</v>
      </c>
      <c r="K48" s="11" t="str">
        <f t="shared" ca="1" si="0"/>
        <v/>
      </c>
      <c r="L48" s="12" t="s">
        <v>213</v>
      </c>
      <c r="M48" s="12" t="s">
        <v>214</v>
      </c>
      <c r="N48" s="12" t="s">
        <v>210</v>
      </c>
      <c r="O48" s="9">
        <v>5501.3</v>
      </c>
      <c r="P48" s="9">
        <v>1</v>
      </c>
      <c r="Q48" s="13" t="str">
        <f>VLOOKUP(O48, '[1]لیست محصولات شهریور ۱۴۰۳'!B:C,2,0)</f>
        <v>ورتکس | Vortex</v>
      </c>
      <c r="R48" s="9"/>
      <c r="S48" s="12">
        <f>VLOOKUP(O48, '[1]لیست محصولات شهریور ۱۴۰۳'!B:F,5,0)</f>
        <v>4000</v>
      </c>
      <c r="T48" s="14">
        <f>VLOOKUP(O48, '[1]لیست محصولات شهریور ۱۴۰۳'!B:G,6,0)</f>
        <v>51200000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51200000</v>
      </c>
      <c r="Y48" s="17"/>
      <c r="Z48" s="14">
        <f t="shared" si="4"/>
        <v>51200000</v>
      </c>
      <c r="AA48" s="18" t="s">
        <v>143</v>
      </c>
      <c r="AB48" s="12" t="s">
        <v>211</v>
      </c>
      <c r="AC48" s="19" t="s">
        <v>212</v>
      </c>
      <c r="AD48" s="20"/>
      <c r="AE48" s="19"/>
      <c r="AF48" s="21"/>
      <c r="AG48" s="22" t="str">
        <f t="shared" si="5"/>
        <v>TRUE</v>
      </c>
      <c r="AH48" s="23" t="str">
        <f t="shared" si="6"/>
        <v>تبریز وليعصر، كريم خان کافه ایندو - مهرداد پورمصطفی 09143091422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62">
        <v>27</v>
      </c>
      <c r="H49" s="165"/>
      <c r="I49" s="162" t="s">
        <v>146</v>
      </c>
      <c r="J49" s="159"/>
      <c r="K49" s="11" t="str">
        <f t="shared" ca="1" si="0"/>
        <v/>
      </c>
      <c r="L49" s="156" t="s">
        <v>215</v>
      </c>
      <c r="M49" s="156" t="s">
        <v>216</v>
      </c>
      <c r="N49" s="156"/>
      <c r="O49" s="9">
        <v>3326.1</v>
      </c>
      <c r="P49" s="9">
        <v>1</v>
      </c>
      <c r="Q49" s="13" t="str">
        <f>VLOOKUP(O49, '[1]لیست محصولات شهریور ۱۴۰۳'!B:C,2,0)</f>
        <v>میاگروس | Milagros</v>
      </c>
      <c r="R49" s="9"/>
      <c r="S49" s="12">
        <f>VLOOKUP(O49, '[1]لیست محصولات شهریور ۱۴۰۳'!B:F,5,0)</f>
        <v>150</v>
      </c>
      <c r="T49" s="14">
        <f>VLOOKUP(O49, '[1]لیست محصولات شهریور ۱۴۰۳'!B:G,6,0)</f>
        <v>3750000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3750000</v>
      </c>
      <c r="Y49" s="17"/>
      <c r="Z49" s="14">
        <f t="shared" si="4"/>
        <v>3750000</v>
      </c>
      <c r="AA49" s="168" t="s">
        <v>80</v>
      </c>
      <c r="AB49" s="156" t="s">
        <v>217</v>
      </c>
      <c r="AC49" s="171" t="s">
        <v>218</v>
      </c>
      <c r="AD49" s="175" t="s">
        <v>87</v>
      </c>
      <c r="AE49" s="154" t="s">
        <v>219</v>
      </c>
      <c r="AF49" s="21"/>
      <c r="AG49" s="22" t="str">
        <f t="shared" si="5"/>
        <v>TRUE</v>
      </c>
      <c r="AH49" s="23" t="str">
        <f t="shared" si="6"/>
        <v>تهران نولان ونک  - محمدباقر آل‌ابراهیم +9647827167138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63"/>
      <c r="H50" s="166"/>
      <c r="I50" s="163"/>
      <c r="J50" s="160"/>
      <c r="K50" s="11" t="str">
        <f t="shared" ca="1" si="0"/>
        <v/>
      </c>
      <c r="L50" s="157"/>
      <c r="M50" s="157"/>
      <c r="N50" s="157"/>
      <c r="O50" s="9">
        <v>5525.1</v>
      </c>
      <c r="P50" s="9">
        <v>2</v>
      </c>
      <c r="Q50" s="13" t="str">
        <f>VLOOKUP(O50, '[1]لیست محصولات شهریور ۱۴۰۳'!B:C,2,0)</f>
        <v>اتیوپی آناسورا | Ethiopia Anasora</v>
      </c>
      <c r="R50" s="9"/>
      <c r="S50" s="12">
        <f>VLOOKUP(O50, '[1]لیست محصولات شهریور ۱۴۰۳'!B:F,5,0)</f>
        <v>150</v>
      </c>
      <c r="T50" s="14">
        <f>VLOOKUP(O50, '[1]لیست محصولات شهریور ۱۴۰۳'!B:G,6,0)</f>
        <v>2750000</v>
      </c>
      <c r="U50" s="26"/>
      <c r="V50" s="16">
        <f t="shared" si="1"/>
        <v>0</v>
      </c>
      <c r="W50" s="12">
        <f t="shared" si="2"/>
        <v>2</v>
      </c>
      <c r="X50" s="14">
        <f t="shared" si="3"/>
        <v>5500000</v>
      </c>
      <c r="Y50" s="17"/>
      <c r="Z50" s="14">
        <f t="shared" si="4"/>
        <v>5500000</v>
      </c>
      <c r="AA50" s="169"/>
      <c r="AB50" s="157"/>
      <c r="AC50" s="172"/>
      <c r="AD50" s="176"/>
      <c r="AE50" s="174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64"/>
      <c r="H51" s="167"/>
      <c r="I51" s="164"/>
      <c r="J51" s="161"/>
      <c r="K51" s="11" t="str">
        <f t="shared" ca="1" si="0"/>
        <v/>
      </c>
      <c r="L51" s="158"/>
      <c r="M51" s="158"/>
      <c r="N51" s="158"/>
      <c r="O51" s="9">
        <v>5511.1</v>
      </c>
      <c r="P51" s="9">
        <v>1</v>
      </c>
      <c r="Q51" s="13" t="str">
        <f>VLOOKUP(O51, '[1]لیست محصولات شهریور ۱۴۰۳'!B:C,2,0)</f>
        <v>هامبلا | Hambella</v>
      </c>
      <c r="R51" s="9"/>
      <c r="S51" s="12">
        <f>VLOOKUP(O51, '[1]لیست محصولات شهریور ۱۴۰۳'!B:F,5,0)</f>
        <v>150</v>
      </c>
      <c r="T51" s="14">
        <f>VLOOKUP(O51, '[1]لیست محصولات شهریور ۱۴۰۳'!B:G,6,0)</f>
        <v>3000000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3000000</v>
      </c>
      <c r="Y51" s="17"/>
      <c r="Z51" s="14">
        <f t="shared" si="4"/>
        <v>3000000</v>
      </c>
      <c r="AA51" s="170"/>
      <c r="AB51" s="158"/>
      <c r="AC51" s="173"/>
      <c r="AD51" s="177"/>
      <c r="AE51" s="155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>
        <v>28</v>
      </c>
      <c r="H52" s="10">
        <v>874239</v>
      </c>
      <c r="I52" s="9" t="s">
        <v>146</v>
      </c>
      <c r="J52" s="9"/>
      <c r="K52" s="11" t="str">
        <f t="shared" ca="1" si="0"/>
        <v/>
      </c>
      <c r="L52" s="12" t="s">
        <v>220</v>
      </c>
      <c r="M52" s="12" t="s">
        <v>221</v>
      </c>
      <c r="N52" s="12"/>
      <c r="O52" s="9">
        <v>5525.2</v>
      </c>
      <c r="P52" s="9">
        <v>1</v>
      </c>
      <c r="Q52" s="13" t="str">
        <f>VLOOKUP(O52, '[1]لیست محصولات شهریور ۱۴۰۳'!B:C,2,0)</f>
        <v>اتیوپی آناسورا | Ethiopia Anasora</v>
      </c>
      <c r="R52" s="9"/>
      <c r="S52" s="12">
        <f>VLOOKUP(O52, '[1]لیست محصولات شهریور ۱۴۰۳'!B:F,5,0)</f>
        <v>750</v>
      </c>
      <c r="T52" s="14">
        <f>VLOOKUP(O52, '[1]لیست محصولات شهریور ۱۴۰۳'!B:G,6,0)</f>
        <v>13350000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13350000</v>
      </c>
      <c r="Y52" s="17"/>
      <c r="Z52" s="14">
        <f t="shared" si="4"/>
        <v>13350000</v>
      </c>
      <c r="AA52" s="18" t="s">
        <v>80</v>
      </c>
      <c r="AB52" s="13" t="s">
        <v>222</v>
      </c>
      <c r="AC52" s="19" t="s">
        <v>223</v>
      </c>
      <c r="AD52" s="20" t="s">
        <v>87</v>
      </c>
      <c r="AE52" s="19"/>
      <c r="AF52" s="21"/>
      <c r="AG52" s="22" t="str">
        <f t="shared" si="5"/>
        <v>TRUE</v>
      </c>
      <c r="AH52" s="23" t="str">
        <f t="shared" si="6"/>
        <v>تهران بلوار قیطریه-خیابان سلیمانی شرقی-کوچه مینو-پلاک ۱۳-واحد ۱  - پرهام رجبی مهر 09127362617</v>
      </c>
    </row>
    <row r="53" spans="1:34" ht="22.35" customHeight="1">
      <c r="A53" s="7"/>
      <c r="B53" s="7"/>
      <c r="C53" s="7"/>
      <c r="D53" s="7"/>
      <c r="E53" s="7"/>
      <c r="F53" s="8"/>
      <c r="G53" s="159">
        <v>29</v>
      </c>
      <c r="H53" s="202">
        <v>282433717174</v>
      </c>
      <c r="I53" s="159" t="s">
        <v>146</v>
      </c>
      <c r="J53" s="159"/>
      <c r="K53" s="11" t="str">
        <f t="shared" ca="1" si="0"/>
        <v/>
      </c>
      <c r="L53" s="156" t="s">
        <v>224</v>
      </c>
      <c r="M53" s="156" t="s">
        <v>225</v>
      </c>
      <c r="N53" s="156"/>
      <c r="O53" s="9">
        <v>5525.1</v>
      </c>
      <c r="P53" s="9">
        <v>1</v>
      </c>
      <c r="Q53" s="13" t="str">
        <f>VLOOKUP(O53, '[1]لیست محصولات شهریور ۱۴۰۳'!B:C,2,0)</f>
        <v>اتیوپی آناسورا | Ethiopia Anasora</v>
      </c>
      <c r="R53" s="9"/>
      <c r="S53" s="12">
        <f>VLOOKUP(O53, '[1]لیست محصولات شهریور ۱۴۰۳'!B:F,5,0)</f>
        <v>150</v>
      </c>
      <c r="T53" s="14">
        <f>VLOOKUP(O53, '[1]لیست محصولات شهریور ۱۴۰۳'!B:G,6,0)</f>
        <v>2750000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2750000</v>
      </c>
      <c r="Y53" s="17"/>
      <c r="Z53" s="14">
        <f t="shared" si="4"/>
        <v>2750000</v>
      </c>
      <c r="AA53" s="168" t="s">
        <v>80</v>
      </c>
      <c r="AB53" s="226" t="s">
        <v>226</v>
      </c>
      <c r="AC53" s="171" t="s">
        <v>227</v>
      </c>
      <c r="AD53" s="175" t="s">
        <v>172</v>
      </c>
      <c r="AE53" s="19"/>
      <c r="AF53" s="21"/>
      <c r="AG53" s="22" t="str">
        <f t="shared" si="5"/>
        <v>TRUE</v>
      </c>
      <c r="AH53" s="23" t="str">
        <f t="shared" si="6"/>
        <v>تهران گیشا، ابتدای خیابان ۳۵، جنب فروشگاه هفت، پلاک ۳۴۶، واحد ۳  - بهراد تقوی 09013335521</v>
      </c>
    </row>
    <row r="54" spans="1:34" ht="22.35" customHeight="1">
      <c r="A54" s="7"/>
      <c r="B54" s="7"/>
      <c r="C54" s="7"/>
      <c r="D54" s="7"/>
      <c r="E54" s="7"/>
      <c r="F54" s="8"/>
      <c r="G54" s="161"/>
      <c r="H54" s="204"/>
      <c r="I54" s="161"/>
      <c r="J54" s="161"/>
      <c r="K54" s="11" t="str">
        <f t="shared" ca="1" si="0"/>
        <v/>
      </c>
      <c r="L54" s="158"/>
      <c r="M54" s="158"/>
      <c r="N54" s="158"/>
      <c r="O54" s="9">
        <v>5511.1</v>
      </c>
      <c r="P54" s="9">
        <v>2</v>
      </c>
      <c r="Q54" s="13" t="str">
        <f>VLOOKUP(O54, '[1]لیست محصولات شهریور ۱۴۰۳'!B:C,2,0)</f>
        <v>هامبلا | Hambella</v>
      </c>
      <c r="R54" s="9"/>
      <c r="S54" s="12">
        <f>VLOOKUP(O54, '[1]لیست محصولات شهریور ۱۴۰۳'!B:F,5,0)</f>
        <v>150</v>
      </c>
      <c r="T54" s="14">
        <f>VLOOKUP(O54, '[1]لیست محصولات شهریور ۱۴۰۳'!B:G,6,0)</f>
        <v>3000000</v>
      </c>
      <c r="U54" s="15"/>
      <c r="V54" s="16">
        <f t="shared" si="1"/>
        <v>0</v>
      </c>
      <c r="W54" s="12">
        <f t="shared" si="2"/>
        <v>2</v>
      </c>
      <c r="X54" s="14">
        <f t="shared" si="3"/>
        <v>6000000</v>
      </c>
      <c r="Y54" s="17"/>
      <c r="Z54" s="14">
        <f t="shared" si="4"/>
        <v>6000000</v>
      </c>
      <c r="AA54" s="170"/>
      <c r="AB54" s="227"/>
      <c r="AC54" s="173"/>
      <c r="AD54" s="177"/>
      <c r="AE54" s="19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s="79" customFormat="1" ht="22.35" customHeight="1">
      <c r="A55" s="66"/>
      <c r="B55" s="66"/>
      <c r="C55" s="66"/>
      <c r="D55" s="66"/>
      <c r="E55" s="66"/>
      <c r="F55" s="66"/>
      <c r="G55" s="209">
        <v>30</v>
      </c>
      <c r="H55" s="221" t="s">
        <v>96</v>
      </c>
      <c r="I55" s="209" t="s">
        <v>146</v>
      </c>
      <c r="J55" s="209"/>
      <c r="K55" s="69" t="str">
        <f t="shared" ca="1" si="0"/>
        <v/>
      </c>
      <c r="L55" s="215" t="s">
        <v>165</v>
      </c>
      <c r="M55" s="215"/>
      <c r="N55" s="215" t="s">
        <v>166</v>
      </c>
      <c r="O55" s="67">
        <v>5524.1</v>
      </c>
      <c r="P55" s="67">
        <v>1</v>
      </c>
      <c r="Q55" s="71" t="str">
        <f>VLOOKUP(O55, '[1]لیست محصولات شهریور ۱۴۰۳'!B:C,2,0)</f>
        <v>برزیل کوکاپیل کاناریو | Brazil Cocapil Canario</v>
      </c>
      <c r="R55" s="67"/>
      <c r="S55" s="70">
        <f>VLOOKUP(O55, '[1]لیست محصولات شهریور ۱۴۰۳'!B:F,5,0)</f>
        <v>150</v>
      </c>
      <c r="T55" s="72">
        <f>VLOOKUP(O55, '[1]لیست محصولات شهریور ۱۴۰۳'!B:G,6,0)</f>
        <v>2550000</v>
      </c>
      <c r="U55" s="85"/>
      <c r="V55" s="74">
        <f t="shared" si="1"/>
        <v>0</v>
      </c>
      <c r="W55" s="70">
        <f t="shared" si="2"/>
        <v>1</v>
      </c>
      <c r="X55" s="72">
        <f t="shared" si="3"/>
        <v>2550000</v>
      </c>
      <c r="Y55" s="75"/>
      <c r="Z55" s="72">
        <f t="shared" si="4"/>
        <v>2550000</v>
      </c>
      <c r="AA55" s="218" t="s">
        <v>80</v>
      </c>
      <c r="AB55" s="215" t="s">
        <v>70</v>
      </c>
      <c r="AC55" s="212" t="s">
        <v>167</v>
      </c>
      <c r="AD55" s="209"/>
      <c r="AE55" s="224" t="s">
        <v>228</v>
      </c>
      <c r="AF55" s="78"/>
      <c r="AH55" s="80" t="str">
        <f t="shared" si="6"/>
        <v>تهران - کافه وست پلتفرم - واهه  09124753526</v>
      </c>
    </row>
    <row r="56" spans="1:34" s="79" customFormat="1" ht="22.35" customHeight="1">
      <c r="A56" s="66"/>
      <c r="B56" s="66"/>
      <c r="C56" s="66"/>
      <c r="D56" s="66"/>
      <c r="E56" s="66"/>
      <c r="F56" s="66"/>
      <c r="G56" s="211"/>
      <c r="H56" s="223"/>
      <c r="I56" s="211"/>
      <c r="J56" s="211"/>
      <c r="K56" s="69" t="str">
        <f t="shared" ca="1" si="0"/>
        <v/>
      </c>
      <c r="L56" s="217"/>
      <c r="M56" s="217"/>
      <c r="N56" s="217"/>
      <c r="O56" s="67">
        <v>5525.1</v>
      </c>
      <c r="P56" s="67">
        <v>1</v>
      </c>
      <c r="Q56" s="71" t="str">
        <f>VLOOKUP(O56, '[1]لیست محصولات شهریور ۱۴۰۳'!B:C,2,0)</f>
        <v>اتیوپی آناسورا | Ethiopia Anasora</v>
      </c>
      <c r="R56" s="67"/>
      <c r="S56" s="70">
        <f>VLOOKUP(O56, '[1]لیست محصولات شهریور ۱۴۰۳'!B:F,5,0)</f>
        <v>150</v>
      </c>
      <c r="T56" s="72">
        <f>VLOOKUP(O56, '[1]لیست محصولات شهریور ۱۴۰۳'!B:G,6,0)</f>
        <v>2750000</v>
      </c>
      <c r="U56" s="73"/>
      <c r="V56" s="74">
        <f t="shared" si="1"/>
        <v>0</v>
      </c>
      <c r="W56" s="70">
        <f t="shared" si="2"/>
        <v>1</v>
      </c>
      <c r="X56" s="72">
        <f t="shared" si="3"/>
        <v>2750000</v>
      </c>
      <c r="Y56" s="75"/>
      <c r="Z56" s="72">
        <f t="shared" si="4"/>
        <v>2750000</v>
      </c>
      <c r="AA56" s="220"/>
      <c r="AB56" s="217"/>
      <c r="AC56" s="214"/>
      <c r="AD56" s="211"/>
      <c r="AE56" s="225"/>
      <c r="AF56" s="78"/>
      <c r="AH56" s="80" t="str">
        <f t="shared" si="6"/>
        <v xml:space="preserve">   -   </v>
      </c>
    </row>
    <row r="57" spans="1:34" s="97" customFormat="1" ht="22.35" customHeight="1">
      <c r="A57" s="86"/>
      <c r="B57" s="86"/>
      <c r="C57" s="86"/>
      <c r="D57" s="86"/>
      <c r="E57" s="86"/>
      <c r="F57" s="86"/>
      <c r="G57" s="178">
        <v>31</v>
      </c>
      <c r="H57" s="181"/>
      <c r="I57" s="178" t="s">
        <v>229</v>
      </c>
      <c r="J57" s="178"/>
      <c r="K57" s="87" t="str">
        <f t="shared" ca="1" si="0"/>
        <v/>
      </c>
      <c r="L57" s="184" t="s">
        <v>230</v>
      </c>
      <c r="M57" s="185"/>
      <c r="N57" s="186"/>
      <c r="O57" s="88">
        <v>5525.1</v>
      </c>
      <c r="P57" s="88">
        <v>1</v>
      </c>
      <c r="Q57" s="89" t="str">
        <f>VLOOKUP(O57, '[1]لیست محصولات شهریور ۱۴۰۳'!B:C,2,0)</f>
        <v>اتیوپی آناسورا | Ethiopia Anasora</v>
      </c>
      <c r="R57" s="88"/>
      <c r="S57" s="90">
        <f>VLOOKUP(O57, '[1]لیست محصولات شهریور ۱۴۰۳'!B:F,5,0)</f>
        <v>150</v>
      </c>
      <c r="T57" s="91">
        <f>VLOOKUP(O57, '[1]لیست محصولات شهریور ۱۴۰۳'!B:G,6,0)</f>
        <v>2750000</v>
      </c>
      <c r="U57" s="92"/>
      <c r="V57" s="93">
        <f t="shared" si="1"/>
        <v>0</v>
      </c>
      <c r="W57" s="90">
        <f t="shared" si="2"/>
        <v>1</v>
      </c>
      <c r="X57" s="91">
        <f t="shared" si="3"/>
        <v>2750000</v>
      </c>
      <c r="Y57" s="94"/>
      <c r="Z57" s="91">
        <f t="shared" si="4"/>
        <v>2750000</v>
      </c>
      <c r="AA57" s="199"/>
      <c r="AB57" s="196"/>
      <c r="AC57" s="193"/>
      <c r="AD57" s="178"/>
      <c r="AE57" s="95"/>
      <c r="AF57" s="96"/>
      <c r="AH57" s="98" t="e">
        <f>AA57&amp;" "&amp;AB57&amp;" "&amp;L57&amp;" - "&amp;#REF!&amp;" "&amp;M57&amp;" "&amp;AC57</f>
        <v>#REF!</v>
      </c>
    </row>
    <row r="58" spans="1:34" s="97" customFormat="1" ht="22.35" customHeight="1">
      <c r="A58" s="86"/>
      <c r="B58" s="86"/>
      <c r="C58" s="86"/>
      <c r="D58" s="86"/>
      <c r="E58" s="86"/>
      <c r="F58" s="86"/>
      <c r="G58" s="179"/>
      <c r="H58" s="182"/>
      <c r="I58" s="179"/>
      <c r="J58" s="179"/>
      <c r="K58" s="87" t="str">
        <f t="shared" ca="1" si="0"/>
        <v/>
      </c>
      <c r="L58" s="187"/>
      <c r="M58" s="188"/>
      <c r="N58" s="189"/>
      <c r="O58" s="88">
        <v>5524.1</v>
      </c>
      <c r="P58" s="88">
        <v>1</v>
      </c>
      <c r="Q58" s="89" t="str">
        <f>VLOOKUP(O58, '[1]لیست محصولات شهریور ۱۴۰۳'!B:C,2,0)</f>
        <v>برزیل کوکاپیل کاناریو | Brazil Cocapil Canario</v>
      </c>
      <c r="R58" s="88"/>
      <c r="S58" s="90">
        <f>VLOOKUP(O58, '[1]لیست محصولات شهریور ۱۴۰۳'!B:F,5,0)</f>
        <v>150</v>
      </c>
      <c r="T58" s="91">
        <f>VLOOKUP(O58, '[1]لیست محصولات شهریور ۱۴۰۳'!B:G,6,0)</f>
        <v>2550000</v>
      </c>
      <c r="U58" s="92"/>
      <c r="V58" s="93">
        <f t="shared" si="1"/>
        <v>0</v>
      </c>
      <c r="W58" s="90">
        <f t="shared" si="2"/>
        <v>1</v>
      </c>
      <c r="X58" s="91">
        <f t="shared" si="3"/>
        <v>2550000</v>
      </c>
      <c r="Y58" s="94"/>
      <c r="Z58" s="91">
        <f t="shared" si="4"/>
        <v>2550000</v>
      </c>
      <c r="AA58" s="200"/>
      <c r="AB58" s="197"/>
      <c r="AC58" s="194"/>
      <c r="AD58" s="179"/>
      <c r="AE58" s="95"/>
      <c r="AF58" s="96"/>
      <c r="AH58" s="98" t="str">
        <f t="shared" si="6"/>
        <v xml:space="preserve">   -   </v>
      </c>
    </row>
    <row r="59" spans="1:34" s="97" customFormat="1" ht="22.35" customHeight="1">
      <c r="A59" s="86"/>
      <c r="B59" s="86"/>
      <c r="C59" s="86"/>
      <c r="D59" s="86"/>
      <c r="E59" s="86"/>
      <c r="F59" s="86"/>
      <c r="G59" s="179"/>
      <c r="H59" s="182"/>
      <c r="I59" s="179"/>
      <c r="J59" s="179"/>
      <c r="K59" s="87" t="str">
        <f t="shared" ca="1" si="0"/>
        <v/>
      </c>
      <c r="L59" s="187"/>
      <c r="M59" s="188"/>
      <c r="N59" s="189"/>
      <c r="O59" s="88">
        <v>5511.1</v>
      </c>
      <c r="P59" s="88">
        <v>1</v>
      </c>
      <c r="Q59" s="89" t="str">
        <f>VLOOKUP(O59, '[1]لیست محصولات شهریور ۱۴۰۳'!B:C,2,0)</f>
        <v>هامبلا | Hambella</v>
      </c>
      <c r="R59" s="88"/>
      <c r="S59" s="90">
        <f>VLOOKUP(O59, '[1]لیست محصولات شهریور ۱۴۰۳'!B:F,5,0)</f>
        <v>150</v>
      </c>
      <c r="T59" s="91">
        <f>VLOOKUP(O59, '[1]لیست محصولات شهریور ۱۴۰۳'!B:G,6,0)</f>
        <v>3000000</v>
      </c>
      <c r="U59" s="92"/>
      <c r="V59" s="93">
        <f t="shared" si="1"/>
        <v>0</v>
      </c>
      <c r="W59" s="90">
        <f t="shared" si="2"/>
        <v>1</v>
      </c>
      <c r="X59" s="91">
        <f t="shared" si="3"/>
        <v>3000000</v>
      </c>
      <c r="Y59" s="94"/>
      <c r="Z59" s="91">
        <f t="shared" si="4"/>
        <v>3000000</v>
      </c>
      <c r="AA59" s="200"/>
      <c r="AB59" s="197"/>
      <c r="AC59" s="194"/>
      <c r="AD59" s="179"/>
      <c r="AE59" s="95"/>
      <c r="AF59" s="96"/>
      <c r="AH59" s="98" t="str">
        <f t="shared" si="6"/>
        <v xml:space="preserve">   -   </v>
      </c>
    </row>
    <row r="60" spans="1:34" s="97" customFormat="1" ht="22.35" customHeight="1">
      <c r="A60" s="86"/>
      <c r="B60" s="86"/>
      <c r="C60" s="86" t="b">
        <v>0</v>
      </c>
      <c r="D60" s="86"/>
      <c r="E60" s="86"/>
      <c r="F60" s="86"/>
      <c r="G60" s="179"/>
      <c r="H60" s="182"/>
      <c r="I60" s="179"/>
      <c r="J60" s="179"/>
      <c r="K60" s="87" t="str">
        <f t="shared" ca="1" si="0"/>
        <v/>
      </c>
      <c r="L60" s="187"/>
      <c r="M60" s="188"/>
      <c r="N60" s="189"/>
      <c r="O60" s="88">
        <v>3329.1</v>
      </c>
      <c r="P60" s="88">
        <v>1</v>
      </c>
      <c r="Q60" s="89" t="str">
        <f>VLOOKUP(O60, '[1]لیست محصولات شهریور ۱۴۰۳'!B:C,2,0)</f>
        <v>بنتی ننکا | Benti Nenka</v>
      </c>
      <c r="R60" s="88"/>
      <c r="S60" s="90">
        <f>VLOOKUP(O60, '[1]لیست محصولات شهریور ۱۴۰۳'!B:F,5,0)</f>
        <v>150</v>
      </c>
      <c r="T60" s="91">
        <f>VLOOKUP(O60, '[1]لیست محصولات شهریور ۱۴۰۳'!B:G,6,0)</f>
        <v>9850000</v>
      </c>
      <c r="U60" s="92"/>
      <c r="V60" s="93">
        <f t="shared" si="1"/>
        <v>0</v>
      </c>
      <c r="W60" s="90">
        <f t="shared" si="2"/>
        <v>1</v>
      </c>
      <c r="X60" s="91">
        <f t="shared" si="3"/>
        <v>9850000</v>
      </c>
      <c r="Y60" s="94"/>
      <c r="Z60" s="91">
        <f t="shared" si="4"/>
        <v>9850000</v>
      </c>
      <c r="AA60" s="200"/>
      <c r="AB60" s="197"/>
      <c r="AC60" s="194"/>
      <c r="AD60" s="179"/>
      <c r="AE60" s="95"/>
      <c r="AF60" s="96"/>
      <c r="AH60" s="98" t="str">
        <f t="shared" si="6"/>
        <v xml:space="preserve">   -   </v>
      </c>
    </row>
    <row r="61" spans="1:34" s="97" customFormat="1" ht="22.35" customHeight="1">
      <c r="A61" s="86"/>
      <c r="B61" s="86"/>
      <c r="C61" s="86"/>
      <c r="D61" s="86"/>
      <c r="E61" s="86"/>
      <c r="F61" s="86"/>
      <c r="G61" s="179"/>
      <c r="H61" s="182"/>
      <c r="I61" s="179"/>
      <c r="J61" s="179"/>
      <c r="K61" s="87" t="str">
        <f t="shared" ca="1" si="0"/>
        <v/>
      </c>
      <c r="L61" s="187"/>
      <c r="M61" s="188"/>
      <c r="N61" s="189"/>
      <c r="O61" s="88">
        <v>3328.1</v>
      </c>
      <c r="P61" s="88">
        <v>1</v>
      </c>
      <c r="Q61" s="89" t="str">
        <f>VLOOKUP(O61, '[1]لیست محصولات شهریور ۱۴۰۳'!B:C,2,0)</f>
        <v>ایماکولادا مزارع فلو | Inmaculada Fellows Farms</v>
      </c>
      <c r="R61" s="88"/>
      <c r="S61" s="90">
        <f>VLOOKUP(O61, '[1]لیست محصولات شهریور ۱۴۰۳'!B:F,5,0)</f>
        <v>150</v>
      </c>
      <c r="T61" s="91">
        <f>VLOOKUP(O61, '[1]لیست محصولات شهریور ۱۴۰۳'!B:G,6,0)</f>
        <v>7900000</v>
      </c>
      <c r="U61" s="92"/>
      <c r="V61" s="93">
        <f t="shared" si="1"/>
        <v>0</v>
      </c>
      <c r="W61" s="90">
        <f t="shared" si="2"/>
        <v>1</v>
      </c>
      <c r="X61" s="91">
        <f t="shared" si="3"/>
        <v>7900000</v>
      </c>
      <c r="Y61" s="94"/>
      <c r="Z61" s="91">
        <f t="shared" si="4"/>
        <v>7900000</v>
      </c>
      <c r="AA61" s="200"/>
      <c r="AB61" s="197"/>
      <c r="AC61" s="194"/>
      <c r="AD61" s="179"/>
      <c r="AE61" s="95"/>
      <c r="AF61" s="96"/>
      <c r="AH61" s="98" t="str">
        <f t="shared" si="6"/>
        <v xml:space="preserve">   -   </v>
      </c>
    </row>
    <row r="62" spans="1:34" s="97" customFormat="1" ht="22.35" customHeight="1">
      <c r="A62" s="86"/>
      <c r="B62" s="86"/>
      <c r="C62" s="86"/>
      <c r="D62" s="86"/>
      <c r="E62" s="86"/>
      <c r="F62" s="86"/>
      <c r="G62" s="180"/>
      <c r="H62" s="183"/>
      <c r="I62" s="180"/>
      <c r="J62" s="180"/>
      <c r="K62" s="87" t="str">
        <f t="shared" ca="1" si="0"/>
        <v/>
      </c>
      <c r="L62" s="190"/>
      <c r="M62" s="191"/>
      <c r="N62" s="192"/>
      <c r="O62" s="88">
        <v>3327.1</v>
      </c>
      <c r="P62" s="88">
        <v>1</v>
      </c>
      <c r="Q62" s="89" t="str">
        <f>VLOOKUP(O62, '[1]لیست محصولات شهریور ۱۴۰۳'!B:C,2,0)</f>
        <v>پامپوجیلا | pampojila</v>
      </c>
      <c r="R62" s="88"/>
      <c r="S62" s="90">
        <f>VLOOKUP(O62, '[1]لیست محصولات شهریور ۱۴۰۳'!B:F,5,0)</f>
        <v>150</v>
      </c>
      <c r="T62" s="91">
        <f>VLOOKUP(O62, '[1]لیست محصولات شهریور ۱۴۰۳'!B:G,6,0)</f>
        <v>5950000</v>
      </c>
      <c r="U62" s="92"/>
      <c r="V62" s="93">
        <f t="shared" si="1"/>
        <v>0</v>
      </c>
      <c r="W62" s="90">
        <f t="shared" si="2"/>
        <v>1</v>
      </c>
      <c r="X62" s="91">
        <f t="shared" si="3"/>
        <v>5950000</v>
      </c>
      <c r="Y62" s="94"/>
      <c r="Z62" s="91">
        <f t="shared" si="4"/>
        <v>5950000</v>
      </c>
      <c r="AA62" s="201"/>
      <c r="AB62" s="198"/>
      <c r="AC62" s="195"/>
      <c r="AD62" s="180"/>
      <c r="AE62" s="95"/>
      <c r="AF62" s="96"/>
      <c r="AH62" s="98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82">
        <v>32</v>
      </c>
      <c r="H63" s="83"/>
      <c r="I63" s="82" t="s">
        <v>146</v>
      </c>
      <c r="J63" s="9" t="s">
        <v>75</v>
      </c>
      <c r="K63" s="11" t="str">
        <f t="shared" ca="1" si="0"/>
        <v/>
      </c>
      <c r="L63" s="12" t="s">
        <v>232</v>
      </c>
      <c r="M63" s="12" t="s">
        <v>233</v>
      </c>
      <c r="N63" s="12" t="s">
        <v>231</v>
      </c>
      <c r="O63" s="9">
        <v>5511.3</v>
      </c>
      <c r="P63" s="9">
        <v>3</v>
      </c>
      <c r="Q63" s="13" t="str">
        <f>VLOOKUP(O63, '[1]لیست محصولات شهریور ۱۴۰۳'!B:C,2,0)</f>
        <v>هامبلا | Hambella</v>
      </c>
      <c r="R63" s="9"/>
      <c r="S63" s="12">
        <f>VLOOKUP(O63, '[1]لیست محصولات شهریور ۱۴۰۳'!B:F,5,0)</f>
        <v>4000</v>
      </c>
      <c r="T63" s="14">
        <f>VLOOKUP(O63, '[1]لیست محصولات شهریور ۱۴۰۳'!B:G,6,0)</f>
        <v>69600000</v>
      </c>
      <c r="U63" s="15"/>
      <c r="V63" s="16">
        <f t="shared" si="1"/>
        <v>0</v>
      </c>
      <c r="W63" s="12">
        <f t="shared" si="2"/>
        <v>3</v>
      </c>
      <c r="X63" s="14">
        <f t="shared" si="3"/>
        <v>208800000</v>
      </c>
      <c r="Y63" s="17"/>
      <c r="Z63" s="14">
        <f t="shared" si="4"/>
        <v>208800000</v>
      </c>
      <c r="AA63" s="18" t="s">
        <v>184</v>
      </c>
      <c r="AB63" s="12" t="s">
        <v>234</v>
      </c>
      <c r="AC63" s="19" t="s">
        <v>235</v>
      </c>
      <c r="AD63" s="20"/>
      <c r="AE63" s="84" t="s">
        <v>236</v>
      </c>
      <c r="AF63" s="21"/>
      <c r="AG63" s="22" t="str">
        <f t="shared" si="5"/>
        <v>TRUE</v>
      </c>
      <c r="AH63" s="23" t="str">
        <f t="shared" si="6"/>
        <v>مشهد وکیل آباد، بین وکیل آباد 47 و 49 کافه سوشال - سجاد زمانی 09385411455</v>
      </c>
    </row>
    <row r="64" spans="1:34" ht="22.35" customHeight="1">
      <c r="A64" s="7"/>
      <c r="B64" s="7"/>
      <c r="C64" s="7"/>
      <c r="D64" s="7"/>
      <c r="E64" s="7"/>
      <c r="F64" s="8"/>
      <c r="G64" s="82">
        <v>33</v>
      </c>
      <c r="H64" s="83" t="s">
        <v>298</v>
      </c>
      <c r="I64" s="82" t="s">
        <v>229</v>
      </c>
      <c r="J64" s="9" t="s">
        <v>75</v>
      </c>
      <c r="K64" s="11" t="str">
        <f t="shared" ca="1" si="0"/>
        <v/>
      </c>
      <c r="L64" s="12" t="s">
        <v>82</v>
      </c>
      <c r="M64" s="12" t="s">
        <v>263</v>
      </c>
      <c r="N64" s="12" t="s">
        <v>264</v>
      </c>
      <c r="O64" s="9">
        <v>5501.3</v>
      </c>
      <c r="P64" s="9">
        <v>2</v>
      </c>
      <c r="Q64" s="13" t="str">
        <f>VLOOKUP(O64, '[1]لیست محصولات شهریور ۱۴۰۳'!B:C,2,0)</f>
        <v>ورتکس | Vortex</v>
      </c>
      <c r="R64" s="9"/>
      <c r="S64" s="12">
        <f>VLOOKUP(O64, '[1]لیست محصولات شهریور ۱۴۰۳'!B:F,5,0)</f>
        <v>4000</v>
      </c>
      <c r="T64" s="14">
        <f>VLOOKUP(O64, '[1]لیست محصولات شهریور ۱۴۰۳'!B:G,6,0)</f>
        <v>51200000</v>
      </c>
      <c r="U64" s="15"/>
      <c r="V64" s="16">
        <f t="shared" si="1"/>
        <v>0</v>
      </c>
      <c r="W64" s="12">
        <f t="shared" si="2"/>
        <v>2</v>
      </c>
      <c r="X64" s="14">
        <f t="shared" si="3"/>
        <v>102400000</v>
      </c>
      <c r="Y64" s="17"/>
      <c r="Z64" s="14">
        <f t="shared" si="4"/>
        <v>102400000</v>
      </c>
      <c r="AA64" s="18" t="s">
        <v>265</v>
      </c>
      <c r="AB64" s="13" t="s">
        <v>267</v>
      </c>
      <c r="AC64" s="19" t="s">
        <v>266</v>
      </c>
      <c r="AD64" s="20"/>
      <c r="AE64" s="84" t="s">
        <v>236</v>
      </c>
      <c r="AF64" s="21"/>
      <c r="AG64" s="22" t="str">
        <f t="shared" si="5"/>
        <v>TRUE</v>
      </c>
      <c r="AH64" s="23" t="str">
        <f t="shared" si="6"/>
        <v>کرمان بلوار جمهوري اسلامي همتي فر نبش كوچه شماره يك کافه دارسین - زهرا کاکوئی 09059769286</v>
      </c>
    </row>
    <row r="65" spans="1:34" ht="22.35" customHeight="1">
      <c r="A65" s="7"/>
      <c r="B65" s="7"/>
      <c r="C65" s="7"/>
      <c r="D65" s="7"/>
      <c r="E65" s="7"/>
      <c r="F65" s="8"/>
      <c r="G65" s="162">
        <v>34</v>
      </c>
      <c r="H65" s="165"/>
      <c r="I65" s="162" t="s">
        <v>229</v>
      </c>
      <c r="J65" s="159" t="s">
        <v>75</v>
      </c>
      <c r="K65" s="11" t="str">
        <f t="shared" ca="1" si="0"/>
        <v/>
      </c>
      <c r="L65" s="156" t="s">
        <v>299</v>
      </c>
      <c r="M65" s="156" t="s">
        <v>300</v>
      </c>
      <c r="N65" s="156" t="s">
        <v>301</v>
      </c>
      <c r="O65" s="9">
        <v>5524.3</v>
      </c>
      <c r="P65" s="9">
        <v>1</v>
      </c>
      <c r="Q65" s="13" t="str">
        <f>VLOOKUP(O65, '[1]لیست محصولات شهریور ۱۴۰۳'!B:C,2,0)</f>
        <v>برزیل کوکاپیل کاناریو | Brazil Cocapil Canario</v>
      </c>
      <c r="R65" s="9"/>
      <c r="S65" s="12">
        <f>VLOOKUP(O65, '[1]لیست محصولات شهریور ۱۴۰۳'!B:F,5,0)</f>
        <v>4000</v>
      </c>
      <c r="T65" s="14">
        <f>VLOOKUP(O65, '[1]لیست محصولات شهریور ۱۴۰۳'!B:G,6,0)</f>
        <v>58400000</v>
      </c>
      <c r="U65" s="26"/>
      <c r="V65" s="16">
        <f t="shared" si="1"/>
        <v>0</v>
      </c>
      <c r="W65" s="12">
        <f t="shared" si="2"/>
        <v>1</v>
      </c>
      <c r="X65" s="14">
        <f t="shared" si="3"/>
        <v>58400000</v>
      </c>
      <c r="Y65" s="17"/>
      <c r="Z65" s="14">
        <f t="shared" si="4"/>
        <v>58400000</v>
      </c>
      <c r="AA65" s="168" t="s">
        <v>80</v>
      </c>
      <c r="AB65" s="156" t="s">
        <v>302</v>
      </c>
      <c r="AC65" s="171" t="s">
        <v>303</v>
      </c>
      <c r="AD65" s="175"/>
      <c r="AE65" s="154" t="s">
        <v>304</v>
      </c>
      <c r="AF65" s="21"/>
      <c r="AG65" s="22" t="str">
        <f t="shared" si="5"/>
        <v>TRUE</v>
      </c>
      <c r="AH65" s="23" t="str">
        <f t="shared" si="6"/>
        <v>تهران خیابان ظفر،نرسیده به نفت شمالی، روبروی بن بست وحدتی، پلاک 168 بن کافی (ظفر) - حامد تاج 09123279184</v>
      </c>
    </row>
    <row r="66" spans="1:34" ht="22.35" customHeight="1">
      <c r="A66" s="7"/>
      <c r="B66" s="7"/>
      <c r="C66" s="7"/>
      <c r="D66" s="7"/>
      <c r="E66" s="7"/>
      <c r="F66" s="8"/>
      <c r="G66" s="164"/>
      <c r="H66" s="167"/>
      <c r="I66" s="164"/>
      <c r="J66" s="161"/>
      <c r="K66" s="11" t="str">
        <f t="shared" ref="K66:K87" ca="1" si="7">IF(C66, TODAY(), "" )</f>
        <v/>
      </c>
      <c r="L66" s="158"/>
      <c r="M66" s="158"/>
      <c r="N66" s="158"/>
      <c r="O66" s="9">
        <v>5525.3</v>
      </c>
      <c r="P66" s="9">
        <v>1</v>
      </c>
      <c r="Q66" s="13" t="str">
        <f>VLOOKUP(O66, '[1]لیست محصولات شهریور ۱۴۰۳'!B:C,2,0)</f>
        <v>اتیوپی آناسورا | Ethiopia Anasora</v>
      </c>
      <c r="R66" s="9"/>
      <c r="S66" s="12">
        <f>VLOOKUP(O66, '[1]لیست محصولات شهریور ۱۴۰۳'!B:F,5,0)</f>
        <v>4000</v>
      </c>
      <c r="T66" s="14">
        <f>VLOOKUP(O66, '[1]لیست محصولات شهریور ۱۴۰۳'!B:G,6,0)</f>
        <v>63200000</v>
      </c>
      <c r="U66" s="15"/>
      <c r="V66" s="16">
        <f t="shared" ref="V66:V129" si="8">IF(C66, P66, U66 )</f>
        <v>0</v>
      </c>
      <c r="W66" s="12">
        <f t="shared" ref="W66:W200" si="9">P66-V66</f>
        <v>1</v>
      </c>
      <c r="X66" s="14">
        <f t="shared" ref="X66:X200" si="10">P66*T66</f>
        <v>63200000</v>
      </c>
      <c r="Y66" s="17"/>
      <c r="Z66" s="14">
        <f t="shared" ref="Z66:Z200" si="11">X66-Y66</f>
        <v>63200000</v>
      </c>
      <c r="AA66" s="170"/>
      <c r="AB66" s="158"/>
      <c r="AC66" s="173"/>
      <c r="AD66" s="177"/>
      <c r="AE66" s="155"/>
      <c r="AF66" s="21"/>
      <c r="AG66" s="22" t="str">
        <f t="shared" ref="AG66:AG87" si="12">IF(V66=P66, "FALSE", "TRUE" )</f>
        <v>TRUE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>
        <v>35</v>
      </c>
      <c r="H67" s="10" t="s">
        <v>70</v>
      </c>
      <c r="I67" s="9" t="s">
        <v>229</v>
      </c>
      <c r="J67" s="9"/>
      <c r="K67" s="11" t="str">
        <f t="shared" ca="1" si="7"/>
        <v/>
      </c>
      <c r="L67" s="12" t="s">
        <v>88</v>
      </c>
      <c r="M67" s="12" t="s">
        <v>89</v>
      </c>
      <c r="N67" s="12" t="s">
        <v>90</v>
      </c>
      <c r="O67" s="9">
        <v>3327.1</v>
      </c>
      <c r="P67" s="9">
        <v>1</v>
      </c>
      <c r="Q67" s="13" t="str">
        <f>VLOOKUP(O67, '[1]لیست محصولات شهریور ۱۴۰۳'!B:C,2,0)</f>
        <v>پامپوجیلا | pampojila</v>
      </c>
      <c r="R67" s="9"/>
      <c r="S67" s="12">
        <f>VLOOKUP(O67, '[1]لیست محصولات شهریور ۱۴۰۳'!B:F,5,0)</f>
        <v>150</v>
      </c>
      <c r="T67" s="14">
        <f>VLOOKUP(O67, '[1]لیست محصولات شهریور ۱۴۰۳'!B:G,6,0)</f>
        <v>5950000</v>
      </c>
      <c r="U67" s="15"/>
      <c r="V67" s="16">
        <f t="shared" si="8"/>
        <v>0</v>
      </c>
      <c r="W67" s="12">
        <f t="shared" si="9"/>
        <v>1</v>
      </c>
      <c r="X67" s="14">
        <f t="shared" si="10"/>
        <v>5950000</v>
      </c>
      <c r="Y67" s="17"/>
      <c r="Z67" s="14">
        <f t="shared" si="11"/>
        <v>5950000</v>
      </c>
      <c r="AA67" s="18"/>
      <c r="AB67" s="12"/>
      <c r="AC67" s="19"/>
      <c r="AD67" s="20"/>
      <c r="AE67" s="19"/>
      <c r="AF67" s="21"/>
      <c r="AG67" s="22" t="str">
        <f t="shared" si="12"/>
        <v>TRUE</v>
      </c>
      <c r="AH67" s="23" t="str">
        <f t="shared" si="6"/>
        <v xml:space="preserve">  (پرسنل) - رامتین حضرتی </v>
      </c>
    </row>
    <row r="68" spans="1:34" ht="22.35" customHeight="1">
      <c r="A68" s="7"/>
      <c r="B68" s="7"/>
      <c r="C68" s="7"/>
      <c r="D68" s="7"/>
      <c r="E68" s="7"/>
      <c r="F68" s="8"/>
      <c r="G68" s="162">
        <v>36</v>
      </c>
      <c r="H68" s="165" t="s">
        <v>298</v>
      </c>
      <c r="I68" s="162" t="s">
        <v>229</v>
      </c>
      <c r="J68" s="159"/>
      <c r="K68" s="11" t="str">
        <f t="shared" ca="1" si="7"/>
        <v/>
      </c>
      <c r="L68" s="156" t="s">
        <v>197</v>
      </c>
      <c r="M68" s="156" t="s">
        <v>313</v>
      </c>
      <c r="N68" s="156"/>
      <c r="O68" s="9">
        <v>5525.1</v>
      </c>
      <c r="P68" s="9">
        <v>1</v>
      </c>
      <c r="Q68" s="13" t="str">
        <f>VLOOKUP(O68, '[1]لیست محصولات شهریور ۱۴۰۳'!B:C,2,0)</f>
        <v>اتیوپی آناسورا | Ethiopia Anasora</v>
      </c>
      <c r="R68" s="9"/>
      <c r="S68" s="12">
        <f>VLOOKUP(O68, '[1]لیست محصولات شهریور ۱۴۰۳'!B:F,5,0)</f>
        <v>150</v>
      </c>
      <c r="T68" s="14">
        <f>VLOOKUP(O68, '[1]لیست محصولات شهریور ۱۴۰۳'!B:G,6,0)</f>
        <v>2750000</v>
      </c>
      <c r="U68" s="15"/>
      <c r="V68" s="16">
        <f t="shared" si="8"/>
        <v>0</v>
      </c>
      <c r="W68" s="12">
        <f t="shared" si="9"/>
        <v>1</v>
      </c>
      <c r="X68" s="14">
        <f t="shared" si="10"/>
        <v>2750000</v>
      </c>
      <c r="Y68" s="17"/>
      <c r="Z68" s="14">
        <f t="shared" si="11"/>
        <v>2750000</v>
      </c>
      <c r="AA68" s="168" t="s">
        <v>80</v>
      </c>
      <c r="AB68" s="156" t="s">
        <v>314</v>
      </c>
      <c r="AC68" s="171" t="s">
        <v>315</v>
      </c>
      <c r="AD68" s="175"/>
      <c r="AE68" s="154" t="s">
        <v>316</v>
      </c>
      <c r="AF68" s="21"/>
      <c r="AG68" s="22" t="str">
        <f t="shared" si="12"/>
        <v>TRUE</v>
      </c>
      <c r="AH68" s="23" t="str">
        <f t="shared" ref="AH68:AH131" si="13">AA68&amp;" "&amp;AB68&amp;" "&amp;N68&amp;" - "&amp;L68&amp;" "&amp;M68&amp;" "&amp;AC68</f>
        <v>تهران بازار مبل یافت آباد، خیابان شاندیز، کوچه اسدیان، پلاک 34  - مریم ابوترابی گودرزی 09215806180</v>
      </c>
    </row>
    <row r="69" spans="1:34" ht="22.35" customHeight="1">
      <c r="A69" s="7"/>
      <c r="B69" s="7"/>
      <c r="C69" s="7"/>
      <c r="D69" s="7"/>
      <c r="E69" s="7"/>
      <c r="F69" s="8"/>
      <c r="G69" s="163"/>
      <c r="H69" s="166"/>
      <c r="I69" s="163"/>
      <c r="J69" s="160"/>
      <c r="K69" s="11" t="str">
        <f t="shared" ca="1" si="7"/>
        <v/>
      </c>
      <c r="L69" s="157"/>
      <c r="M69" s="157"/>
      <c r="N69" s="157"/>
      <c r="O69" s="9">
        <v>3326.1</v>
      </c>
      <c r="P69" s="9">
        <v>1</v>
      </c>
      <c r="Q69" s="13" t="str">
        <f>VLOOKUP(O69, '[1]لیست محصولات شهریور ۱۴۰۳'!B:C,2,0)</f>
        <v>میاگروس | Milagros</v>
      </c>
      <c r="R69" s="9"/>
      <c r="S69" s="12">
        <f>VLOOKUP(O69, '[1]لیست محصولات شهریور ۱۴۰۳'!B:F,5,0)</f>
        <v>150</v>
      </c>
      <c r="T69" s="14">
        <f>VLOOKUP(O69, '[1]لیست محصولات شهریور ۱۴۰۳'!B:G,6,0)</f>
        <v>3750000</v>
      </c>
      <c r="U69" s="15"/>
      <c r="V69" s="16">
        <f t="shared" si="8"/>
        <v>0</v>
      </c>
      <c r="W69" s="12">
        <f t="shared" si="9"/>
        <v>1</v>
      </c>
      <c r="X69" s="14">
        <f t="shared" si="10"/>
        <v>3750000</v>
      </c>
      <c r="Y69" s="17"/>
      <c r="Z69" s="14">
        <f t="shared" si="11"/>
        <v>3750000</v>
      </c>
      <c r="AA69" s="169"/>
      <c r="AB69" s="157"/>
      <c r="AC69" s="172"/>
      <c r="AD69" s="176"/>
      <c r="AE69" s="174"/>
      <c r="AF69" s="21"/>
      <c r="AG69" s="22" t="str">
        <f t="shared" si="12"/>
        <v>TRUE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164"/>
      <c r="H70" s="167"/>
      <c r="I70" s="164"/>
      <c r="J70" s="161"/>
      <c r="K70" s="11" t="str">
        <f t="shared" ca="1" si="7"/>
        <v/>
      </c>
      <c r="L70" s="158"/>
      <c r="M70" s="158"/>
      <c r="N70" s="158"/>
      <c r="O70" s="9">
        <v>5501.2</v>
      </c>
      <c r="P70" s="9">
        <v>2</v>
      </c>
      <c r="Q70" s="13" t="str">
        <f>VLOOKUP(O70, '[1]لیست محصولات شهریور ۱۴۰۳'!B:C,2,0)</f>
        <v>ورتکس | Vortex</v>
      </c>
      <c r="R70" s="9"/>
      <c r="S70" s="12">
        <f>VLOOKUP(O70, '[1]لیست محصولات شهریور ۱۴۰۳'!B:F,5,0)</f>
        <v>750</v>
      </c>
      <c r="T70" s="14">
        <f>VLOOKUP(O70, '[1]لیست محصولات شهریور ۱۴۰۳'!B:G,6,0)</f>
        <v>11100000</v>
      </c>
      <c r="U70" s="15"/>
      <c r="V70" s="16">
        <f t="shared" si="8"/>
        <v>0</v>
      </c>
      <c r="W70" s="12">
        <f t="shared" si="9"/>
        <v>2</v>
      </c>
      <c r="X70" s="14">
        <f t="shared" si="10"/>
        <v>22200000</v>
      </c>
      <c r="Y70" s="17"/>
      <c r="Z70" s="14">
        <f t="shared" si="11"/>
        <v>22200000</v>
      </c>
      <c r="AA70" s="170"/>
      <c r="AB70" s="158"/>
      <c r="AC70" s="173"/>
      <c r="AD70" s="177"/>
      <c r="AE70" s="155"/>
      <c r="AF70" s="21"/>
      <c r="AG70" s="22" t="str">
        <f t="shared" si="12"/>
        <v>TRUE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2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2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2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2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2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2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2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2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2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2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2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2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2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2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2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2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2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2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2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2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2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2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2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2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2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2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2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2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2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2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2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2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2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2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2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2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2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2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2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2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2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2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2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2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2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2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2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2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2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2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2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2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2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2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2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2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2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2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2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2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2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2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2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2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2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2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2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2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2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2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2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2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2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2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2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2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2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2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2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2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2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2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2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2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2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2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2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2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2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2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2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2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2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2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2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2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2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2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2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2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2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2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2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2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2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2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2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2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2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2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2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2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2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2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2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2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2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2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2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2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2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2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2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2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2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2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2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2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2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2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15</v>
      </c>
      <c r="AI240" s="56">
        <f t="shared" si="19"/>
        <v>0</v>
      </c>
      <c r="AJ240" s="57">
        <f>AH240-AI240</f>
        <v>15</v>
      </c>
      <c r="AK240" s="58">
        <f t="shared" si="23"/>
        <v>2.25</v>
      </c>
      <c r="AL240" s="59">
        <f>AO240+AQ240-[2]Sheet1!$AH241</f>
        <v>0</v>
      </c>
      <c r="AM240" s="59">
        <f t="shared" si="25"/>
        <v>-15</v>
      </c>
      <c r="AN240" s="58">
        <f t="shared" si="21"/>
        <v>0</v>
      </c>
      <c r="AO240" s="59"/>
      <c r="AP240" s="58">
        <f t="shared" si="22"/>
        <v>-2.25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10</v>
      </c>
      <c r="AI241" s="56">
        <f t="shared" si="19"/>
        <v>0</v>
      </c>
      <c r="AJ241" s="57">
        <f t="shared" ref="AJ241:AJ264" si="27">AH241-AI241</f>
        <v>10</v>
      </c>
      <c r="AK241" s="58">
        <f>AH241*AG241/1000</f>
        <v>7.5</v>
      </c>
      <c r="AL241" s="59">
        <f>AO241+AQ241-[2]Sheet1!$AH242</f>
        <v>0</v>
      </c>
      <c r="AM241" s="59">
        <f t="shared" si="25"/>
        <v>-10</v>
      </c>
      <c r="AN241" s="58">
        <f t="shared" si="21"/>
        <v>0</v>
      </c>
      <c r="AO241" s="59"/>
      <c r="AP241" s="58">
        <f t="shared" si="22"/>
        <v>-7.5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12</v>
      </c>
      <c r="AI242" s="56">
        <f t="shared" si="19"/>
        <v>0</v>
      </c>
      <c r="AJ242" s="57">
        <f t="shared" si="27"/>
        <v>12</v>
      </c>
      <c r="AK242" s="58">
        <f t="shared" ref="AK242:AK267" si="28">AH242*AG242/1000</f>
        <v>48</v>
      </c>
      <c r="AL242" s="59">
        <f>AO242+AQ242-[2]Sheet1!$AH243</f>
        <v>0</v>
      </c>
      <c r="AM242" s="59">
        <f t="shared" si="25"/>
        <v>-12</v>
      </c>
      <c r="AN242" s="58">
        <f t="shared" si="21"/>
        <v>0</v>
      </c>
      <c r="AO242" s="59"/>
      <c r="AP242" s="58">
        <f t="shared" si="22"/>
        <v>-48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53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53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53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53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25</v>
      </c>
      <c r="AI251" s="56">
        <f t="shared" si="19"/>
        <v>0</v>
      </c>
      <c r="AJ251" s="57">
        <f t="shared" si="27"/>
        <v>25</v>
      </c>
      <c r="AK251" s="58">
        <f t="shared" si="28"/>
        <v>3.75</v>
      </c>
      <c r="AL251" s="59">
        <f>AO251+AQ251-[2]Sheet1!$AH252</f>
        <v>0</v>
      </c>
      <c r="AM251" s="59">
        <f t="shared" si="25"/>
        <v>-25</v>
      </c>
      <c r="AN251" s="58">
        <f t="shared" si="21"/>
        <v>0</v>
      </c>
      <c r="AO251" s="59"/>
      <c r="AP251" s="58">
        <f t="shared" si="22"/>
        <v>-3.75</v>
      </c>
      <c r="AQ251" s="59"/>
      <c r="AR251" s="22">
        <v>20</v>
      </c>
    </row>
    <row r="252" spans="27:44" ht="22.35" customHeight="1">
      <c r="AA252" s="53">
        <v>5511.2</v>
      </c>
      <c r="AB252" s="53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53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53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53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53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53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53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53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53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53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53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53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53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51 W55:W200" name="باقیمانده_5"/>
    <protectedRange algorithmName="SHA-512" hashValue="f5WsBkExWTs/LKakVBbNBXjGjwaAPcOxHhJFt4MnEAAY0TgGUtLBwc6BQDnps5THm9Gccqda3SWXIrg2Z9o+GA==" saltValue="9EXh0tvvNrwpkDbSuYJ+Uw==" spinCount="100000" sqref="V2:V51 V55:V200" name="تعداد ارسال شده_4"/>
    <protectedRange algorithmName="SHA-512" hashValue="jjrV5Hy6JwvVqOO7tKoZVoRg7rpBcjqvT96GSIFiDncBaImziwFUF2JC6d0rT0SfgZv+eJ/5g2VdqSB7bdW0mg==" saltValue="0Igh3j97EZBwjtfDd8U1wg==" spinCount="100000" sqref="W52:W54" name="باقیمانده_5_1"/>
    <protectedRange algorithmName="SHA-512" hashValue="f5WsBkExWTs/LKakVBbNBXjGjwaAPcOxHhJFt4MnEAAY0TgGUtLBwc6BQDnps5THm9Gccqda3SWXIrg2Z9o+GA==" saltValue="9EXh0tvvNrwpkDbSuYJ+Uw==" spinCount="100000" sqref="V52:V54" name="تعداد ارسال شده_4_1"/>
  </protectedRanges>
  <mergeCells count="183">
    <mergeCell ref="AE55:AE56"/>
    <mergeCell ref="AD55:AD56"/>
    <mergeCell ref="AD10:AD13"/>
    <mergeCell ref="I55:I56"/>
    <mergeCell ref="H55:H56"/>
    <mergeCell ref="G55:G56"/>
    <mergeCell ref="AC55:AC56"/>
    <mergeCell ref="AB55:AB56"/>
    <mergeCell ref="AA55:AA56"/>
    <mergeCell ref="AD53:AD54"/>
    <mergeCell ref="N55:N56"/>
    <mergeCell ref="M55:M56"/>
    <mergeCell ref="L55:L56"/>
    <mergeCell ref="J55:J56"/>
    <mergeCell ref="M53:M54"/>
    <mergeCell ref="N53:N54"/>
    <mergeCell ref="AA53:AA54"/>
    <mergeCell ref="AB53:AB54"/>
    <mergeCell ref="AC53:AC54"/>
    <mergeCell ref="G53:G54"/>
    <mergeCell ref="H53:H54"/>
    <mergeCell ref="I53:I54"/>
    <mergeCell ref="J53:J54"/>
    <mergeCell ref="L53:L54"/>
    <mergeCell ref="M49:M51"/>
    <mergeCell ref="N49:N51"/>
    <mergeCell ref="AE49:AE51"/>
    <mergeCell ref="AD49:AD51"/>
    <mergeCell ref="AC49:AC51"/>
    <mergeCell ref="AB49:AB51"/>
    <mergeCell ref="AA49:AA51"/>
    <mergeCell ref="G49:G51"/>
    <mergeCell ref="H49:H51"/>
    <mergeCell ref="I49:I51"/>
    <mergeCell ref="J49:J51"/>
    <mergeCell ref="L49:L51"/>
    <mergeCell ref="M45:M47"/>
    <mergeCell ref="N45:N47"/>
    <mergeCell ref="AD45:AD47"/>
    <mergeCell ref="AC45:AC47"/>
    <mergeCell ref="AB45:AB47"/>
    <mergeCell ref="AA45:AA47"/>
    <mergeCell ref="G45:G47"/>
    <mergeCell ref="H45:H47"/>
    <mergeCell ref="I45:I47"/>
    <mergeCell ref="J45:J47"/>
    <mergeCell ref="L45:L47"/>
    <mergeCell ref="AE29:AE31"/>
    <mergeCell ref="AD39:AD43"/>
    <mergeCell ref="AC39:AC43"/>
    <mergeCell ref="AB39:AB43"/>
    <mergeCell ref="H29:H31"/>
    <mergeCell ref="G29:G31"/>
    <mergeCell ref="AB29:AB31"/>
    <mergeCell ref="AA29:AA31"/>
    <mergeCell ref="AC29:AC31"/>
    <mergeCell ref="N29:N31"/>
    <mergeCell ref="M29:M31"/>
    <mergeCell ref="L29:L31"/>
    <mergeCell ref="J29:J31"/>
    <mergeCell ref="I29:I31"/>
    <mergeCell ref="AA39:AA43"/>
    <mergeCell ref="G39:G43"/>
    <mergeCell ref="H39:H43"/>
    <mergeCell ref="I39:I43"/>
    <mergeCell ref="J39:J43"/>
    <mergeCell ref="L39:L43"/>
    <mergeCell ref="M39:M43"/>
    <mergeCell ref="N39:N43"/>
    <mergeCell ref="AD29:AD31"/>
    <mergeCell ref="M25:M27"/>
    <mergeCell ref="N25:N27"/>
    <mergeCell ref="AA25:AA27"/>
    <mergeCell ref="AD25:AD27"/>
    <mergeCell ref="AC25:AC27"/>
    <mergeCell ref="AB25:AB27"/>
    <mergeCell ref="G25:G27"/>
    <mergeCell ref="H25:H27"/>
    <mergeCell ref="I25:I27"/>
    <mergeCell ref="J25:J27"/>
    <mergeCell ref="L25:L27"/>
    <mergeCell ref="AD16:AD20"/>
    <mergeCell ref="AC16:AC20"/>
    <mergeCell ref="AB16:AB20"/>
    <mergeCell ref="AA16:AA20"/>
    <mergeCell ref="G16:G20"/>
    <mergeCell ref="H16:H20"/>
    <mergeCell ref="I16:I20"/>
    <mergeCell ref="J16:J20"/>
    <mergeCell ref="L16:L20"/>
    <mergeCell ref="M16:M20"/>
    <mergeCell ref="N16:N20"/>
    <mergeCell ref="H14:H15"/>
    <mergeCell ref="G14:G15"/>
    <mergeCell ref="AC14:AC15"/>
    <mergeCell ref="AD14:AD15"/>
    <mergeCell ref="AB14:AB15"/>
    <mergeCell ref="AA14:AA15"/>
    <mergeCell ref="N14:N15"/>
    <mergeCell ref="M14:M15"/>
    <mergeCell ref="L14:L15"/>
    <mergeCell ref="J14:J15"/>
    <mergeCell ref="I14:I15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4:G5"/>
    <mergeCell ref="G2:G3"/>
    <mergeCell ref="AD2:AD3"/>
    <mergeCell ref="AC2:AC3"/>
    <mergeCell ref="AB2:AB3"/>
    <mergeCell ref="AA2:AA3"/>
    <mergeCell ref="AD4:AD5"/>
    <mergeCell ref="AC4:AC5"/>
    <mergeCell ref="AB4:AB5"/>
    <mergeCell ref="AA4:AA5"/>
    <mergeCell ref="N4:N5"/>
    <mergeCell ref="M4:M5"/>
    <mergeCell ref="L4:L5"/>
    <mergeCell ref="J4:J5"/>
    <mergeCell ref="I4:I5"/>
    <mergeCell ref="H4:H5"/>
    <mergeCell ref="AC10:AC13"/>
    <mergeCell ref="AB10:AB13"/>
    <mergeCell ref="AA10:AA13"/>
    <mergeCell ref="G10:G13"/>
    <mergeCell ref="H10:H13"/>
    <mergeCell ref="G8:G9"/>
    <mergeCell ref="AA8:AA9"/>
    <mergeCell ref="AD8:AD9"/>
    <mergeCell ref="AC8:AC9"/>
    <mergeCell ref="AB8:AB9"/>
    <mergeCell ref="N8:N9"/>
    <mergeCell ref="M8:M9"/>
    <mergeCell ref="L8:L9"/>
    <mergeCell ref="J8:J9"/>
    <mergeCell ref="I8:I9"/>
    <mergeCell ref="H8:H9"/>
    <mergeCell ref="I10:I13"/>
    <mergeCell ref="J10:J13"/>
    <mergeCell ref="L10:L13"/>
    <mergeCell ref="M10:M13"/>
    <mergeCell ref="N10:N13"/>
    <mergeCell ref="G57:G62"/>
    <mergeCell ref="H57:H62"/>
    <mergeCell ref="I57:I62"/>
    <mergeCell ref="J57:J62"/>
    <mergeCell ref="L57:N62"/>
    <mergeCell ref="AD57:AD62"/>
    <mergeCell ref="AC57:AC62"/>
    <mergeCell ref="AB57:AB62"/>
    <mergeCell ref="AA57:AA62"/>
    <mergeCell ref="AE65:AE66"/>
    <mergeCell ref="N68:N70"/>
    <mergeCell ref="M68:M70"/>
    <mergeCell ref="L68:L70"/>
    <mergeCell ref="J68:J70"/>
    <mergeCell ref="I68:I70"/>
    <mergeCell ref="H68:H70"/>
    <mergeCell ref="G68:G70"/>
    <mergeCell ref="AB68:AB70"/>
    <mergeCell ref="AA68:AA70"/>
    <mergeCell ref="AC68:AC70"/>
    <mergeCell ref="AE68:AE70"/>
    <mergeCell ref="AD68:AD70"/>
    <mergeCell ref="N65:N66"/>
    <mergeCell ref="M65:M66"/>
    <mergeCell ref="L65:L66"/>
    <mergeCell ref="J65:J66"/>
    <mergeCell ref="I65:I66"/>
    <mergeCell ref="H65:H66"/>
    <mergeCell ref="G65:G66"/>
    <mergeCell ref="AD65:AD66"/>
    <mergeCell ref="AC65:AC66"/>
    <mergeCell ref="AB65:AB66"/>
    <mergeCell ref="AA65:AA66"/>
  </mergeCells>
  <conditionalFormatting sqref="G2:J2 AD2 J4 AD4 J6:J8 AD6:AD8 J10 AD10 G14:J14 AD14 G16:J16 AD16 G21:J25 AD21:AD25 G28:J29 AD28:AD29 G32:J39 AD32:AD39 G44:J45 AD44:AD45 G48:J49 AD48:AD49 G55:J55 AD55 G57:J57 AD57 G63:J65 AD63:AD65 G67:J68 AD67:AD68 G71:J200 AD71:AD200">
    <cfRule type="expression" dxfId="158" priority="68">
      <formula>$A2</formula>
    </cfRule>
  </conditionalFormatting>
  <conditionalFormatting sqref="G2:J2 AD2 Z2:Z51 J4 AD4 J6:J8 AD6:AD8 J10 AD10 G14:J14 AD14 G16:J16 AD16 G21:J25 AD21:AD25 G28:J29 AD28:AD29 G32:J39 AD32:AD39 G44:J45 AD44:AD45 G48:J49 AD48:AD49 G55:J55 AD55 Z55:Z200 G57:J57 AD57 G63:J65 AD63:AD65 G67:J68 AD67:AD68 G71:J200 AD71:AD200">
    <cfRule type="expression" dxfId="157" priority="70">
      <formula>$E2</formula>
    </cfRule>
  </conditionalFormatting>
  <conditionalFormatting sqref="G52:J52 AD52:AD53 Z52:Z54 J53">
    <cfRule type="expression" dxfId="156" priority="5">
      <formula>$E52</formula>
    </cfRule>
  </conditionalFormatting>
  <conditionalFormatting sqref="G2:AF2 J4 AA4:AF4 J6:J8 AA6:AF8 J10 AA10:AF10 G14:P14 AA14:AF14 G16:P16 AA16:AF16 G21:P25 AA21:AF25 G28:P29 AA28:AF29 G32:P39 AA32:AF39 G44:P45 AA44:AF45 G48:P49 AA48:AF49 G55:AF55 G57:L57 O57:AF57 G63:AF63 G64:AA64 AC64:AF64 G65:AF65 G67:AF68 G71:AF200 O56:Z56 O58:Z62 O66:Z66 O69:Z70 AE3:AF3 K3:K13 O3:P13 H4 AE5:AF5 H6:H8 AE9:AF9 H10 AE11:AF13 K15 O15:P15 AE15:AF15 K17:K20 O17:P20 AE17:AF20 K26:K27 O26:P27 AE26:AF27 K30:K31 O30:P31 AF30:AF31 K40:K43 O40:P43 AE40:AF43 K46:K47 O46:P47 AE46:AF47 K50:K51 O50:P51 AF50:AF51 K56 AF56 K58:K62 AE58:AF62 K66 AF66 K69:K70 AF69:AF70">
    <cfRule type="expression" dxfId="155" priority="69">
      <formula>$C2</formula>
    </cfRule>
  </conditionalFormatting>
  <conditionalFormatting sqref="Q3:Z54 G52:P52 AA52:AF53 J53 H53 K53:K54 O53:P54 AE54:AF54">
    <cfRule type="expression" dxfId="154" priority="4">
      <formula>$C3</formula>
    </cfRule>
  </conditionalFormatting>
  <conditionalFormatting sqref="W2:W200">
    <cfRule type="expression" dxfId="153" priority="2">
      <formula>$AG2</formula>
    </cfRule>
  </conditionalFormatting>
  <conditionalFormatting sqref="Z2:Z200 G52:J52 AD52:AD53 J53">
    <cfRule type="expression" dxfId="152" priority="3">
      <formula>$A2</formula>
    </cfRule>
  </conditionalFormatting>
  <conditionalFormatting sqref="AB64">
    <cfRule type="expression" dxfId="151" priority="1">
      <formula>$C64</formula>
    </cfRule>
  </conditionalFormatting>
  <conditionalFormatting sqref="AL203:AM203">
    <cfRule type="dataBar" priority="32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{BDBEB609-E9F3-4244-B6E5-8C65F23A625A}</x14:id>
        </ext>
      </extLst>
    </cfRule>
  </conditionalFormatting>
  <conditionalFormatting sqref="AL204:AM204">
    <cfRule type="dataBar" priority="31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{D4C6305F-A790-456F-9DD9-7921897ED0E8}</x14:id>
        </ext>
      </extLst>
    </cfRule>
  </conditionalFormatting>
  <conditionalFormatting sqref="AL205:AM205">
    <cfRule type="dataBar" priority="30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{474695F7-630E-4906-800E-D8CBB64081AD}</x14:id>
        </ext>
      </extLst>
    </cfRule>
  </conditionalFormatting>
  <conditionalFormatting sqref="AL206:AM206">
    <cfRule type="dataBar" priority="29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{3314CAD0-A9E5-4F69-BDE9-1B3BC1E09509}</x14:id>
        </ext>
      </extLst>
    </cfRule>
  </conditionalFormatting>
  <conditionalFormatting sqref="AL207:AM207">
    <cfRule type="dataBar" priority="28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{C30752A3-761F-4F7D-86AD-826CCA93F522}</x14:id>
        </ext>
      </extLst>
    </cfRule>
  </conditionalFormatting>
  <conditionalFormatting sqref="AL208:AM208">
    <cfRule type="dataBar" priority="27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{19117FFD-DD6D-4FD4-8598-379AFDB63D45}</x14:id>
        </ext>
      </extLst>
    </cfRule>
  </conditionalFormatting>
  <conditionalFormatting sqref="AL209:AM209">
    <cfRule type="dataBar" priority="26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{77078351-B770-467F-9B50-3A0B6C64F955}</x14:id>
        </ext>
      </extLst>
    </cfRule>
  </conditionalFormatting>
  <conditionalFormatting sqref="AL210:AM210">
    <cfRule type="dataBar" priority="25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{CD1177D3-BD58-4648-AE92-57969FCE6D87}</x14:id>
        </ext>
      </extLst>
    </cfRule>
  </conditionalFormatting>
  <conditionalFormatting sqref="AL211:AM211">
    <cfRule type="dataBar" priority="24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{2565BC7C-30F7-4F04-8975-89294C35AAA2}</x14:id>
        </ext>
      </extLst>
    </cfRule>
  </conditionalFormatting>
  <conditionalFormatting sqref="AL212:AM212">
    <cfRule type="dataBar" priority="23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{E6D7178E-2E54-49D4-AC2D-81F2115A9B01}</x14:id>
        </ext>
      </extLst>
    </cfRule>
  </conditionalFormatting>
  <conditionalFormatting sqref="AL213:AM213">
    <cfRule type="dataBar" priority="22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{EF749F8E-3A8C-4A4D-9EC6-19F3A771054E}</x14:id>
        </ext>
      </extLst>
    </cfRule>
  </conditionalFormatting>
  <conditionalFormatting sqref="AL214:AM214">
    <cfRule type="dataBar" priority="21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{0C1828AF-BF64-4EEA-A131-F9D81CF6C985}</x14:id>
        </ext>
      </extLst>
    </cfRule>
  </conditionalFormatting>
  <conditionalFormatting sqref="AL215:AM215">
    <cfRule type="dataBar" priority="20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{9DC32B9E-9981-48DB-8966-4AE3EA837823}</x14:id>
        </ext>
      </extLst>
    </cfRule>
  </conditionalFormatting>
  <conditionalFormatting sqref="AL216:AM216">
    <cfRule type="dataBar" priority="19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{BC3DF884-46CB-41E4-BA9F-55B070014E63}</x14:id>
        </ext>
      </extLst>
    </cfRule>
  </conditionalFormatting>
  <conditionalFormatting sqref="AL217:AM217">
    <cfRule type="dataBar" priority="18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{DEB41DCB-0095-44BC-8BA1-1152891D12C4}</x14:id>
        </ext>
      </extLst>
    </cfRule>
  </conditionalFormatting>
  <conditionalFormatting sqref="AL218:AM218">
    <cfRule type="dataBar" priority="17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{00D5187F-B770-41F0-B52C-3E7C1CF2211F}</x14:id>
        </ext>
      </extLst>
    </cfRule>
  </conditionalFormatting>
  <conditionalFormatting sqref="AL219:AM219">
    <cfRule type="dataBar" priority="16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{6AE5D9C3-145C-48E4-A230-21683D682818}</x14:id>
        </ext>
      </extLst>
    </cfRule>
  </conditionalFormatting>
  <conditionalFormatting sqref="AL220:AM220">
    <cfRule type="dataBar" priority="15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{CB5E437D-572C-4778-95DE-BD8746A2A3BF}</x14:id>
        </ext>
      </extLst>
    </cfRule>
  </conditionalFormatting>
  <conditionalFormatting sqref="AL221:AM221">
    <cfRule type="dataBar" priority="33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{4972DD64-A4E9-4FD4-9F49-4CAD5D673F09}</x14:id>
        </ext>
      </extLst>
    </cfRule>
  </conditionalFormatting>
  <conditionalFormatting sqref="AL223:AM223">
    <cfRule type="dataBar" priority="34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{B5E1ED58-3564-4D9A-AB46-AD9C3E8D10B0}</x14:id>
        </ext>
      </extLst>
    </cfRule>
  </conditionalFormatting>
  <conditionalFormatting sqref="AL224:AM224">
    <cfRule type="dataBar" priority="35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{F83A030D-F88C-4B88-A746-6587B09CAEA5}</x14:id>
        </ext>
      </extLst>
    </cfRule>
  </conditionalFormatting>
  <conditionalFormatting sqref="AL225:AM225">
    <cfRule type="dataBar" priority="36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{F737DAA7-8F8F-4120-BCAD-DE2EC96A4A1C}</x14:id>
        </ext>
      </extLst>
    </cfRule>
  </conditionalFormatting>
  <conditionalFormatting sqref="AL226:AM226">
    <cfRule type="dataBar" priority="37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{5A1AE279-1132-4BB7-A6EE-4AED3F0C7E6E}</x14:id>
        </ext>
      </extLst>
    </cfRule>
  </conditionalFormatting>
  <conditionalFormatting sqref="AL227:AM227">
    <cfRule type="dataBar" priority="38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{CA1E1270-1646-447D-94C7-1131F7067B8C}</x14:id>
        </ext>
      </extLst>
    </cfRule>
  </conditionalFormatting>
  <conditionalFormatting sqref="AL228:AM228">
    <cfRule type="dataBar" priority="39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{8151F736-8E13-449E-ADEC-FA5AB2251508}</x14:id>
        </ext>
      </extLst>
    </cfRule>
  </conditionalFormatting>
  <conditionalFormatting sqref="AL229:AM229">
    <cfRule type="dataBar" priority="14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{68B6C9E2-9252-46A2-B340-21E7799A4E1C}</x14:id>
        </ext>
      </extLst>
    </cfRule>
  </conditionalFormatting>
  <conditionalFormatting sqref="AL230:AM230">
    <cfRule type="dataBar" priority="13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{2686DCCB-FC72-4E56-BF3E-7A3700200C76}</x14:id>
        </ext>
      </extLst>
    </cfRule>
  </conditionalFormatting>
  <conditionalFormatting sqref="AL231:AM231">
    <cfRule type="dataBar" priority="12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{C74376A6-9333-4FD5-9BA5-4DF05F0BCD45}</x14:id>
        </ext>
      </extLst>
    </cfRule>
  </conditionalFormatting>
  <conditionalFormatting sqref="AL232:AM232">
    <cfRule type="dataBar" priority="11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{167121D2-612D-4D78-A6DE-6055CBC30DF3}</x14:id>
        </ext>
      </extLst>
    </cfRule>
  </conditionalFormatting>
  <conditionalFormatting sqref="AL233:AM233">
    <cfRule type="dataBar" priority="10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{C877B02B-97D5-44F5-A81A-1931DB14E453}</x14:id>
        </ext>
      </extLst>
    </cfRule>
  </conditionalFormatting>
  <conditionalFormatting sqref="AL234:AM234">
    <cfRule type="dataBar" priority="9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{C523AF6A-08C0-4279-9ACA-BF2A9ACF215E}</x14:id>
        </ext>
      </extLst>
    </cfRule>
  </conditionalFormatting>
  <conditionalFormatting sqref="AL235:AM235">
    <cfRule type="dataBar" priority="40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{9B5787B0-19F6-4D82-B10D-0B1DF965EA72}</x14:id>
        </ext>
      </extLst>
    </cfRule>
  </conditionalFormatting>
  <conditionalFormatting sqref="AL236:AM236">
    <cfRule type="dataBar" priority="41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{544DA3B2-7AB2-41F0-A410-4FD18B1077C0}</x14:id>
        </ext>
      </extLst>
    </cfRule>
  </conditionalFormatting>
  <conditionalFormatting sqref="AL237:AM237">
    <cfRule type="dataBar" priority="42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{FB6E8BA2-8280-44A5-94CE-6CB62A336093}</x14:id>
        </ext>
      </extLst>
    </cfRule>
  </conditionalFormatting>
  <conditionalFormatting sqref="AL238:AM238">
    <cfRule type="dataBar" priority="43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{5DD68A01-DF9D-4645-93C8-9F550A0E1DDC}</x14:id>
        </ext>
      </extLst>
    </cfRule>
  </conditionalFormatting>
  <conditionalFormatting sqref="AL239:AM239">
    <cfRule type="dataBar" priority="44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{F057584F-3363-4340-A4A9-2EFAF97F5695}</x14:id>
        </ext>
      </extLst>
    </cfRule>
  </conditionalFormatting>
  <conditionalFormatting sqref="AL240:AM240">
    <cfRule type="dataBar" priority="45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{E7AC7A57-E528-4407-B785-B9CEC69C164E}</x14:id>
        </ext>
      </extLst>
    </cfRule>
  </conditionalFormatting>
  <conditionalFormatting sqref="AL241:AM241">
    <cfRule type="dataBar" priority="46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{7D3CB470-95B8-426C-ABA0-DEDCCCDCB4F5}</x14:id>
        </ext>
      </extLst>
    </cfRule>
  </conditionalFormatting>
  <conditionalFormatting sqref="AL242:AM242">
    <cfRule type="dataBar" priority="47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{76DC387F-250D-4F37-96E7-FB20101FE53F}</x14:id>
        </ext>
      </extLst>
    </cfRule>
  </conditionalFormatting>
  <conditionalFormatting sqref="AL243:AM243">
    <cfRule type="dataBar" priority="48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{36F998D8-8642-42FD-AB4B-9C08678F7670}</x14:id>
        </ext>
      </extLst>
    </cfRule>
  </conditionalFormatting>
  <conditionalFormatting sqref="AL244:AM244">
    <cfRule type="dataBar" priority="49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{20779BBE-3752-4C82-870D-7C52B7C92A2C}</x14:id>
        </ext>
      </extLst>
    </cfRule>
  </conditionalFormatting>
  <conditionalFormatting sqref="AL245:AM245">
    <cfRule type="dataBar" priority="50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{292B5D91-4D40-46D6-8077-2A88B02BE8DC}</x14:id>
        </ext>
      </extLst>
    </cfRule>
  </conditionalFormatting>
  <conditionalFormatting sqref="AL246:AM246">
    <cfRule type="dataBar" priority="51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{375C113D-9BF1-4544-B6D0-B42F9F0DCF64}</x14:id>
        </ext>
      </extLst>
    </cfRule>
  </conditionalFormatting>
  <conditionalFormatting sqref="AL247:AM247">
    <cfRule type="dataBar" priority="52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{754EDA4C-B9B4-475E-BDE9-0A6207B2C279}</x14:id>
        </ext>
      </extLst>
    </cfRule>
  </conditionalFormatting>
  <conditionalFormatting sqref="AL248:AM248">
    <cfRule type="dataBar" priority="8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{83F7B9C3-93CE-4756-BF6E-2CA087BD4302}</x14:id>
        </ext>
      </extLst>
    </cfRule>
  </conditionalFormatting>
  <conditionalFormatting sqref="AL249:AM249">
    <cfRule type="dataBar" priority="53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{6D977319-DBA9-4FBF-A8F6-AD4852A59D79}</x14:id>
        </ext>
      </extLst>
    </cfRule>
  </conditionalFormatting>
  <conditionalFormatting sqref="AL250:AM250">
    <cfRule type="dataBar" priority="54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{854D14AA-7341-4ED3-8A12-F7FD518A19D4}</x14:id>
        </ext>
      </extLst>
    </cfRule>
  </conditionalFormatting>
  <conditionalFormatting sqref="AL251:AM251">
    <cfRule type="dataBar" priority="55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{15430EEC-CE53-41E4-98B2-CE2EF028CBDD}</x14:id>
        </ext>
      </extLst>
    </cfRule>
  </conditionalFormatting>
  <conditionalFormatting sqref="AL252:AM252">
    <cfRule type="dataBar" priority="56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{CACF613F-44A3-475C-95AA-183376A6B710}</x14:id>
        </ext>
      </extLst>
    </cfRule>
  </conditionalFormatting>
  <conditionalFormatting sqref="AL253:AM253">
    <cfRule type="dataBar" priority="57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{52BE2918-32A0-4AEC-950C-F92DC5A9B690}</x14:id>
        </ext>
      </extLst>
    </cfRule>
  </conditionalFormatting>
  <conditionalFormatting sqref="AL254:AM254">
    <cfRule type="dataBar" priority="58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{6231C6AB-ACA6-4A5A-9606-F779BA623150}</x14:id>
        </ext>
      </extLst>
    </cfRule>
  </conditionalFormatting>
  <conditionalFormatting sqref="AL255:AM255">
    <cfRule type="dataBar" priority="59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{2E64B517-D959-4015-A977-DB8C4C26AAF5}</x14:id>
        </ext>
      </extLst>
    </cfRule>
  </conditionalFormatting>
  <conditionalFormatting sqref="AL256:AM256">
    <cfRule type="dataBar" priority="60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{EEF61BB9-BDC9-4A91-9AE4-074A660EF1CB}</x14:id>
        </ext>
      </extLst>
    </cfRule>
  </conditionalFormatting>
  <conditionalFormatting sqref="AL257:AM257">
    <cfRule type="dataBar" priority="61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{A02925F2-98A4-4F42-91EF-639BC4B3E053}</x14:id>
        </ext>
      </extLst>
    </cfRule>
  </conditionalFormatting>
  <conditionalFormatting sqref="AL258:AM258">
    <cfRule type="dataBar" priority="7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{F99576C9-90E3-4343-B536-52BB0A233D94}</x14:id>
        </ext>
      </extLst>
    </cfRule>
  </conditionalFormatting>
  <conditionalFormatting sqref="AL259:AM259">
    <cfRule type="dataBar" priority="6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{6C5952A1-3017-4138-8409-DA6B1CE68FC5}</x14:id>
        </ext>
      </extLst>
    </cfRule>
  </conditionalFormatting>
  <conditionalFormatting sqref="AL260:AM260">
    <cfRule type="dataBar" priority="62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{77333145-4AEF-4B60-BA4C-E08AD182ABFB}</x14:id>
        </ext>
      </extLst>
    </cfRule>
  </conditionalFormatting>
  <conditionalFormatting sqref="AL261:AM261">
    <cfRule type="dataBar" priority="63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{5B9E9FE9-C093-4C84-977A-0E8E768C5FC3}</x14:id>
        </ext>
      </extLst>
    </cfRule>
  </conditionalFormatting>
  <conditionalFormatting sqref="AL262:AM262">
    <cfRule type="dataBar" priority="64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{34476527-7FA4-4325-989A-0B0A5CE01A11}</x14:id>
        </ext>
      </extLst>
    </cfRule>
  </conditionalFormatting>
  <conditionalFormatting sqref="AL263:AM263">
    <cfRule type="dataBar" priority="65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{32BD079C-C915-495F-B54B-AADBA4C7B099}</x14:id>
        </ext>
      </extLst>
    </cfRule>
  </conditionalFormatting>
  <conditionalFormatting sqref="AL264:AM264">
    <cfRule type="dataBar" priority="66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{CDC97C8F-AB6A-4441-A812-431DD8EDD31A}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BEB609-E9F3-4244-B6E5-8C65F23A625A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D4C6305F-A790-456F-9DD9-7921897ED0E8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474695F7-630E-4906-800E-D8CBB64081AD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3314CAD0-A9E5-4F69-BDE9-1B3BC1E09509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30752A3-761F-4F7D-86AD-826CCA93F52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9117FFD-DD6D-4FD4-8598-379AFDB63D4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7078351-B770-467F-9B50-3A0B6C64F955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D1177D3-BD58-4648-AE92-57969FCE6D8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2565BC7C-30F7-4F04-8975-89294C35AAA2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E6D7178E-2E54-49D4-AC2D-81F2115A9B01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F749F8E-3A8C-4A4D-9EC6-19F3A771054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C1828AF-BF64-4EEA-A131-F9D81CF6C985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DC32B9E-9981-48DB-8966-4AE3EA837823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BC3DF884-46CB-41E4-BA9F-55B070014E6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EB41DCB-0095-44BC-8BA1-1152891D12C4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00D5187F-B770-41F0-B52C-3E7C1CF2211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AE5D9C3-145C-48E4-A230-21683D68281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B5E437D-572C-4778-95DE-BD8746A2A3B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972DD64-A4E9-4FD4-9F49-4CAD5D673F0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5E1ED58-3564-4D9A-AB46-AD9C3E8D10B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83A030D-F88C-4B88-A746-6587B09CAEA5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F737DAA7-8F8F-4120-BCAD-DE2EC96A4A1C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A1AE279-1132-4BB7-A6EE-4AED3F0C7E6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A1E1270-1646-447D-94C7-1131F7067B8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8151F736-8E13-449E-ADEC-FA5AB225150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8B6C9E2-9252-46A2-B340-21E7799A4E1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686DCCB-FC72-4E56-BF3E-7A3700200C7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74376A6-9333-4FD5-9BA5-4DF05F0BCD45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67121D2-612D-4D78-A6DE-6055CBC30DF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C877B02B-97D5-44F5-A81A-1931DB14E453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523AF6A-08C0-4279-9ACA-BF2A9ACF215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B5787B0-19F6-4D82-B10D-0B1DF965EA7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544DA3B2-7AB2-41F0-A410-4FD18B1077C0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B6E8BA2-8280-44A5-94CE-6CB62A33609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DD68A01-DF9D-4645-93C8-9F550A0E1DDC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F057584F-3363-4340-A4A9-2EFAF97F569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E7AC7A57-E528-4407-B785-B9CEC69C164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D3CB470-95B8-426C-ABA0-DEDCCCDCB4F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76DC387F-250D-4F37-96E7-FB20101FE53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36F998D8-8642-42FD-AB4B-9C08678F767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0779BBE-3752-4C82-870D-7C52B7C92A2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292B5D91-4D40-46D6-8077-2A88B02BE8D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375C113D-9BF1-4544-B6D0-B42F9F0DCF6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754EDA4C-B9B4-475E-BDE9-0A6207B2C27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3F7B9C3-93CE-4756-BF6E-2CA087BD4302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6D977319-DBA9-4FBF-A8F6-AD4852A59D79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54D14AA-7341-4ED3-8A12-F7FD518A19D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5430EEC-CE53-41E4-98B2-CE2EF028CBD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ACF613F-44A3-475C-95AA-183376A6B71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52BE2918-32A0-4AEC-950C-F92DC5A9B69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231C6AB-ACA6-4A5A-9606-F779BA62315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2E64B517-D959-4015-A977-DB8C4C26AAF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EF61BB9-BDC9-4A91-9AE4-074A660EF1CB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A02925F2-98A4-4F42-91EF-639BC4B3E05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F99576C9-90E3-4343-B536-52BB0A233D94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6C5952A1-3017-4138-8409-DA6B1CE68FC5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7333145-4AEF-4B60-BA4C-E08AD182ABF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B9E9FE9-C093-4C84-977A-0E8E768C5FC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4476527-7FA4-4325-989A-0B0A5CE01A11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2BD079C-C915-495F-B54B-AADBA4C7B099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DC97C8F-AB6A-4441-A812-431DD8EDD31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C95F-6C0B-4D61-8841-31FC44AD56BF}">
  <dimension ref="A1:AR267"/>
  <sheetViews>
    <sheetView rightToLeft="1" topLeftCell="G1" zoomScale="70" zoomScaleNormal="70" workbookViewId="0">
      <selection activeCell="M51" sqref="M51:M54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4.1093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4.5546875" style="24" bestFit="1" customWidth="1"/>
    <col min="29" max="29" width="15.77734375" style="31" bestFit="1" customWidth="1"/>
    <col min="30" max="30" width="13.6640625" style="32" bestFit="1" customWidth="1"/>
    <col min="31" max="31" width="54.5546875" style="24" bestFit="1" customWidth="1"/>
    <col min="32" max="32" width="28.33203125" style="24" bestFit="1" customWidth="1"/>
    <col min="33" max="33" width="13.5546875" style="24" bestFit="1" customWidth="1"/>
    <col min="34" max="34" width="142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s="79" customFormat="1" ht="22.35" customHeight="1">
      <c r="A2" s="66" t="b">
        <v>0</v>
      </c>
      <c r="B2" s="66"/>
      <c r="C2" s="66" t="b">
        <v>0</v>
      </c>
      <c r="D2" s="66"/>
      <c r="E2" s="66" t="b">
        <v>0</v>
      </c>
      <c r="F2" s="66"/>
      <c r="G2" s="67">
        <v>1</v>
      </c>
      <c r="H2" s="68" t="s">
        <v>96</v>
      </c>
      <c r="I2" s="67" t="s">
        <v>74</v>
      </c>
      <c r="J2" s="67"/>
      <c r="K2" s="69" t="str">
        <f t="shared" ref="K2:K65" ca="1" si="0">IF(C2, TODAY(), "" )</f>
        <v/>
      </c>
      <c r="L2" s="70" t="s">
        <v>99</v>
      </c>
      <c r="M2" s="70" t="s">
        <v>100</v>
      </c>
      <c r="N2" s="70" t="s">
        <v>98</v>
      </c>
      <c r="O2" s="67">
        <v>5524.1</v>
      </c>
      <c r="P2" s="67">
        <v>1</v>
      </c>
      <c r="Q2" s="71" t="str">
        <f>VLOOKUP(O2, '[1]لیست محصولات شهریور ۱۴۰۳'!B:C,2,0)</f>
        <v>برزیل کوکاپیل کاناریو | Brazil Cocapil Canario</v>
      </c>
      <c r="R2" s="67"/>
      <c r="S2" s="70">
        <f>VLOOKUP(O2, '[1]لیست محصولات شهریور ۱۴۰۳'!B:F,5,0)</f>
        <v>150</v>
      </c>
      <c r="T2" s="72">
        <f>VLOOKUP(O2, '[1]لیست محصولات شهریور ۱۴۰۳'!B:G,6,0)</f>
        <v>2550000</v>
      </c>
      <c r="U2" s="73"/>
      <c r="V2" s="74">
        <f t="shared" ref="V2:V65" si="1">IF(C2, P2, U2 )</f>
        <v>0</v>
      </c>
      <c r="W2" s="70">
        <f t="shared" ref="W2:W65" si="2">P2-V2</f>
        <v>1</v>
      </c>
      <c r="X2" s="72">
        <f t="shared" ref="X2:X65" si="3">P2*T2</f>
        <v>2550000</v>
      </c>
      <c r="Y2" s="75"/>
      <c r="Z2" s="72">
        <f t="shared" ref="Z2:Z65" si="4">X2-Y2</f>
        <v>2550000</v>
      </c>
      <c r="AA2" s="76" t="s">
        <v>80</v>
      </c>
      <c r="AB2" s="71" t="s">
        <v>103</v>
      </c>
      <c r="AC2" s="77" t="s">
        <v>101</v>
      </c>
      <c r="AD2" s="67"/>
      <c r="AE2" s="81" t="s">
        <v>102</v>
      </c>
      <c r="AF2" s="78"/>
      <c r="AH2" s="80" t="str">
        <f>AA2&amp;" "&amp;AB2&amp;" "&amp;N2&amp;" - "&amp;L2&amp;" "&amp;M2&amp;" "&amp;AC2</f>
        <v>تهران شهرک غرب، خیابان ایران زمین، نبش خیابان مهستان، مرکز خرید گلستان، حیاط شرقی، پلاک 102 کافه بیکری درو - کیمیا کدخدایی 09124797730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202">
        <v>982536</v>
      </c>
      <c r="I3" s="159" t="s">
        <v>146</v>
      </c>
      <c r="J3" s="159"/>
      <c r="K3" s="11"/>
      <c r="L3" s="156" t="s">
        <v>237</v>
      </c>
      <c r="M3" s="156" t="s">
        <v>238</v>
      </c>
      <c r="N3" s="156"/>
      <c r="O3" s="9">
        <v>5525.1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si="1"/>
        <v>0</v>
      </c>
      <c r="W3" s="12">
        <f t="shared" si="2"/>
        <v>1</v>
      </c>
      <c r="X3" s="14">
        <f t="shared" si="3"/>
        <v>2750000</v>
      </c>
      <c r="Y3" s="17"/>
      <c r="Z3" s="14">
        <f t="shared" si="4"/>
        <v>2750000</v>
      </c>
      <c r="AA3" s="168" t="s">
        <v>132</v>
      </c>
      <c r="AB3" s="226" t="s">
        <v>239</v>
      </c>
      <c r="AC3" s="171" t="s">
        <v>240</v>
      </c>
      <c r="AD3" s="175"/>
      <c r="AE3" s="19"/>
      <c r="AF3" s="21"/>
      <c r="AG3" s="22" t="str">
        <f t="shared" ref="AG3:AG65" si="5">IF(V3=P3, "FALSE", "TRUE" )</f>
        <v>TRUE</v>
      </c>
      <c r="AH3" s="23" t="str">
        <f>AA3&amp;" "&amp;AB3&amp;" "&amp;N3&amp;" - "&amp;L3&amp;" "&amp;M3&amp;" "&amp;AC3</f>
        <v>اصفهان خ امام خمینی _ خ طالقانی _ شهرک انصار _ ک توحید پ ۱۴  - مجتبی فراست 09355510620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0"/>
      <c r="H4" s="203"/>
      <c r="I4" s="160"/>
      <c r="J4" s="160"/>
      <c r="K4" s="11"/>
      <c r="L4" s="157"/>
      <c r="M4" s="157"/>
      <c r="N4" s="157"/>
      <c r="O4" s="9">
        <v>3327.1</v>
      </c>
      <c r="P4" s="9">
        <v>1</v>
      </c>
      <c r="Q4" s="13" t="str">
        <f>VLOOKUP(O4, '[1]لیست محصولات شهریور ۱۴۰۳'!B:C,2,0)</f>
        <v>پامپوجیلا | pampojila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5950000</v>
      </c>
      <c r="U4" s="15"/>
      <c r="V4" s="16">
        <f t="shared" si="1"/>
        <v>0</v>
      </c>
      <c r="W4" s="12">
        <f t="shared" si="2"/>
        <v>1</v>
      </c>
      <c r="X4" s="14">
        <f t="shared" si="3"/>
        <v>5950000</v>
      </c>
      <c r="Y4" s="17"/>
      <c r="Z4" s="14">
        <f t="shared" si="4"/>
        <v>5950000</v>
      </c>
      <c r="AA4" s="169"/>
      <c r="AB4" s="228"/>
      <c r="AC4" s="172"/>
      <c r="AD4" s="176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204"/>
      <c r="I5" s="161"/>
      <c r="J5" s="161"/>
      <c r="K5" s="11"/>
      <c r="L5" s="158"/>
      <c r="M5" s="158"/>
      <c r="N5" s="158"/>
      <c r="O5" s="9">
        <v>3329.1</v>
      </c>
      <c r="P5" s="9">
        <v>1</v>
      </c>
      <c r="Q5" s="13" t="str">
        <f>VLOOKUP(O5, '[1]لیست محصولات شهریور ۱۴۰۳'!B:C,2,0)</f>
        <v>بنتی ننکا | Benti Nenka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9850000</v>
      </c>
      <c r="U5" s="15"/>
      <c r="V5" s="16">
        <f t="shared" si="1"/>
        <v>0</v>
      </c>
      <c r="W5" s="12">
        <f t="shared" si="2"/>
        <v>1</v>
      </c>
      <c r="X5" s="14">
        <f t="shared" si="3"/>
        <v>9850000</v>
      </c>
      <c r="Y5" s="17"/>
      <c r="Z5" s="14">
        <f t="shared" si="4"/>
        <v>9850000</v>
      </c>
      <c r="AA5" s="170"/>
      <c r="AB5" s="227"/>
      <c r="AC5" s="173"/>
      <c r="AD5" s="177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59">
        <v>3</v>
      </c>
      <c r="H6" s="202">
        <v>282440383229</v>
      </c>
      <c r="I6" s="159" t="s">
        <v>146</v>
      </c>
      <c r="J6" s="159"/>
      <c r="K6" s="11" t="str">
        <f t="shared" ca="1" si="0"/>
        <v/>
      </c>
      <c r="L6" s="156" t="s">
        <v>114</v>
      </c>
      <c r="M6" s="156" t="s">
        <v>241</v>
      </c>
      <c r="N6" s="156" t="s">
        <v>242</v>
      </c>
      <c r="O6" s="9">
        <v>5524.3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/>
      <c r="S6" s="12">
        <f>VLOOKUP(O6, '[1]لیست محصولات شهریور ۱۴۰۳'!B:F,5,0)</f>
        <v>4000</v>
      </c>
      <c r="T6" s="14">
        <f>VLOOKUP(O6, '[1]لیست محصولات شهریور ۱۴۰۳'!B:G,6,0)</f>
        <v>58400000</v>
      </c>
      <c r="U6" s="15"/>
      <c r="V6" s="16">
        <f t="shared" si="1"/>
        <v>0</v>
      </c>
      <c r="W6" s="12">
        <f t="shared" si="2"/>
        <v>1</v>
      </c>
      <c r="X6" s="14">
        <f t="shared" si="3"/>
        <v>58400000</v>
      </c>
      <c r="Y6" s="17"/>
      <c r="Z6" s="14">
        <f t="shared" si="4"/>
        <v>58400000</v>
      </c>
      <c r="AA6" s="168" t="s">
        <v>243</v>
      </c>
      <c r="AB6" s="226" t="s">
        <v>244</v>
      </c>
      <c r="AC6" s="171" t="s">
        <v>245</v>
      </c>
      <c r="AD6" s="175"/>
      <c r="AE6" s="19"/>
      <c r="AF6" s="21"/>
      <c r="AG6" s="22" t="str">
        <f t="shared" si="5"/>
        <v>TRUE</v>
      </c>
      <c r="AH6" s="23" t="str">
        <f t="shared" si="6"/>
        <v>ساری میدان امام بلوار آزادی خیابان بعثت بین بعثت ۲ و ۴ کافه قهومون - محمدرضا غلامی شه بندی 09376143341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1"/>
      <c r="H7" s="204"/>
      <c r="I7" s="161"/>
      <c r="J7" s="161"/>
      <c r="K7" s="11" t="str">
        <f t="shared" ca="1" si="0"/>
        <v/>
      </c>
      <c r="L7" s="158"/>
      <c r="M7" s="158"/>
      <c r="N7" s="158"/>
      <c r="O7" s="9">
        <v>5525.3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63200000</v>
      </c>
      <c r="U7" s="26"/>
      <c r="V7" s="16">
        <f t="shared" si="1"/>
        <v>0</v>
      </c>
      <c r="W7" s="12">
        <f t="shared" si="2"/>
        <v>1</v>
      </c>
      <c r="X7" s="14">
        <f t="shared" si="3"/>
        <v>63200000</v>
      </c>
      <c r="Y7" s="17"/>
      <c r="Z7" s="14">
        <f t="shared" si="4"/>
        <v>63200000</v>
      </c>
      <c r="AA7" s="170"/>
      <c r="AB7" s="227"/>
      <c r="AC7" s="173"/>
      <c r="AD7" s="177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4</v>
      </c>
      <c r="H8" s="10">
        <v>429748</v>
      </c>
      <c r="I8" s="9" t="s">
        <v>146</v>
      </c>
      <c r="J8" s="9"/>
      <c r="K8" s="11" t="str">
        <f t="shared" ca="1" si="0"/>
        <v/>
      </c>
      <c r="L8" s="12" t="s">
        <v>176</v>
      </c>
      <c r="M8" s="12" t="s">
        <v>246</v>
      </c>
      <c r="N8" s="12"/>
      <c r="O8" s="9">
        <v>3326.2</v>
      </c>
      <c r="P8" s="9">
        <v>1</v>
      </c>
      <c r="Q8" s="13" t="str">
        <f>VLOOKUP(O8, '[1]لیست محصولات شهریور ۱۴۰۳'!B:C,2,0)</f>
        <v>میاگروس | Milagros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18150000</v>
      </c>
      <c r="U8" s="15"/>
      <c r="V8" s="16">
        <f t="shared" si="1"/>
        <v>0</v>
      </c>
      <c r="W8" s="12">
        <f t="shared" si="2"/>
        <v>1</v>
      </c>
      <c r="X8" s="14">
        <f t="shared" si="3"/>
        <v>18150000</v>
      </c>
      <c r="Y8" s="17"/>
      <c r="Z8" s="14">
        <f t="shared" si="4"/>
        <v>18150000</v>
      </c>
      <c r="AA8" s="18" t="s">
        <v>80</v>
      </c>
      <c r="AB8" s="13" t="s">
        <v>247</v>
      </c>
      <c r="AC8" s="19" t="s">
        <v>248</v>
      </c>
      <c r="AD8" s="20" t="s">
        <v>172</v>
      </c>
      <c r="AE8" s="19"/>
      <c r="AF8" s="21"/>
      <c r="AG8" s="22" t="str">
        <f t="shared" si="5"/>
        <v>TRUE</v>
      </c>
      <c r="AH8" s="23" t="str">
        <f t="shared" si="6"/>
        <v>تهران خ پاستور، خ اردیبهشت، بالاتر از آذربایجان، بن بست بهروز پلاک ۱۸ زنگ ۱  - سینا کفاشی 09204453620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5</v>
      </c>
      <c r="H9" s="10">
        <v>282479938327</v>
      </c>
      <c r="I9" s="25" t="s">
        <v>146</v>
      </c>
      <c r="J9" s="9"/>
      <c r="K9" s="11" t="str">
        <f t="shared" ca="1" si="0"/>
        <v/>
      </c>
      <c r="L9" s="27" t="s">
        <v>249</v>
      </c>
      <c r="M9" s="12" t="s">
        <v>250</v>
      </c>
      <c r="N9" s="12"/>
      <c r="O9" s="9">
        <v>5511.1</v>
      </c>
      <c r="P9" s="9">
        <v>1</v>
      </c>
      <c r="Q9" s="13" t="str">
        <f>VLOOKUP(O9, '[1]لیست محصولات شهریور ۱۴۰۳'!B:C,2,0)</f>
        <v>هامبلا | Hambella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3000000</v>
      </c>
      <c r="U9" s="15"/>
      <c r="V9" s="16">
        <f t="shared" si="1"/>
        <v>0</v>
      </c>
      <c r="W9" s="12">
        <f t="shared" si="2"/>
        <v>1</v>
      </c>
      <c r="X9" s="14">
        <f t="shared" si="3"/>
        <v>3000000</v>
      </c>
      <c r="Y9" s="17"/>
      <c r="Z9" s="14">
        <f t="shared" si="4"/>
        <v>3000000</v>
      </c>
      <c r="AA9" s="18" t="s">
        <v>80</v>
      </c>
      <c r="AB9" s="13" t="s">
        <v>253</v>
      </c>
      <c r="AC9" s="19" t="s">
        <v>251</v>
      </c>
      <c r="AD9" s="20" t="s">
        <v>172</v>
      </c>
      <c r="AE9" s="84" t="s">
        <v>252</v>
      </c>
      <c r="AF9" s="21"/>
      <c r="AG9" s="22" t="str">
        <f t="shared" si="5"/>
        <v>TRUE</v>
      </c>
      <c r="AH9" s="23" t="str">
        <f t="shared" si="6"/>
        <v>تهران اشرفی اصفهانی، خیابان قموشی، پلاک ۷۳, واحد ۲ *قبل تحویل بسته، با شماره مشتری تماس بگیرید*  - هستی زاهدی 09102092467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6</v>
      </c>
      <c r="H10" s="202">
        <v>282480894637</v>
      </c>
      <c r="I10" s="159" t="s">
        <v>146</v>
      </c>
      <c r="J10" s="159"/>
      <c r="K10" s="11" t="str">
        <f t="shared" ca="1" si="0"/>
        <v/>
      </c>
      <c r="L10" s="156" t="s">
        <v>254</v>
      </c>
      <c r="M10" s="156" t="s">
        <v>255</v>
      </c>
      <c r="N10" s="156"/>
      <c r="O10" s="9">
        <v>5511.1</v>
      </c>
      <c r="P10" s="9">
        <v>1</v>
      </c>
      <c r="Q10" s="13" t="str">
        <f>VLOOKUP(O10, '[1]لیست محصولات شهریور ۱۴۰۳'!B:C,2,0)</f>
        <v>هامبلا | Hambella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3000000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3000000</v>
      </c>
      <c r="Y10" s="17"/>
      <c r="Z10" s="14">
        <f t="shared" si="4"/>
        <v>3000000</v>
      </c>
      <c r="AA10" s="168" t="s">
        <v>256</v>
      </c>
      <c r="AB10" s="226" t="s">
        <v>257</v>
      </c>
      <c r="AC10" s="171" t="s">
        <v>258</v>
      </c>
      <c r="AD10" s="175"/>
      <c r="AE10" s="154" t="s">
        <v>164</v>
      </c>
      <c r="AF10" s="21"/>
      <c r="AG10" s="22" t="str">
        <f t="shared" si="5"/>
        <v>TRUE</v>
      </c>
      <c r="AH10" s="23" t="str">
        <f t="shared" si="6"/>
        <v>خراسان رضوی خلیل آباد، خیابان امام خمینی جنب امام ۲۱  - سیدرضا محمودی 09158351622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1"/>
      <c r="H11" s="204"/>
      <c r="I11" s="161"/>
      <c r="J11" s="161"/>
      <c r="K11" s="11" t="str">
        <f t="shared" ca="1" si="0"/>
        <v/>
      </c>
      <c r="L11" s="158"/>
      <c r="M11" s="158"/>
      <c r="N11" s="158"/>
      <c r="O11" s="9">
        <v>5524.1</v>
      </c>
      <c r="P11" s="9">
        <v>1</v>
      </c>
      <c r="Q11" s="13" t="str">
        <f>VLOOKUP(O11, '[1]لیست محصولات شهریور ۱۴۰۳'!B:C,2,0)</f>
        <v>برزیل کوکاپیل کاناریو | Brazil Cocapil Canario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2550000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2550000</v>
      </c>
      <c r="Y11" s="17"/>
      <c r="Z11" s="14">
        <f t="shared" si="4"/>
        <v>2550000</v>
      </c>
      <c r="AA11" s="170"/>
      <c r="AB11" s="227"/>
      <c r="AC11" s="173"/>
      <c r="AD11" s="177"/>
      <c r="AE11" s="155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7</v>
      </c>
      <c r="H12" s="10">
        <v>282483730246</v>
      </c>
      <c r="I12" s="9" t="s">
        <v>146</v>
      </c>
      <c r="J12" s="9"/>
      <c r="K12" s="11" t="str">
        <f t="shared" ca="1" si="0"/>
        <v/>
      </c>
      <c r="L12" s="12" t="s">
        <v>259</v>
      </c>
      <c r="M12" s="12" t="s">
        <v>260</v>
      </c>
      <c r="N12" s="12"/>
      <c r="O12" s="9">
        <v>5524.2</v>
      </c>
      <c r="P12" s="9">
        <v>1</v>
      </c>
      <c r="Q12" s="13" t="str">
        <f>VLOOKUP(O12, '[1]لیست محصولات شهریور ۱۴۰۳'!B:C,2,0)</f>
        <v>برزیل کوکاپیل کاناریو | Brazil Cocapil Canario</v>
      </c>
      <c r="R12" s="9"/>
      <c r="S12" s="12">
        <f>VLOOKUP(O12, '[1]لیست محصولات شهریور ۱۴۰۳'!B:F,5,0)</f>
        <v>750</v>
      </c>
      <c r="T12" s="14">
        <f>VLOOKUP(O12, '[1]لیست محصولات شهریور ۱۴۰۳'!B:G,6,0)</f>
        <v>12450000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12450000</v>
      </c>
      <c r="Y12" s="17"/>
      <c r="Z12" s="14">
        <f t="shared" si="4"/>
        <v>12450000</v>
      </c>
      <c r="AA12" s="18" t="s">
        <v>80</v>
      </c>
      <c r="AB12" s="13" t="s">
        <v>261</v>
      </c>
      <c r="AC12" s="19" t="s">
        <v>262</v>
      </c>
      <c r="AD12" s="20" t="s">
        <v>172</v>
      </c>
      <c r="AE12" s="19"/>
      <c r="AF12" s="21"/>
      <c r="AG12" s="22" t="str">
        <f t="shared" si="5"/>
        <v>TRUE</v>
      </c>
      <c r="AH12" s="23" t="str">
        <f t="shared" si="6"/>
        <v>تهران سعادت آباد، بلوار پاکنژاد، آسمان سوم شرقی، پلاک ۴۴، واحد ۱۰۱  - امین کاکاوند 09127829283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2">
        <v>8</v>
      </c>
      <c r="H13" s="165"/>
      <c r="I13" s="162" t="s">
        <v>229</v>
      </c>
      <c r="J13" s="159"/>
      <c r="K13" s="11" t="str">
        <f t="shared" ca="1" si="0"/>
        <v/>
      </c>
      <c r="L13" s="156" t="s">
        <v>268</v>
      </c>
      <c r="M13" s="156" t="s">
        <v>269</v>
      </c>
      <c r="N13" s="156" t="s">
        <v>270</v>
      </c>
      <c r="O13" s="9">
        <v>5501.3</v>
      </c>
      <c r="P13" s="9">
        <v>3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4000</v>
      </c>
      <c r="T13" s="14">
        <f>VLOOKUP(O13, '[1]لیست محصولات شهریور ۱۴۰۳'!B:G,6,0)</f>
        <v>51200000</v>
      </c>
      <c r="U13" s="26"/>
      <c r="V13" s="16">
        <f t="shared" si="1"/>
        <v>0</v>
      </c>
      <c r="W13" s="12">
        <f t="shared" si="2"/>
        <v>3</v>
      </c>
      <c r="X13" s="14">
        <f t="shared" si="3"/>
        <v>153600000</v>
      </c>
      <c r="Y13" s="17"/>
      <c r="Z13" s="14">
        <f t="shared" si="4"/>
        <v>153600000</v>
      </c>
      <c r="AA13" s="168" t="s">
        <v>80</v>
      </c>
      <c r="AB13" s="226" t="s">
        <v>70</v>
      </c>
      <c r="AC13" s="171" t="s">
        <v>271</v>
      </c>
      <c r="AD13" s="175"/>
      <c r="AE13" s="19"/>
      <c r="AF13" s="21"/>
      <c r="AG13" s="22" t="str">
        <f t="shared" si="5"/>
        <v>TRUE</v>
      </c>
      <c r="AH13" s="23" t="str">
        <f t="shared" si="6"/>
        <v>تهران - کافه نولان ونک - علیرضا متقی 09331770320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3"/>
      <c r="H14" s="166"/>
      <c r="I14" s="163"/>
      <c r="J14" s="160"/>
      <c r="K14" s="11" t="str">
        <f t="shared" ca="1" si="0"/>
        <v/>
      </c>
      <c r="L14" s="157"/>
      <c r="M14" s="157"/>
      <c r="N14" s="157"/>
      <c r="O14" s="9">
        <v>3326.2</v>
      </c>
      <c r="P14" s="9">
        <v>2</v>
      </c>
      <c r="Q14" s="13" t="str">
        <f>VLOOKUP(O14, '[1]لیست محصولات شهریور ۱۴۰۳'!B:C,2,0)</f>
        <v>میاگروس | Milagros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18150000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36300000</v>
      </c>
      <c r="Y14" s="17"/>
      <c r="Z14" s="14">
        <f t="shared" si="4"/>
        <v>36300000</v>
      </c>
      <c r="AA14" s="169"/>
      <c r="AB14" s="228"/>
      <c r="AC14" s="172"/>
      <c r="AD14" s="176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4"/>
      <c r="H15" s="167"/>
      <c r="I15" s="164"/>
      <c r="J15" s="161"/>
      <c r="K15" s="11" t="str">
        <f t="shared" ca="1" si="0"/>
        <v/>
      </c>
      <c r="L15" s="158"/>
      <c r="M15" s="158"/>
      <c r="N15" s="158"/>
      <c r="O15" s="9">
        <v>3327.2</v>
      </c>
      <c r="P15" s="9">
        <v>1</v>
      </c>
      <c r="Q15" s="13" t="str">
        <f>VLOOKUP(O15, '[1]لیست محصولات شهریور ۱۴۰۳'!B:C,2,0)</f>
        <v>پامپوجیلا | pampojila</v>
      </c>
      <c r="R15" s="9"/>
      <c r="S15" s="12">
        <f>VLOOKUP(O15, '[1]لیست محصولات شهریور ۱۴۰۳'!B:F,5,0)</f>
        <v>750</v>
      </c>
      <c r="T15" s="14">
        <f>VLOOKUP(O15, '[1]لیست محصولات شهریور ۱۴۰۳'!B:G,6,0)</f>
        <v>29250000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29250000</v>
      </c>
      <c r="Y15" s="17"/>
      <c r="Z15" s="14">
        <f t="shared" si="4"/>
        <v>29250000</v>
      </c>
      <c r="AA15" s="170"/>
      <c r="AB15" s="227"/>
      <c r="AC15" s="173"/>
      <c r="AD15" s="17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9</v>
      </c>
      <c r="H16" s="10">
        <v>282492530830</v>
      </c>
      <c r="I16" s="9" t="s">
        <v>229</v>
      </c>
      <c r="J16" s="9"/>
      <c r="K16" s="11" t="str">
        <f t="shared" ca="1" si="0"/>
        <v/>
      </c>
      <c r="L16" s="12" t="s">
        <v>272</v>
      </c>
      <c r="M16" s="12" t="s">
        <v>273</v>
      </c>
      <c r="N16" s="12"/>
      <c r="O16" s="9">
        <v>5501.2</v>
      </c>
      <c r="P16" s="9">
        <v>1</v>
      </c>
      <c r="Q16" s="13" t="str">
        <f>VLOOKUP(O16, '[1]لیست محصولات شهریور ۱۴۰۳'!B:C,2,0)</f>
        <v>ورتکس | Vortex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11100000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11100000</v>
      </c>
      <c r="Y16" s="17"/>
      <c r="Z16" s="14">
        <f t="shared" si="4"/>
        <v>11100000</v>
      </c>
      <c r="AA16" s="18" t="s">
        <v>80</v>
      </c>
      <c r="AB16" s="13" t="s">
        <v>275</v>
      </c>
      <c r="AC16" s="19" t="s">
        <v>274</v>
      </c>
      <c r="AD16" s="20" t="s">
        <v>172</v>
      </c>
      <c r="AE16" s="19"/>
      <c r="AF16" s="21"/>
      <c r="AG16" s="22" t="str">
        <f t="shared" si="5"/>
        <v>TRUE</v>
      </c>
      <c r="AH16" s="23" t="str">
        <f t="shared" si="6"/>
        <v>تهران زعفرانیه - خ پسیان - خ باغستان دوم - پ 11 - واحد 161 *به نگهبانی تحویل داده شود*  - احسان تفویضی 09123104123</v>
      </c>
    </row>
    <row r="17" spans="1:34" ht="22.35" customHeight="1">
      <c r="A17" s="7"/>
      <c r="B17" s="7"/>
      <c r="C17" s="7"/>
      <c r="D17" s="7"/>
      <c r="E17" s="7"/>
      <c r="F17" s="8"/>
      <c r="G17" s="159">
        <v>10</v>
      </c>
      <c r="H17" s="202">
        <v>282493087076</v>
      </c>
      <c r="I17" s="159" t="s">
        <v>229</v>
      </c>
      <c r="J17" s="159"/>
      <c r="K17" s="11" t="str">
        <f t="shared" ca="1" si="0"/>
        <v/>
      </c>
      <c r="L17" s="156" t="s">
        <v>276</v>
      </c>
      <c r="M17" s="156" t="s">
        <v>277</v>
      </c>
      <c r="N17" s="156" t="s">
        <v>278</v>
      </c>
      <c r="O17" s="9">
        <v>5511.1</v>
      </c>
      <c r="P17" s="9">
        <v>1</v>
      </c>
      <c r="Q17" s="13" t="str">
        <f>VLOOKUP(O17, '[1]لیست محصولات شهریور ۱۴۰۳'!B:C,2,0)</f>
        <v>هامبلا | Hambella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3000000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3000000</v>
      </c>
      <c r="Y17" s="17"/>
      <c r="Z17" s="14">
        <f t="shared" si="4"/>
        <v>3000000</v>
      </c>
      <c r="AA17" s="168" t="s">
        <v>279</v>
      </c>
      <c r="AB17" s="226" t="s">
        <v>280</v>
      </c>
      <c r="AC17" s="171" t="s">
        <v>281</v>
      </c>
      <c r="AD17" s="175"/>
      <c r="AE17" s="154" t="s">
        <v>282</v>
      </c>
      <c r="AF17" s="21"/>
      <c r="AG17" s="22" t="str">
        <f t="shared" si="5"/>
        <v>TRUE</v>
      </c>
      <c r="AH17" s="23" t="str">
        <f t="shared" si="6"/>
        <v>بابل بلوار تختی خیابان استادیوم بین شیشه فروشی میلاد و ساختمان متین کافه طراوت - ایمان موسوی 09112182321</v>
      </c>
    </row>
    <row r="18" spans="1:34" ht="22.35" customHeight="1">
      <c r="A18" s="7"/>
      <c r="B18" s="7"/>
      <c r="C18" s="7"/>
      <c r="D18" s="7"/>
      <c r="E18" s="7"/>
      <c r="F18" s="8"/>
      <c r="G18" s="160"/>
      <c r="H18" s="203"/>
      <c r="I18" s="160"/>
      <c r="J18" s="160"/>
      <c r="K18" s="11" t="str">
        <f t="shared" ca="1" si="0"/>
        <v/>
      </c>
      <c r="L18" s="157"/>
      <c r="M18" s="157"/>
      <c r="N18" s="157"/>
      <c r="O18" s="9">
        <v>5501.1</v>
      </c>
      <c r="P18" s="9">
        <v>2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2300000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4600000</v>
      </c>
      <c r="Y18" s="17"/>
      <c r="Z18" s="14">
        <f t="shared" si="4"/>
        <v>4600000</v>
      </c>
      <c r="AA18" s="169"/>
      <c r="AB18" s="228"/>
      <c r="AC18" s="172"/>
      <c r="AD18" s="176"/>
      <c r="AE18" s="174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0"/>
      <c r="H19" s="203"/>
      <c r="I19" s="160"/>
      <c r="J19" s="160"/>
      <c r="K19" s="11" t="str">
        <f t="shared" ca="1" si="0"/>
        <v/>
      </c>
      <c r="L19" s="157"/>
      <c r="M19" s="157"/>
      <c r="N19" s="157"/>
      <c r="O19" s="9">
        <v>5524.1</v>
      </c>
      <c r="P19" s="9">
        <v>1</v>
      </c>
      <c r="Q19" s="13" t="str">
        <f>VLOOKUP(O19, '[1]لیست محصولات شهریور ۱۴۰۳'!B:C,2,0)</f>
        <v>برزیل کوکاپیل کاناریو | Brazil Cocapil Canario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2550000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2550000</v>
      </c>
      <c r="Y19" s="17"/>
      <c r="Z19" s="14">
        <f t="shared" si="4"/>
        <v>2550000</v>
      </c>
      <c r="AA19" s="169"/>
      <c r="AB19" s="228"/>
      <c r="AC19" s="172"/>
      <c r="AD19" s="176"/>
      <c r="AE19" s="174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1"/>
      <c r="H20" s="204"/>
      <c r="I20" s="161"/>
      <c r="J20" s="161"/>
      <c r="K20" s="11" t="str">
        <f t="shared" ca="1" si="0"/>
        <v/>
      </c>
      <c r="L20" s="158"/>
      <c r="M20" s="158"/>
      <c r="N20" s="158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170"/>
      <c r="AB20" s="227"/>
      <c r="AC20" s="173"/>
      <c r="AD20" s="177"/>
      <c r="AE20" s="155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59">
        <v>11</v>
      </c>
      <c r="H21" s="202">
        <v>282495328572</v>
      </c>
      <c r="I21" s="159" t="s">
        <v>229</v>
      </c>
      <c r="J21" s="159"/>
      <c r="K21" s="11" t="str">
        <f t="shared" ca="1" si="0"/>
        <v/>
      </c>
      <c r="L21" s="156" t="s">
        <v>283</v>
      </c>
      <c r="M21" s="156" t="s">
        <v>284</v>
      </c>
      <c r="N21" s="156"/>
      <c r="O21" s="9">
        <v>5525.2</v>
      </c>
      <c r="P21" s="9">
        <v>1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13350000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13350000</v>
      </c>
      <c r="Y21" s="17"/>
      <c r="Z21" s="14">
        <f t="shared" si="4"/>
        <v>13350000</v>
      </c>
      <c r="AA21" s="168" t="s">
        <v>143</v>
      </c>
      <c r="AB21" s="226" t="s">
        <v>286</v>
      </c>
      <c r="AC21" s="171" t="s">
        <v>287</v>
      </c>
      <c r="AD21" s="175"/>
      <c r="AE21" s="19"/>
      <c r="AF21" s="21"/>
      <c r="AG21" s="22" t="str">
        <f t="shared" si="5"/>
        <v>TRUE</v>
      </c>
      <c r="AH21" s="23" t="str">
        <f t="shared" si="6"/>
        <v>تبریز ولیعصر، میدان همافر، کوچه ده متری اول، پلاک 26، طبقه همکف (تک زنگ)  - پویا جهان آرای 09141098034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0"/>
      <c r="H22" s="203"/>
      <c r="I22" s="160"/>
      <c r="J22" s="160"/>
      <c r="K22" s="11" t="str">
        <f t="shared" ca="1" si="0"/>
        <v/>
      </c>
      <c r="L22" s="157"/>
      <c r="M22" s="157"/>
      <c r="N22" s="157"/>
      <c r="O22" s="9">
        <v>5524.2</v>
      </c>
      <c r="P22" s="9">
        <v>1</v>
      </c>
      <c r="Q22" s="13" t="str">
        <f>VLOOKUP(O22, '[1]لیست محصولات شهریور ۱۴۰۳'!B:C,2,0)</f>
        <v>برزیل کوکاپیل کاناریو | Brazil Cocapil Canario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12450000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12450000</v>
      </c>
      <c r="Y22" s="17"/>
      <c r="Z22" s="14">
        <f t="shared" si="4"/>
        <v>12450000</v>
      </c>
      <c r="AA22" s="169"/>
      <c r="AB22" s="228"/>
      <c r="AC22" s="172"/>
      <c r="AD22" s="176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0"/>
      <c r="H23" s="203"/>
      <c r="I23" s="160"/>
      <c r="J23" s="160"/>
      <c r="K23" s="11" t="str">
        <f t="shared" ca="1" si="0"/>
        <v/>
      </c>
      <c r="L23" s="157"/>
      <c r="M23" s="157"/>
      <c r="N23" s="157"/>
      <c r="O23" s="9">
        <v>3328.1</v>
      </c>
      <c r="P23" s="9">
        <v>1</v>
      </c>
      <c r="Q23" s="13" t="str">
        <f>VLOOKUP(O23, '[1]لیست محصولات شهریور ۱۴۰۳'!B:C,2,0)</f>
        <v>ایماکولادا مزارع فلو | Inmaculada Fellows Farms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7900000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7900000</v>
      </c>
      <c r="Y23" s="17"/>
      <c r="Z23" s="14">
        <f t="shared" si="4"/>
        <v>7900000</v>
      </c>
      <c r="AA23" s="169"/>
      <c r="AB23" s="228"/>
      <c r="AC23" s="172"/>
      <c r="AD23" s="176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1"/>
      <c r="H24" s="204"/>
      <c r="I24" s="161"/>
      <c r="J24" s="161"/>
      <c r="K24" s="11" t="str">
        <f t="shared" ca="1" si="0"/>
        <v/>
      </c>
      <c r="L24" s="158"/>
      <c r="M24" s="158"/>
      <c r="N24" s="158"/>
      <c r="O24" s="9">
        <v>5511.1</v>
      </c>
      <c r="P24" s="9">
        <v>1</v>
      </c>
      <c r="Q24" s="13" t="str">
        <f>VLOOKUP(O24, '[1]لیست محصولات شهریور ۱۴۰۳'!B:C,2,0)</f>
        <v>هامبلا | Hambella</v>
      </c>
      <c r="R24" s="9" t="s">
        <v>285</v>
      </c>
      <c r="S24" s="12">
        <f>VLOOKUP(O24, '[1]لیست محصولات شهریور ۱۴۰۳'!B:F,5,0)</f>
        <v>150</v>
      </c>
      <c r="T24" s="14">
        <f>VLOOKUP(O24, '[1]لیست محصولات شهریور ۱۴۰۳'!B:G,6,0)</f>
        <v>3000000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3000000</v>
      </c>
      <c r="Y24" s="17"/>
      <c r="Z24" s="14">
        <f t="shared" si="4"/>
        <v>3000000</v>
      </c>
      <c r="AA24" s="170"/>
      <c r="AB24" s="227"/>
      <c r="AC24" s="173"/>
      <c r="AD24" s="177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59">
        <v>12</v>
      </c>
      <c r="H25" s="202">
        <v>282501887036</v>
      </c>
      <c r="I25" s="159" t="s">
        <v>229</v>
      </c>
      <c r="J25" s="159"/>
      <c r="K25" s="11" t="str">
        <f t="shared" ca="1" si="0"/>
        <v/>
      </c>
      <c r="L25" s="156" t="s">
        <v>288</v>
      </c>
      <c r="M25" s="156" t="s">
        <v>289</v>
      </c>
      <c r="N25" s="156" t="s">
        <v>290</v>
      </c>
      <c r="O25" s="9">
        <v>5525.2</v>
      </c>
      <c r="P25" s="9">
        <v>4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750</v>
      </c>
      <c r="T25" s="14">
        <f>VLOOKUP(O25, '[1]لیست محصولات شهریور ۱۴۰۳'!B:G,6,0)</f>
        <v>13350000</v>
      </c>
      <c r="U25" s="15"/>
      <c r="V25" s="16">
        <f t="shared" si="1"/>
        <v>0</v>
      </c>
      <c r="W25" s="12">
        <f t="shared" si="2"/>
        <v>4</v>
      </c>
      <c r="X25" s="14">
        <f t="shared" si="3"/>
        <v>53400000</v>
      </c>
      <c r="Y25" s="17"/>
      <c r="Z25" s="14">
        <f t="shared" si="4"/>
        <v>53400000</v>
      </c>
      <c r="AA25" s="168" t="s">
        <v>111</v>
      </c>
      <c r="AB25" s="226" t="s">
        <v>291</v>
      </c>
      <c r="AC25" s="171" t="s">
        <v>292</v>
      </c>
      <c r="AD25" s="175"/>
      <c r="AE25" s="19"/>
      <c r="AF25" s="21"/>
      <c r="AG25" s="22" t="str">
        <f t="shared" si="5"/>
        <v>TRUE</v>
      </c>
      <c r="AH25" s="23" t="str">
        <f t="shared" si="6"/>
        <v>زنجان قیدار، خیابان امام خیابان سرچشمه کافه قهوه دان - علی اصغر شیری 09125410588</v>
      </c>
    </row>
    <row r="26" spans="1:34" ht="22.35" customHeight="1">
      <c r="A26" s="7"/>
      <c r="B26" s="7"/>
      <c r="C26" s="7"/>
      <c r="D26" s="7"/>
      <c r="E26" s="7"/>
      <c r="F26" s="8"/>
      <c r="G26" s="161"/>
      <c r="H26" s="204"/>
      <c r="I26" s="161"/>
      <c r="J26" s="161"/>
      <c r="K26" s="11" t="str">
        <f t="shared" ca="1" si="0"/>
        <v/>
      </c>
      <c r="L26" s="158"/>
      <c r="M26" s="158"/>
      <c r="N26" s="158"/>
      <c r="O26" s="9">
        <v>3329.1</v>
      </c>
      <c r="P26" s="9">
        <v>1</v>
      </c>
      <c r="Q26" s="13" t="str">
        <f>VLOOKUP(O26, '[1]لیست محصولات شهریور ۱۴۰۳'!B:C,2,0)</f>
        <v>بنتی ننکا | Benti Nenka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9850000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9850000</v>
      </c>
      <c r="Y26" s="17"/>
      <c r="Z26" s="14">
        <f t="shared" si="4"/>
        <v>9850000</v>
      </c>
      <c r="AA26" s="170"/>
      <c r="AB26" s="227"/>
      <c r="AC26" s="173"/>
      <c r="AD26" s="17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59">
        <v>13</v>
      </c>
      <c r="H27" s="202">
        <v>282508245528</v>
      </c>
      <c r="I27" s="159" t="s">
        <v>229</v>
      </c>
      <c r="J27" s="159"/>
      <c r="K27" s="11" t="str">
        <f t="shared" ca="1" si="0"/>
        <v/>
      </c>
      <c r="L27" s="156" t="s">
        <v>293</v>
      </c>
      <c r="M27" s="156" t="s">
        <v>294</v>
      </c>
      <c r="N27" s="156" t="s">
        <v>295</v>
      </c>
      <c r="O27" s="9">
        <v>3326.1</v>
      </c>
      <c r="P27" s="9">
        <v>1</v>
      </c>
      <c r="Q27" s="13" t="str">
        <f>VLOOKUP(O27, '[1]لیست محصولات شهریور ۱۴۰۳'!B:C,2,0)</f>
        <v>میاگروس | Milagros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3750000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3750000</v>
      </c>
      <c r="Y27" s="17"/>
      <c r="Z27" s="14">
        <f t="shared" si="4"/>
        <v>3750000</v>
      </c>
      <c r="AA27" s="168" t="s">
        <v>243</v>
      </c>
      <c r="AB27" s="226" t="s">
        <v>296</v>
      </c>
      <c r="AC27" s="171" t="s">
        <v>297</v>
      </c>
      <c r="AD27" s="175"/>
      <c r="AE27" s="19"/>
      <c r="AF27" s="21"/>
      <c r="AG27" s="22" t="str">
        <f t="shared" si="5"/>
        <v>TRUE</v>
      </c>
      <c r="AH27" s="23" t="str">
        <f>AA27&amp;" "&amp;AB27&amp;" "&amp;N27&amp;" - "&amp;L27&amp;" "&amp;M27&amp;" "&amp;AC27</f>
        <v>ساری خیابان پیام نور نبش بهمن غربی و فدک شهرکتاب ساری - هانیه نوری 09334316932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1"/>
      <c r="H28" s="204"/>
      <c r="I28" s="161"/>
      <c r="J28" s="161"/>
      <c r="K28" s="11" t="str">
        <f t="shared" ca="1" si="0"/>
        <v/>
      </c>
      <c r="L28" s="158"/>
      <c r="M28" s="158"/>
      <c r="N28" s="158"/>
      <c r="O28" s="9">
        <v>3328.1</v>
      </c>
      <c r="P28" s="9">
        <v>1</v>
      </c>
      <c r="Q28" s="13" t="str">
        <f>VLOOKUP(O28, '[1]لیست محصولات شهریور ۱۴۰۳'!B:C,2,0)</f>
        <v>ایماکولادا مزارع فلو | Inmaculada Fellows Farms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7900000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7900000</v>
      </c>
      <c r="Y28" s="17"/>
      <c r="Z28" s="14">
        <f t="shared" si="4"/>
        <v>7900000</v>
      </c>
      <c r="AA28" s="170"/>
      <c r="AB28" s="227"/>
      <c r="AC28" s="173"/>
      <c r="AD28" s="17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14</v>
      </c>
      <c r="H29" s="10">
        <v>282517854161</v>
      </c>
      <c r="I29" s="9" t="s">
        <v>229</v>
      </c>
      <c r="J29" s="9" t="s">
        <v>75</v>
      </c>
      <c r="K29" s="11" t="str">
        <f t="shared" ca="1" si="0"/>
        <v/>
      </c>
      <c r="L29" s="12" t="s">
        <v>268</v>
      </c>
      <c r="M29" s="12" t="s">
        <v>305</v>
      </c>
      <c r="N29" s="12" t="s">
        <v>306</v>
      </c>
      <c r="O29" s="9">
        <v>5501.3</v>
      </c>
      <c r="P29" s="9">
        <v>1</v>
      </c>
      <c r="Q29" s="13" t="str">
        <f>VLOOKUP(O29, '[1]لیست محصولات شهریور ۱۴۰۳'!B:C,2,0)</f>
        <v>ورتکس | Vortex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51200000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51200000</v>
      </c>
      <c r="Y29" s="17"/>
      <c r="Z29" s="14">
        <f t="shared" si="4"/>
        <v>51200000</v>
      </c>
      <c r="AA29" s="18" t="s">
        <v>80</v>
      </c>
      <c r="AB29" s="13" t="s">
        <v>307</v>
      </c>
      <c r="AC29" s="19" t="s">
        <v>308</v>
      </c>
      <c r="AD29" s="20" t="s">
        <v>87</v>
      </c>
      <c r="AE29" s="19"/>
      <c r="AF29" s="21"/>
      <c r="AG29" s="22" t="str">
        <f t="shared" si="5"/>
        <v>TRUE</v>
      </c>
      <c r="AH29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2">
        <v>15</v>
      </c>
      <c r="H30" s="165"/>
      <c r="I30" s="162" t="s">
        <v>229</v>
      </c>
      <c r="J30" s="159" t="s">
        <v>75</v>
      </c>
      <c r="K30" s="11" t="str">
        <f t="shared" ca="1" si="0"/>
        <v/>
      </c>
      <c r="L30" s="156" t="s">
        <v>309</v>
      </c>
      <c r="M30" s="156" t="s">
        <v>310</v>
      </c>
      <c r="N30" s="156" t="s">
        <v>311</v>
      </c>
      <c r="O30" s="9">
        <v>3326.2</v>
      </c>
      <c r="P30" s="9">
        <v>1</v>
      </c>
      <c r="Q30" s="13" t="str">
        <f>VLOOKUP(O30, '[1]لیست محصولات شهریور ۱۴۰۳'!B:C,2,0)</f>
        <v>میاگروس | Milagros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18150000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18150000</v>
      </c>
      <c r="Y30" s="17"/>
      <c r="Z30" s="14">
        <f t="shared" si="4"/>
        <v>18150000</v>
      </c>
      <c r="AA30" s="168" t="s">
        <v>80</v>
      </c>
      <c r="AB30" s="226" t="s">
        <v>70</v>
      </c>
      <c r="AC30" s="171" t="s">
        <v>312</v>
      </c>
      <c r="AD30" s="175" t="s">
        <v>87</v>
      </c>
      <c r="AE30" s="19"/>
      <c r="AF30" s="21"/>
      <c r="AG30" s="22" t="str">
        <f t="shared" si="5"/>
        <v>TRUE</v>
      </c>
      <c r="AH30" s="23" t="str">
        <f t="shared" si="6"/>
        <v>تهران - کافه مدام - امیرحسین صدیقی 09123401445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4"/>
      <c r="H31" s="167"/>
      <c r="I31" s="164"/>
      <c r="J31" s="161"/>
      <c r="K31" s="11" t="str">
        <f t="shared" ca="1" si="0"/>
        <v/>
      </c>
      <c r="L31" s="158"/>
      <c r="M31" s="158"/>
      <c r="N31" s="158"/>
      <c r="O31" s="9">
        <v>3326.1</v>
      </c>
      <c r="P31" s="9">
        <v>2</v>
      </c>
      <c r="Q31" s="13" t="str">
        <f>VLOOKUP(O31, '[1]لیست محصولات شهریور ۱۴۰۳'!B:C,2,0)</f>
        <v>میاگروس | Milagros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3750000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7500000</v>
      </c>
      <c r="Y31" s="17"/>
      <c r="Z31" s="14">
        <f t="shared" si="4"/>
        <v>7500000</v>
      </c>
      <c r="AA31" s="170"/>
      <c r="AB31" s="227"/>
      <c r="AC31" s="173"/>
      <c r="AD31" s="177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62">
        <v>16</v>
      </c>
      <c r="H32" s="165"/>
      <c r="I32" s="162" t="s">
        <v>317</v>
      </c>
      <c r="J32" s="159" t="s">
        <v>75</v>
      </c>
      <c r="K32" s="11" t="str">
        <f t="shared" ca="1" si="0"/>
        <v/>
      </c>
      <c r="L32" s="156" t="s">
        <v>318</v>
      </c>
      <c r="M32" s="156" t="s">
        <v>319</v>
      </c>
      <c r="N32" s="156" t="s">
        <v>320</v>
      </c>
      <c r="O32" s="9">
        <v>5511.2</v>
      </c>
      <c r="P32" s="9">
        <v>10</v>
      </c>
      <c r="Q32" s="13" t="str">
        <f>VLOOKUP(O32, '[1]لیست محصولات شهریور ۱۴۰۳'!B:C,2,0)</f>
        <v>هامبلا | Hambella</v>
      </c>
      <c r="R32" s="9"/>
      <c r="S32" s="12">
        <f>VLOOKUP(O32, '[1]لیست محصولات شهریور ۱۴۰۳'!B:F,5,0)</f>
        <v>750</v>
      </c>
      <c r="T32" s="14">
        <f>VLOOKUP(O32, '[1]لیست محصولات شهریور ۱۴۰۳'!B:G,6,0)</f>
        <v>14550000</v>
      </c>
      <c r="U32" s="15"/>
      <c r="V32" s="16">
        <f t="shared" si="1"/>
        <v>0</v>
      </c>
      <c r="W32" s="12">
        <f t="shared" si="2"/>
        <v>10</v>
      </c>
      <c r="X32" s="14">
        <f t="shared" si="3"/>
        <v>145500000</v>
      </c>
      <c r="Y32" s="17"/>
      <c r="Z32" s="14">
        <f t="shared" si="4"/>
        <v>145500000</v>
      </c>
      <c r="AA32" s="168" t="s">
        <v>80</v>
      </c>
      <c r="AB32" s="226" t="s">
        <v>70</v>
      </c>
      <c r="AC32" s="171" t="s">
        <v>321</v>
      </c>
      <c r="AD32" s="175"/>
      <c r="AE32" s="154" t="s">
        <v>322</v>
      </c>
      <c r="AF32" s="21"/>
      <c r="AG32" s="22" t="str">
        <f t="shared" si="5"/>
        <v>TRUE</v>
      </c>
      <c r="AH32" s="23" t="str">
        <f t="shared" si="6"/>
        <v>تهران - کافه پرا - افشین امیری 09123060890</v>
      </c>
    </row>
    <row r="33" spans="1:34" ht="22.35" customHeight="1">
      <c r="A33" s="7"/>
      <c r="B33" s="7"/>
      <c r="C33" s="7"/>
      <c r="D33" s="7"/>
      <c r="E33" s="7"/>
      <c r="F33" s="8"/>
      <c r="G33" s="164"/>
      <c r="H33" s="167"/>
      <c r="I33" s="164"/>
      <c r="J33" s="161"/>
      <c r="K33" s="11" t="str">
        <f t="shared" ca="1" si="0"/>
        <v/>
      </c>
      <c r="L33" s="158"/>
      <c r="M33" s="158"/>
      <c r="N33" s="158"/>
      <c r="O33" s="9">
        <v>3326.1</v>
      </c>
      <c r="P33" s="9">
        <v>3</v>
      </c>
      <c r="Q33" s="13" t="str">
        <f>VLOOKUP(O33, '[1]لیست محصولات شهریور ۱۴۰۳'!B:C,2,0)</f>
        <v>میاگروس | Milagros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3750000</v>
      </c>
      <c r="U33" s="15"/>
      <c r="V33" s="16">
        <f t="shared" si="1"/>
        <v>0</v>
      </c>
      <c r="W33" s="12">
        <f t="shared" si="2"/>
        <v>3</v>
      </c>
      <c r="X33" s="14">
        <f t="shared" si="3"/>
        <v>11250000</v>
      </c>
      <c r="Y33" s="17"/>
      <c r="Z33" s="14">
        <f t="shared" si="4"/>
        <v>11250000</v>
      </c>
      <c r="AA33" s="170"/>
      <c r="AB33" s="227"/>
      <c r="AC33" s="173"/>
      <c r="AD33" s="177"/>
      <c r="AE33" s="155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>
        <v>17</v>
      </c>
      <c r="H34" s="10">
        <v>282689739217</v>
      </c>
      <c r="I34" s="9" t="s">
        <v>317</v>
      </c>
      <c r="J34" s="9" t="s">
        <v>75</v>
      </c>
      <c r="K34" s="11" t="str">
        <f t="shared" ca="1" si="0"/>
        <v/>
      </c>
      <c r="L34" s="12" t="s">
        <v>323</v>
      </c>
      <c r="M34" s="12" t="s">
        <v>324</v>
      </c>
      <c r="N34" s="12" t="s">
        <v>325</v>
      </c>
      <c r="O34" s="9">
        <v>5501.3</v>
      </c>
      <c r="P34" s="9">
        <v>4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51200000</v>
      </c>
      <c r="U34" s="15"/>
      <c r="V34" s="16">
        <f t="shared" si="1"/>
        <v>0</v>
      </c>
      <c r="W34" s="12">
        <f t="shared" si="2"/>
        <v>4</v>
      </c>
      <c r="X34" s="14">
        <f t="shared" si="3"/>
        <v>204800000</v>
      </c>
      <c r="Y34" s="17"/>
      <c r="Z34" s="14">
        <f t="shared" si="4"/>
        <v>204800000</v>
      </c>
      <c r="AA34" s="18" t="s">
        <v>80</v>
      </c>
      <c r="AB34" s="13" t="s">
        <v>326</v>
      </c>
      <c r="AC34" s="19" t="s">
        <v>327</v>
      </c>
      <c r="AD34" s="20"/>
      <c r="AE34" s="84" t="s">
        <v>328</v>
      </c>
      <c r="AF34" s="21"/>
      <c r="AG34" s="22" t="str">
        <f t="shared" si="5"/>
        <v>TRUE</v>
      </c>
      <c r="AH34" s="23" t="str">
        <f t="shared" si="6"/>
        <v>تهران شهرک غرب فاز ۴ خیابان شجریان شمالی کوچه هشتم پلاک ۴ زنگ وسط کافه آریلا - ماندانا مشایخی 09129307311</v>
      </c>
    </row>
    <row r="35" spans="1:34" ht="22.35" customHeight="1">
      <c r="A35" s="7"/>
      <c r="B35" s="7"/>
      <c r="C35" s="7"/>
      <c r="D35" s="7"/>
      <c r="E35" s="7"/>
      <c r="F35" s="8"/>
      <c r="G35" s="162">
        <v>18</v>
      </c>
      <c r="H35" s="165" t="s">
        <v>329</v>
      </c>
      <c r="I35" s="162" t="s">
        <v>74</v>
      </c>
      <c r="J35" s="159" t="s">
        <v>75</v>
      </c>
      <c r="K35" s="11" t="str">
        <f t="shared" ca="1" si="0"/>
        <v/>
      </c>
      <c r="L35" s="156" t="s">
        <v>330</v>
      </c>
      <c r="M35" s="156" t="s">
        <v>331</v>
      </c>
      <c r="N35" s="156" t="s">
        <v>332</v>
      </c>
      <c r="O35" s="9">
        <v>5525.1</v>
      </c>
      <c r="P35" s="9">
        <v>12</v>
      </c>
      <c r="Q35" s="13" t="str">
        <f>VLOOKUP(O35, '[1]لیست محصولات شهریور ۱۴۰۳'!B:C,2,0)</f>
        <v>اتیوپی آناسورا | Ethiopia Anasora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2750000</v>
      </c>
      <c r="U35" s="15"/>
      <c r="V35" s="16">
        <f t="shared" si="1"/>
        <v>0</v>
      </c>
      <c r="W35" s="12">
        <f t="shared" si="2"/>
        <v>12</v>
      </c>
      <c r="X35" s="14">
        <f t="shared" si="3"/>
        <v>33000000</v>
      </c>
      <c r="Y35" s="17"/>
      <c r="Z35" s="14">
        <f t="shared" si="4"/>
        <v>33000000</v>
      </c>
      <c r="AA35" s="168" t="s">
        <v>161</v>
      </c>
      <c r="AB35" s="226" t="s">
        <v>333</v>
      </c>
      <c r="AC35" s="171" t="s">
        <v>334</v>
      </c>
      <c r="AD35" s="175"/>
      <c r="AE35" s="19"/>
      <c r="AF35" s="21"/>
      <c r="AG35" s="22" t="str">
        <f t="shared" si="5"/>
        <v>TRUE</v>
      </c>
      <c r="AH35" s="23" t="str">
        <f t="shared" si="6"/>
        <v>ارومیه بلوار نبوت، انتهاي كوچه هجده، مغازه نبش فروشگاه پینچ - ساسان حامدی 09370999001</v>
      </c>
    </row>
    <row r="36" spans="1:34" ht="22.35" customHeight="1">
      <c r="A36" s="7"/>
      <c r="B36" s="7"/>
      <c r="C36" s="7"/>
      <c r="D36" s="7"/>
      <c r="E36" s="7"/>
      <c r="F36" s="8"/>
      <c r="G36" s="163"/>
      <c r="H36" s="166"/>
      <c r="I36" s="163"/>
      <c r="J36" s="160"/>
      <c r="K36" s="11" t="str">
        <f t="shared" ca="1" si="0"/>
        <v/>
      </c>
      <c r="L36" s="157"/>
      <c r="M36" s="157"/>
      <c r="N36" s="157"/>
      <c r="O36" s="9">
        <v>5524.1</v>
      </c>
      <c r="P36" s="9">
        <v>12</v>
      </c>
      <c r="Q36" s="13" t="str">
        <f>VLOOKUP(O36, '[1]لیست محصولات شهریور ۱۴۰۳'!B:C,2,0)</f>
        <v>برزیل کوکاپیل کاناریو | Brazil Cocapil Canario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2550000</v>
      </c>
      <c r="U36" s="15"/>
      <c r="V36" s="16">
        <f t="shared" si="1"/>
        <v>0</v>
      </c>
      <c r="W36" s="12">
        <f t="shared" si="2"/>
        <v>12</v>
      </c>
      <c r="X36" s="14">
        <f t="shared" si="3"/>
        <v>30600000</v>
      </c>
      <c r="Y36" s="17"/>
      <c r="Z36" s="14">
        <f t="shared" si="4"/>
        <v>30600000</v>
      </c>
      <c r="AA36" s="169"/>
      <c r="AB36" s="228"/>
      <c r="AC36" s="172"/>
      <c r="AD36" s="176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63"/>
      <c r="H37" s="166"/>
      <c r="I37" s="163"/>
      <c r="J37" s="160"/>
      <c r="K37" s="11" t="str">
        <f t="shared" ca="1" si="0"/>
        <v/>
      </c>
      <c r="L37" s="157"/>
      <c r="M37" s="157"/>
      <c r="N37" s="157"/>
      <c r="O37" s="9">
        <v>5511.1</v>
      </c>
      <c r="P37" s="9">
        <v>6</v>
      </c>
      <c r="Q37" s="13" t="str">
        <f>VLOOKUP(O37, '[1]لیست محصولات شهریور ۱۴۰۳'!B:C,2,0)</f>
        <v>هامبلا | Hambella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3000000</v>
      </c>
      <c r="U37" s="15"/>
      <c r="V37" s="16">
        <f t="shared" si="1"/>
        <v>0</v>
      </c>
      <c r="W37" s="12">
        <f t="shared" si="2"/>
        <v>6</v>
      </c>
      <c r="X37" s="14">
        <f t="shared" si="3"/>
        <v>18000000</v>
      </c>
      <c r="Y37" s="17"/>
      <c r="Z37" s="14">
        <f t="shared" si="4"/>
        <v>18000000</v>
      </c>
      <c r="AA37" s="169"/>
      <c r="AB37" s="228"/>
      <c r="AC37" s="172"/>
      <c r="AD37" s="176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63"/>
      <c r="H38" s="166"/>
      <c r="I38" s="163"/>
      <c r="J38" s="160"/>
      <c r="K38" s="11" t="str">
        <f t="shared" ca="1" si="0"/>
        <v/>
      </c>
      <c r="L38" s="157"/>
      <c r="M38" s="157"/>
      <c r="N38" s="157"/>
      <c r="O38" s="9">
        <v>5501.1</v>
      </c>
      <c r="P38" s="9">
        <v>6</v>
      </c>
      <c r="Q38" s="13" t="str">
        <f>VLOOKUP(O38, '[1]لیست محصولات شهریور ۱۴۰۳'!B:C,2,0)</f>
        <v>ورتکس | Vortex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2300000</v>
      </c>
      <c r="U38" s="15"/>
      <c r="V38" s="16">
        <f t="shared" si="1"/>
        <v>0</v>
      </c>
      <c r="W38" s="12">
        <f t="shared" si="2"/>
        <v>6</v>
      </c>
      <c r="X38" s="14">
        <f t="shared" si="3"/>
        <v>13800000</v>
      </c>
      <c r="Y38" s="17"/>
      <c r="Z38" s="14">
        <f t="shared" si="4"/>
        <v>13800000</v>
      </c>
      <c r="AA38" s="169"/>
      <c r="AB38" s="228"/>
      <c r="AC38" s="172"/>
      <c r="AD38" s="176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163"/>
      <c r="H39" s="166"/>
      <c r="I39" s="163"/>
      <c r="J39" s="160"/>
      <c r="K39" s="11" t="str">
        <f t="shared" ca="1" si="0"/>
        <v/>
      </c>
      <c r="L39" s="157"/>
      <c r="M39" s="157"/>
      <c r="N39" s="157"/>
      <c r="O39" s="9">
        <v>3328.1</v>
      </c>
      <c r="P39" s="9">
        <v>3</v>
      </c>
      <c r="Q39" s="13" t="str">
        <f>VLOOKUP(O39, '[1]لیست محصولات شهریور ۱۴۰۳'!B:C,2,0)</f>
        <v>ایماکولادا مزارع فلو | Inmaculada Fellows Farms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7900000</v>
      </c>
      <c r="U39" s="15"/>
      <c r="V39" s="16">
        <f t="shared" si="1"/>
        <v>0</v>
      </c>
      <c r="W39" s="12">
        <f t="shared" si="2"/>
        <v>3</v>
      </c>
      <c r="X39" s="14">
        <f t="shared" si="3"/>
        <v>23700000</v>
      </c>
      <c r="Y39" s="17"/>
      <c r="Z39" s="14">
        <f t="shared" si="4"/>
        <v>23700000</v>
      </c>
      <c r="AA39" s="169"/>
      <c r="AB39" s="228"/>
      <c r="AC39" s="172"/>
      <c r="AD39" s="176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3"/>
      <c r="H40" s="166"/>
      <c r="I40" s="163"/>
      <c r="J40" s="160"/>
      <c r="K40" s="11" t="str">
        <f t="shared" ca="1" si="0"/>
        <v/>
      </c>
      <c r="L40" s="157"/>
      <c r="M40" s="157"/>
      <c r="N40" s="157"/>
      <c r="O40" s="9">
        <v>3327.1</v>
      </c>
      <c r="P40" s="9">
        <v>3</v>
      </c>
      <c r="Q40" s="13" t="str">
        <f>VLOOKUP(O40, '[1]لیست محصولات شهریور ۱۴۰۳'!B:C,2,0)</f>
        <v>پامپوجیلا | pampojila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5950000</v>
      </c>
      <c r="U40" s="15"/>
      <c r="V40" s="16">
        <f t="shared" si="1"/>
        <v>0</v>
      </c>
      <c r="W40" s="12">
        <f t="shared" si="2"/>
        <v>3</v>
      </c>
      <c r="X40" s="14">
        <f t="shared" si="3"/>
        <v>17850000</v>
      </c>
      <c r="Y40" s="17"/>
      <c r="Z40" s="14">
        <f t="shared" si="4"/>
        <v>17850000</v>
      </c>
      <c r="AA40" s="169"/>
      <c r="AB40" s="228"/>
      <c r="AC40" s="172"/>
      <c r="AD40" s="176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64"/>
      <c r="H41" s="167"/>
      <c r="I41" s="164"/>
      <c r="J41" s="161"/>
      <c r="K41" s="11" t="str">
        <f t="shared" ca="1" si="0"/>
        <v/>
      </c>
      <c r="L41" s="158"/>
      <c r="M41" s="158"/>
      <c r="N41" s="158"/>
      <c r="O41" s="9">
        <v>3329.1</v>
      </c>
      <c r="P41" s="9">
        <v>3</v>
      </c>
      <c r="Q41" s="13" t="str">
        <f>VLOOKUP(O41, '[1]لیست محصولات شهریور ۱۴۰۳'!B:C,2,0)</f>
        <v>بنتی ننکا | Benti Nenka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9850000</v>
      </c>
      <c r="U41" s="15"/>
      <c r="V41" s="16">
        <f t="shared" si="1"/>
        <v>0</v>
      </c>
      <c r="W41" s="12">
        <f t="shared" si="2"/>
        <v>3</v>
      </c>
      <c r="X41" s="14">
        <f t="shared" si="3"/>
        <v>29550000</v>
      </c>
      <c r="Y41" s="17"/>
      <c r="Z41" s="14">
        <f t="shared" si="4"/>
        <v>29550000</v>
      </c>
      <c r="AA41" s="170"/>
      <c r="AB41" s="227"/>
      <c r="AC41" s="173"/>
      <c r="AD41" s="177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>
        <v>19</v>
      </c>
      <c r="H42" s="10">
        <v>282697984369</v>
      </c>
      <c r="I42" s="9" t="s">
        <v>317</v>
      </c>
      <c r="J42" s="9" t="s">
        <v>75</v>
      </c>
      <c r="K42" s="11" t="str">
        <f t="shared" ca="1" si="0"/>
        <v/>
      </c>
      <c r="L42" s="12" t="s">
        <v>391</v>
      </c>
      <c r="M42" s="12" t="s">
        <v>392</v>
      </c>
      <c r="N42" s="12" t="s">
        <v>393</v>
      </c>
      <c r="O42" s="9">
        <v>5501.3</v>
      </c>
      <c r="P42" s="9">
        <v>2</v>
      </c>
      <c r="Q42" s="13" t="str">
        <f>VLOOKUP(O42, '[1]لیست محصولات شهریور ۱۴۰۳'!B:C,2,0)</f>
        <v>ورتکس | Vortex</v>
      </c>
      <c r="R42" s="9"/>
      <c r="S42" s="12">
        <f>VLOOKUP(O42, '[1]لیست محصولات شهریور ۱۴۰۳'!B:F,5,0)</f>
        <v>4000</v>
      </c>
      <c r="T42" s="14">
        <f>VLOOKUP(O42, '[1]لیست محصولات شهریور ۱۴۰۳'!B:G,6,0)</f>
        <v>51200000</v>
      </c>
      <c r="U42" s="15"/>
      <c r="V42" s="16">
        <f t="shared" si="1"/>
        <v>0</v>
      </c>
      <c r="W42" s="12">
        <f t="shared" si="2"/>
        <v>2</v>
      </c>
      <c r="X42" s="14">
        <f t="shared" si="3"/>
        <v>102400000</v>
      </c>
      <c r="Y42" s="17"/>
      <c r="Z42" s="14">
        <f t="shared" si="4"/>
        <v>102400000</v>
      </c>
      <c r="AA42" s="18" t="s">
        <v>80</v>
      </c>
      <c r="AB42" s="13" t="s">
        <v>394</v>
      </c>
      <c r="AC42" s="19" t="s">
        <v>395</v>
      </c>
      <c r="AD42" s="20"/>
      <c r="AE42" s="19"/>
      <c r="AF42" s="21"/>
      <c r="AG42" s="22" t="str">
        <f t="shared" si="5"/>
        <v>TRUE</v>
      </c>
      <c r="AH42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43" spans="1:34" ht="22.35" customHeight="1">
      <c r="A43" s="7"/>
      <c r="B43" s="7"/>
      <c r="C43" s="7"/>
      <c r="D43" s="7"/>
      <c r="E43" s="7"/>
      <c r="F43" s="8"/>
      <c r="G43" s="159">
        <v>20</v>
      </c>
      <c r="H43" s="202">
        <v>282625810381</v>
      </c>
      <c r="I43" s="159" t="s">
        <v>381</v>
      </c>
      <c r="J43" s="159"/>
      <c r="K43" s="11" t="str">
        <f t="shared" ca="1" si="0"/>
        <v/>
      </c>
      <c r="L43" s="156" t="s">
        <v>76</v>
      </c>
      <c r="M43" s="156" t="s">
        <v>396</v>
      </c>
      <c r="N43" s="156"/>
      <c r="O43" s="9">
        <v>5511.2</v>
      </c>
      <c r="P43" s="9">
        <v>1</v>
      </c>
      <c r="Q43" s="13" t="str">
        <f>VLOOKUP(O43, '[1]لیست محصولات شهریور ۱۴۰۳'!B:C,2,0)</f>
        <v>هامبلا | Hambella</v>
      </c>
      <c r="R43" s="9"/>
      <c r="S43" s="12">
        <f>VLOOKUP(O43, '[1]لیست محصولات شهریور ۱۴۰۳'!B:F,5,0)</f>
        <v>750</v>
      </c>
      <c r="T43" s="14">
        <f>VLOOKUP(O43, '[1]لیست محصولات شهریور ۱۴۰۳'!B:G,6,0)</f>
        <v>14550000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14550000</v>
      </c>
      <c r="Y43" s="17"/>
      <c r="Z43" s="14">
        <f t="shared" si="4"/>
        <v>14550000</v>
      </c>
      <c r="AA43" s="168" t="s">
        <v>80</v>
      </c>
      <c r="AB43" s="226" t="s">
        <v>397</v>
      </c>
      <c r="AC43" s="171" t="s">
        <v>398</v>
      </c>
      <c r="AD43" s="175" t="s">
        <v>172</v>
      </c>
      <c r="AE43" s="154" t="s">
        <v>399</v>
      </c>
      <c r="AF43" s="21"/>
      <c r="AG43" s="22" t="str">
        <f t="shared" si="5"/>
        <v>TRUE</v>
      </c>
      <c r="AH43" s="23" t="str">
        <f t="shared" si="6"/>
        <v>تهران دوراهی قلهک کوچه پابرجا پلاک 8 واحد13  - مهدی بنی اسدی 09306918207</v>
      </c>
    </row>
    <row r="44" spans="1:34" ht="22.35" customHeight="1">
      <c r="A44" s="7"/>
      <c r="B44" s="7"/>
      <c r="C44" s="7"/>
      <c r="D44" s="7"/>
      <c r="E44" s="7"/>
      <c r="F44" s="8"/>
      <c r="G44" s="161"/>
      <c r="H44" s="204"/>
      <c r="I44" s="161"/>
      <c r="J44" s="161"/>
      <c r="K44" s="11" t="str">
        <f t="shared" ca="1" si="0"/>
        <v/>
      </c>
      <c r="L44" s="158"/>
      <c r="M44" s="158"/>
      <c r="N44" s="158"/>
      <c r="O44" s="9">
        <v>5524.1</v>
      </c>
      <c r="P44" s="9">
        <v>1</v>
      </c>
      <c r="Q44" s="13" t="str">
        <f>VLOOKUP(O44, '[1]لیست محصولات شهریور ۱۴۰۳'!B:C,2,0)</f>
        <v>برزیل کوکاپیل کاناریو | Brazil Cocapil Canario</v>
      </c>
      <c r="R44" s="9"/>
      <c r="S44" s="12">
        <f>VLOOKUP(O44, '[1]لیست محصولات شهریور ۱۴۰۳'!B:F,5,0)</f>
        <v>150</v>
      </c>
      <c r="T44" s="14">
        <f>VLOOKUP(O44, '[1]لیست محصولات شهریور ۱۴۰۳'!B:G,6,0)</f>
        <v>2550000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2550000</v>
      </c>
      <c r="Y44" s="17"/>
      <c r="Z44" s="14">
        <f t="shared" si="4"/>
        <v>2550000</v>
      </c>
      <c r="AA44" s="170"/>
      <c r="AB44" s="227"/>
      <c r="AC44" s="173"/>
      <c r="AD44" s="177"/>
      <c r="AE44" s="155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62">
        <v>21</v>
      </c>
      <c r="H45" s="165"/>
      <c r="I45" s="162" t="s">
        <v>317</v>
      </c>
      <c r="J45" s="159" t="s">
        <v>75</v>
      </c>
      <c r="K45" s="11" t="str">
        <f t="shared" ca="1" si="0"/>
        <v/>
      </c>
      <c r="L45" s="156" t="s">
        <v>268</v>
      </c>
      <c r="M45" s="156" t="s">
        <v>442</v>
      </c>
      <c r="N45" s="156" t="s">
        <v>97</v>
      </c>
      <c r="O45" s="9">
        <v>5523.2</v>
      </c>
      <c r="P45" s="9">
        <v>35</v>
      </c>
      <c r="Q45" s="13" t="str">
        <f>VLOOKUP(O45, '[1]لیست محصولات شهریور ۱۴۰۳'!B:C,2,0)</f>
        <v>کوتوا دانکن | Kotowa Duncan</v>
      </c>
      <c r="R45" s="9"/>
      <c r="S45" s="12">
        <f>VLOOKUP(O45, '[1]لیست محصولات شهریور ۱۴۰۳'!B:F,5,0)</f>
        <v>750</v>
      </c>
      <c r="T45" s="14">
        <f>VLOOKUP(O45, '[1]لیست محصولات شهریور ۱۴۰۳'!B:G,6,0)</f>
        <v>12150000</v>
      </c>
      <c r="U45" s="26"/>
      <c r="V45" s="16">
        <f t="shared" si="1"/>
        <v>0</v>
      </c>
      <c r="W45" s="12">
        <f t="shared" si="2"/>
        <v>35</v>
      </c>
      <c r="X45" s="14">
        <f t="shared" si="3"/>
        <v>425250000</v>
      </c>
      <c r="Y45" s="17"/>
      <c r="Z45" s="14">
        <f t="shared" si="4"/>
        <v>425250000</v>
      </c>
      <c r="AA45" s="168" t="s">
        <v>80</v>
      </c>
      <c r="AB45" s="226" t="s">
        <v>70</v>
      </c>
      <c r="AC45" s="171" t="s">
        <v>443</v>
      </c>
      <c r="AD45" s="175"/>
      <c r="AE45" s="19"/>
      <c r="AF45" s="21"/>
      <c r="AG45" s="22" t="str">
        <f t="shared" si="5"/>
        <v>TRUE</v>
      </c>
      <c r="AH45" s="23" t="str">
        <f t="shared" si="6"/>
        <v>تهران - کافه بیکری رولن - علیرضا خسروی 09371333263</v>
      </c>
    </row>
    <row r="46" spans="1:34" ht="22.35" customHeight="1">
      <c r="A46" s="7"/>
      <c r="B46" s="7"/>
      <c r="C46" s="7"/>
      <c r="D46" s="7"/>
      <c r="E46" s="7"/>
      <c r="F46" s="8"/>
      <c r="G46" s="164"/>
      <c r="H46" s="167"/>
      <c r="I46" s="164"/>
      <c r="J46" s="161"/>
      <c r="K46" s="11" t="str">
        <f t="shared" ca="1" si="0"/>
        <v/>
      </c>
      <c r="L46" s="158"/>
      <c r="M46" s="158"/>
      <c r="N46" s="158"/>
      <c r="O46" s="9">
        <v>3326.1</v>
      </c>
      <c r="P46" s="9">
        <v>1</v>
      </c>
      <c r="Q46" s="13" t="str">
        <f>VLOOKUP(O46, '[1]لیست محصولات شهریور ۱۴۰۳'!B:C,2,0)</f>
        <v>میاگروس | Milagros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3750000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3750000</v>
      </c>
      <c r="Y46" s="17"/>
      <c r="Z46" s="14">
        <f t="shared" si="4"/>
        <v>3750000</v>
      </c>
      <c r="AA46" s="170"/>
      <c r="AB46" s="227"/>
      <c r="AC46" s="173"/>
      <c r="AD46" s="177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>
        <v>22</v>
      </c>
      <c r="H47" s="10">
        <v>282530860820</v>
      </c>
      <c r="I47" s="9" t="s">
        <v>229</v>
      </c>
      <c r="J47" s="9"/>
      <c r="K47" s="11" t="str">
        <f t="shared" ca="1" si="0"/>
        <v/>
      </c>
      <c r="L47" s="12" t="s">
        <v>76</v>
      </c>
      <c r="M47" s="12" t="s">
        <v>335</v>
      </c>
      <c r="N47" s="12"/>
      <c r="O47" s="9">
        <v>5525.1</v>
      </c>
      <c r="P47" s="9">
        <v>1</v>
      </c>
      <c r="Q47" s="13" t="str">
        <f>VLOOKUP(O47, '[1]لیست محصولات شهریور ۱۴۰۳'!B:C,2,0)</f>
        <v>اتیوپی آناسورا | Ethiopia Anasora</v>
      </c>
      <c r="R47" s="9"/>
      <c r="S47" s="12">
        <f>VLOOKUP(O47, '[1]لیست محصولات شهریور ۱۴۰۳'!B:F,5,0)</f>
        <v>150</v>
      </c>
      <c r="T47" s="14">
        <f>VLOOKUP(O47, '[1]لیست محصولات شهریور ۱۴۰۳'!B:G,6,0)</f>
        <v>2750000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2750000</v>
      </c>
      <c r="Y47" s="17"/>
      <c r="Z47" s="14">
        <f t="shared" si="4"/>
        <v>2750000</v>
      </c>
      <c r="AA47" s="18" t="s">
        <v>336</v>
      </c>
      <c r="AB47" s="13" t="s">
        <v>337</v>
      </c>
      <c r="AC47" s="19" t="s">
        <v>338</v>
      </c>
      <c r="AD47" s="20"/>
      <c r="AE47" s="19"/>
      <c r="AF47" s="21"/>
      <c r="AG47" s="22" t="str">
        <f t="shared" si="5"/>
        <v>TRUE</v>
      </c>
      <c r="AH47" s="23" t="str">
        <f t="shared" si="6"/>
        <v>یزد اردکان - بلوار خاتمی کوچه ۱۰۶ مجتمع نگین  - مهدی ضیایی کیا 09198671014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59">
        <v>23</v>
      </c>
      <c r="H48" s="202">
        <v>282534170810</v>
      </c>
      <c r="I48" s="159" t="s">
        <v>229</v>
      </c>
      <c r="J48" s="159"/>
      <c r="K48" s="11" t="str">
        <f t="shared" ca="1" si="0"/>
        <v/>
      </c>
      <c r="L48" s="156" t="s">
        <v>147</v>
      </c>
      <c r="M48" s="156" t="s">
        <v>339</v>
      </c>
      <c r="N48" s="156"/>
      <c r="O48" s="9">
        <v>5525.1</v>
      </c>
      <c r="P48" s="9">
        <v>1</v>
      </c>
      <c r="Q48" s="13" t="str">
        <f>VLOOKUP(O48, '[1]لیست محصولات شهریور ۱۴۰۳'!B:C,2,0)</f>
        <v>اتیوپی آناسورا | Ethiopia Anasora</v>
      </c>
      <c r="R48" s="9"/>
      <c r="S48" s="12">
        <f>VLOOKUP(O48, '[1]لیست محصولات شهریور ۱۴۰۳'!B:F,5,0)</f>
        <v>150</v>
      </c>
      <c r="T48" s="14">
        <f>VLOOKUP(O48, '[1]لیست محصولات شهریور ۱۴۰۳'!B:G,6,0)</f>
        <v>2750000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2750000</v>
      </c>
      <c r="Y48" s="17"/>
      <c r="Z48" s="14">
        <f t="shared" si="4"/>
        <v>2750000</v>
      </c>
      <c r="AA48" s="168" t="s">
        <v>132</v>
      </c>
      <c r="AB48" s="226" t="s">
        <v>340</v>
      </c>
      <c r="AC48" s="171" t="s">
        <v>341</v>
      </c>
      <c r="AD48" s="175"/>
      <c r="AE48" s="19"/>
      <c r="AF48" s="21"/>
      <c r="AG48" s="22" t="str">
        <f t="shared" si="5"/>
        <v>TRUE</v>
      </c>
      <c r="AH48" s="23" t="str">
        <f t="shared" si="6"/>
        <v>اصفهان کنار گذر خرازی ، بعد از آتشگاه به سمت پل وحید ، کوچه ۴۲ (نگارستان)، مجتمع نوجا ، بلوک ۵۵، واحد ۴ شرقی  - علی رزمخواه 09134094834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61"/>
      <c r="H49" s="204"/>
      <c r="I49" s="161"/>
      <c r="J49" s="161"/>
      <c r="K49" s="11" t="str">
        <f t="shared" ca="1" si="0"/>
        <v/>
      </c>
      <c r="L49" s="158"/>
      <c r="M49" s="158"/>
      <c r="N49" s="158"/>
      <c r="O49" s="9">
        <v>5501.2</v>
      </c>
      <c r="P49" s="9">
        <v>1</v>
      </c>
      <c r="Q49" s="13" t="str">
        <f>VLOOKUP(O49, '[1]لیست محصولات شهریور ۱۴۰۳'!B:C,2,0)</f>
        <v>ورتکس | Vortex</v>
      </c>
      <c r="R49" s="9"/>
      <c r="S49" s="12">
        <f>VLOOKUP(O49, '[1]لیست محصولات شهریور ۱۴۰۳'!B:F,5,0)</f>
        <v>750</v>
      </c>
      <c r="T49" s="14">
        <f>VLOOKUP(O49, '[1]لیست محصولات شهریور ۱۴۰۳'!B:G,6,0)</f>
        <v>11100000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11100000</v>
      </c>
      <c r="Y49" s="17"/>
      <c r="Z49" s="14">
        <f t="shared" si="4"/>
        <v>11100000</v>
      </c>
      <c r="AA49" s="170"/>
      <c r="AB49" s="227"/>
      <c r="AC49" s="173"/>
      <c r="AD49" s="177"/>
      <c r="AE49" s="19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>
        <v>24</v>
      </c>
      <c r="H50" s="10">
        <v>230095</v>
      </c>
      <c r="I50" s="25" t="s">
        <v>229</v>
      </c>
      <c r="J50" s="9"/>
      <c r="K50" s="11" t="str">
        <f t="shared" ca="1" si="0"/>
        <v/>
      </c>
      <c r="L50" s="27" t="s">
        <v>176</v>
      </c>
      <c r="M50" s="27" t="s">
        <v>355</v>
      </c>
      <c r="N50" s="12" t="s">
        <v>356</v>
      </c>
      <c r="O50" s="9">
        <v>5501.2</v>
      </c>
      <c r="P50" s="9">
        <v>1</v>
      </c>
      <c r="Q50" s="13" t="str">
        <f>VLOOKUP(O50, '[1]لیست محصولات شهریور ۱۴۰۳'!B:C,2,0)</f>
        <v>ورتکس | Vortex</v>
      </c>
      <c r="R50" s="9"/>
      <c r="S50" s="12">
        <f>VLOOKUP(O50, '[1]لیست محصولات شهریور ۱۴۰۳'!B:F,5,0)</f>
        <v>750</v>
      </c>
      <c r="T50" s="14">
        <f>VLOOKUP(O50, '[1]لیست محصولات شهریور ۱۴۰۳'!B:G,6,0)</f>
        <v>11100000</v>
      </c>
      <c r="U50" s="15"/>
      <c r="V50" s="16">
        <f t="shared" si="1"/>
        <v>0</v>
      </c>
      <c r="W50" s="12">
        <f t="shared" si="2"/>
        <v>1</v>
      </c>
      <c r="X50" s="14">
        <f t="shared" si="3"/>
        <v>11100000</v>
      </c>
      <c r="Y50" s="17"/>
      <c r="Z50" s="14">
        <f t="shared" si="4"/>
        <v>11100000</v>
      </c>
      <c r="AA50" s="18" t="s">
        <v>80</v>
      </c>
      <c r="AB50" s="13" t="s">
        <v>357</v>
      </c>
      <c r="AC50" s="19" t="s">
        <v>358</v>
      </c>
      <c r="AD50" s="20" t="s">
        <v>87</v>
      </c>
      <c r="AE50" s="19"/>
      <c r="AF50" s="21"/>
      <c r="AG50" s="22" t="str">
        <f t="shared" si="5"/>
        <v>TRUE</v>
      </c>
      <c r="AH50" s="23" t="str">
        <f t="shared" si="6"/>
        <v>تهران شهرک غرب،میدان صنعت،خیابان سیمای ایران،جنب پلاتین،روبه روی دانشگاه کافه رستوران بهزاد - سینا علیزاده 09306114439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59">
        <v>25</v>
      </c>
      <c r="H51" s="202">
        <v>282575002343</v>
      </c>
      <c r="I51" s="159" t="s">
        <v>229</v>
      </c>
      <c r="J51" s="159"/>
      <c r="K51" s="11" t="str">
        <f t="shared" ca="1" si="0"/>
        <v/>
      </c>
      <c r="L51" s="156" t="s">
        <v>268</v>
      </c>
      <c r="M51" s="156" t="s">
        <v>359</v>
      </c>
      <c r="N51" s="156" t="s">
        <v>360</v>
      </c>
      <c r="O51" s="9">
        <v>5525.2</v>
      </c>
      <c r="P51" s="9">
        <v>1</v>
      </c>
      <c r="Q51" s="13" t="str">
        <f>VLOOKUP(O51, '[1]لیست محصولات شهریور ۱۴۰۳'!B:C,2,0)</f>
        <v>اتیوپی آناسورا | Ethiopia Anasora</v>
      </c>
      <c r="R51" s="9"/>
      <c r="S51" s="12">
        <f>VLOOKUP(O51, '[1]لیست محصولات شهریور ۱۴۰۳'!B:F,5,0)</f>
        <v>750</v>
      </c>
      <c r="T51" s="14">
        <f>VLOOKUP(O51, '[1]لیست محصولات شهریور ۱۴۰۳'!B:G,6,0)</f>
        <v>13350000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13350000</v>
      </c>
      <c r="Y51" s="17"/>
      <c r="Z51" s="14">
        <f t="shared" si="4"/>
        <v>13350000</v>
      </c>
      <c r="AA51" s="168" t="s">
        <v>361</v>
      </c>
      <c r="AB51" s="226" t="s">
        <v>362</v>
      </c>
      <c r="AC51" s="171" t="s">
        <v>363</v>
      </c>
      <c r="AD51" s="175"/>
      <c r="AE51" s="19"/>
      <c r="AF51" s="21"/>
      <c r="AG51" s="22" t="str">
        <f t="shared" si="5"/>
        <v>TRUE</v>
      </c>
      <c r="AH51" s="23" t="str">
        <f t="shared" si="6"/>
        <v>کاشان خیابان جانبازان نرسیده به میدان ۱۲ فروردین کافه ریبار - علیرضا امانتی 09386353223</v>
      </c>
    </row>
    <row r="52" spans="1:34" ht="22.35" customHeight="1">
      <c r="A52" s="7"/>
      <c r="B52" s="7"/>
      <c r="C52" s="7"/>
      <c r="D52" s="7"/>
      <c r="E52" s="7"/>
      <c r="F52" s="8"/>
      <c r="G52" s="160"/>
      <c r="H52" s="203"/>
      <c r="I52" s="160"/>
      <c r="J52" s="160"/>
      <c r="K52" s="11" t="str">
        <f t="shared" ca="1" si="0"/>
        <v/>
      </c>
      <c r="L52" s="157"/>
      <c r="M52" s="157"/>
      <c r="N52" s="157"/>
      <c r="O52" s="9">
        <v>5524.2</v>
      </c>
      <c r="P52" s="9">
        <v>6</v>
      </c>
      <c r="Q52" s="13" t="str">
        <f>VLOOKUP(O52, '[1]لیست محصولات شهریور ۱۴۰۳'!B:C,2,0)</f>
        <v>برزیل کوکاپیل کاناریو | Brazil Cocapil Canario</v>
      </c>
      <c r="R52" s="9"/>
      <c r="S52" s="12">
        <f>VLOOKUP(O52, '[1]لیست محصولات شهریور ۱۴۰۳'!B:F,5,0)</f>
        <v>750</v>
      </c>
      <c r="T52" s="14">
        <f>VLOOKUP(O52, '[1]لیست محصولات شهریور ۱۴۰۳'!B:G,6,0)</f>
        <v>12450000</v>
      </c>
      <c r="U52" s="15"/>
      <c r="V52" s="16">
        <f t="shared" si="1"/>
        <v>0</v>
      </c>
      <c r="W52" s="12">
        <f t="shared" si="2"/>
        <v>6</v>
      </c>
      <c r="X52" s="14">
        <f t="shared" si="3"/>
        <v>74700000</v>
      </c>
      <c r="Y52" s="17"/>
      <c r="Z52" s="14">
        <f t="shared" si="4"/>
        <v>74700000</v>
      </c>
      <c r="AA52" s="169"/>
      <c r="AB52" s="228"/>
      <c r="AC52" s="172"/>
      <c r="AD52" s="176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160"/>
      <c r="H53" s="203"/>
      <c r="I53" s="160"/>
      <c r="J53" s="160"/>
      <c r="K53" s="11" t="str">
        <f t="shared" ca="1" si="0"/>
        <v/>
      </c>
      <c r="L53" s="157"/>
      <c r="M53" s="157"/>
      <c r="N53" s="157"/>
      <c r="O53" s="9">
        <v>3329.1</v>
      </c>
      <c r="P53" s="9">
        <v>1</v>
      </c>
      <c r="Q53" s="13" t="str">
        <f>VLOOKUP(O53, '[1]لیست محصولات شهریور ۱۴۰۳'!B:C,2,0)</f>
        <v>بنتی ننکا | Benti Nenka</v>
      </c>
      <c r="R53" s="9"/>
      <c r="S53" s="12">
        <f>VLOOKUP(O53, '[1]لیست محصولات شهریور ۱۴۰۳'!B:F,5,0)</f>
        <v>150</v>
      </c>
      <c r="T53" s="14">
        <f>VLOOKUP(O53, '[1]لیست محصولات شهریور ۱۴۰۳'!B:G,6,0)</f>
        <v>9850000</v>
      </c>
      <c r="U53" s="26"/>
      <c r="V53" s="16">
        <f t="shared" si="1"/>
        <v>0</v>
      </c>
      <c r="W53" s="12">
        <f t="shared" si="2"/>
        <v>1</v>
      </c>
      <c r="X53" s="14">
        <f t="shared" si="3"/>
        <v>9850000</v>
      </c>
      <c r="Y53" s="17"/>
      <c r="Z53" s="14">
        <f t="shared" si="4"/>
        <v>9850000</v>
      </c>
      <c r="AA53" s="169"/>
      <c r="AB53" s="228"/>
      <c r="AC53" s="172"/>
      <c r="AD53" s="176"/>
      <c r="AE53" s="19"/>
      <c r="AF53" s="21"/>
      <c r="AG53" s="22" t="str">
        <f t="shared" si="5"/>
        <v>TRUE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161"/>
      <c r="H54" s="204"/>
      <c r="I54" s="161"/>
      <c r="J54" s="161"/>
      <c r="K54" s="11" t="str">
        <f t="shared" ca="1" si="0"/>
        <v/>
      </c>
      <c r="L54" s="158"/>
      <c r="M54" s="158"/>
      <c r="N54" s="158"/>
      <c r="O54" s="9">
        <v>3327.1</v>
      </c>
      <c r="P54" s="9">
        <v>1</v>
      </c>
      <c r="Q54" s="13" t="str">
        <f>VLOOKUP(O54, '[1]لیست محصولات شهریور ۱۴۰۳'!B:C,2,0)</f>
        <v>پامپوجیلا | pampojila</v>
      </c>
      <c r="R54" s="9"/>
      <c r="S54" s="12">
        <f>VLOOKUP(O54, '[1]لیست محصولات شهریور ۱۴۰۳'!B:F,5,0)</f>
        <v>150</v>
      </c>
      <c r="T54" s="14">
        <f>VLOOKUP(O54, '[1]لیست محصولات شهریور ۱۴۰۳'!B:G,6,0)</f>
        <v>5950000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5950000</v>
      </c>
      <c r="Y54" s="17"/>
      <c r="Z54" s="14">
        <f t="shared" si="4"/>
        <v>5950000</v>
      </c>
      <c r="AA54" s="170"/>
      <c r="AB54" s="227"/>
      <c r="AC54" s="173"/>
      <c r="AD54" s="177"/>
      <c r="AE54" s="19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159">
        <v>26</v>
      </c>
      <c r="H55" s="202">
        <v>282583188849</v>
      </c>
      <c r="I55" s="159" t="s">
        <v>229</v>
      </c>
      <c r="J55" s="159"/>
      <c r="K55" s="11" t="str">
        <f t="shared" ca="1" si="0"/>
        <v/>
      </c>
      <c r="L55" s="156" t="s">
        <v>147</v>
      </c>
      <c r="M55" s="156" t="s">
        <v>368</v>
      </c>
      <c r="N55" s="156"/>
      <c r="O55" s="9">
        <v>5525.1</v>
      </c>
      <c r="P55" s="9">
        <v>2</v>
      </c>
      <c r="Q55" s="13" t="str">
        <f>VLOOKUP(O55, '[1]لیست محصولات شهریور ۱۴۰۳'!B:C,2,0)</f>
        <v>اتیوپی آناسورا | Ethiopia Anasora</v>
      </c>
      <c r="R55" s="9"/>
      <c r="S55" s="12">
        <f>VLOOKUP(O55, '[1]لیست محصولات شهریور ۱۴۰۳'!B:F,5,0)</f>
        <v>150</v>
      </c>
      <c r="T55" s="14">
        <f>VLOOKUP(O55, '[1]لیست محصولات شهریور ۱۴۰۳'!B:G,6,0)</f>
        <v>2750000</v>
      </c>
      <c r="U55" s="15"/>
      <c r="V55" s="16">
        <f t="shared" si="1"/>
        <v>0</v>
      </c>
      <c r="W55" s="12">
        <f t="shared" si="2"/>
        <v>2</v>
      </c>
      <c r="X55" s="14">
        <f t="shared" si="3"/>
        <v>5500000</v>
      </c>
      <c r="Y55" s="17"/>
      <c r="Z55" s="14">
        <f t="shared" si="4"/>
        <v>5500000</v>
      </c>
      <c r="AA55" s="168" t="s">
        <v>369</v>
      </c>
      <c r="AB55" s="226" t="s">
        <v>370</v>
      </c>
      <c r="AC55" s="171" t="s">
        <v>371</v>
      </c>
      <c r="AD55" s="175"/>
      <c r="AE55" s="19"/>
      <c r="AF55" s="21"/>
      <c r="AG55" s="22" t="str">
        <f t="shared" si="5"/>
        <v>TRUE</v>
      </c>
      <c r="AH55" s="23" t="str">
        <f t="shared" si="6"/>
        <v>بوشهر خیابان یادگار امام-خیابان پاسارگاد بعد از کوچه ۵ ساختمان امیرعلی واحد ۷  - علی بحرینی 09171774415</v>
      </c>
    </row>
    <row r="56" spans="1:34" ht="22.35" customHeight="1">
      <c r="A56" s="7"/>
      <c r="B56" s="7"/>
      <c r="C56" s="7"/>
      <c r="D56" s="7"/>
      <c r="E56" s="7"/>
      <c r="F56" s="8"/>
      <c r="G56" s="160"/>
      <c r="H56" s="203"/>
      <c r="I56" s="160"/>
      <c r="J56" s="160"/>
      <c r="K56" s="11" t="str">
        <f t="shared" ca="1" si="0"/>
        <v/>
      </c>
      <c r="L56" s="157"/>
      <c r="M56" s="157"/>
      <c r="N56" s="157"/>
      <c r="O56" s="9">
        <v>5524.1</v>
      </c>
      <c r="P56" s="9">
        <v>2</v>
      </c>
      <c r="Q56" s="13" t="str">
        <f>VLOOKUP(O56, '[1]لیست محصولات شهریور ۱۴۰۳'!B:C,2,0)</f>
        <v>برزیل کوکاپیل کاناریو | Brazil Cocapil Canario</v>
      </c>
      <c r="R56" s="9"/>
      <c r="S56" s="12">
        <f>VLOOKUP(O56, '[1]لیست محصولات شهریور ۱۴۰۳'!B:F,5,0)</f>
        <v>150</v>
      </c>
      <c r="T56" s="14">
        <f>VLOOKUP(O56, '[1]لیست محصولات شهریور ۱۴۰۳'!B:G,6,0)</f>
        <v>2550000</v>
      </c>
      <c r="U56" s="15"/>
      <c r="V56" s="16">
        <f t="shared" si="1"/>
        <v>0</v>
      </c>
      <c r="W56" s="12">
        <f t="shared" si="2"/>
        <v>2</v>
      </c>
      <c r="X56" s="14">
        <f t="shared" si="3"/>
        <v>5100000</v>
      </c>
      <c r="Y56" s="17"/>
      <c r="Z56" s="14">
        <f t="shared" si="4"/>
        <v>5100000</v>
      </c>
      <c r="AA56" s="169"/>
      <c r="AB56" s="228"/>
      <c r="AC56" s="172"/>
      <c r="AD56" s="176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161"/>
      <c r="H57" s="204"/>
      <c r="I57" s="161"/>
      <c r="J57" s="161"/>
      <c r="K57" s="11" t="str">
        <f t="shared" ca="1" si="0"/>
        <v/>
      </c>
      <c r="L57" s="158"/>
      <c r="M57" s="158"/>
      <c r="N57" s="158"/>
      <c r="O57" s="9">
        <v>5501.2</v>
      </c>
      <c r="P57" s="9">
        <v>1</v>
      </c>
      <c r="Q57" s="13" t="str">
        <f>VLOOKUP(O57, '[1]لیست محصولات شهریور ۱۴۰۳'!B:C,2,0)</f>
        <v>ورتکس | Vortex</v>
      </c>
      <c r="R57" s="9"/>
      <c r="S57" s="12">
        <f>VLOOKUP(O57, '[1]لیست محصولات شهریور ۱۴۰۳'!B:F,5,0)</f>
        <v>750</v>
      </c>
      <c r="T57" s="14">
        <f>VLOOKUP(O57, '[1]لیست محصولات شهریور ۱۴۰۳'!B:G,6,0)</f>
        <v>11100000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11100000</v>
      </c>
      <c r="Y57" s="17"/>
      <c r="Z57" s="14">
        <f t="shared" si="4"/>
        <v>11100000</v>
      </c>
      <c r="AA57" s="170"/>
      <c r="AB57" s="227"/>
      <c r="AC57" s="173"/>
      <c r="AD57" s="177"/>
      <c r="AE57" s="19"/>
      <c r="AF57" s="21"/>
      <c r="AG57" s="22" t="str">
        <f t="shared" si="5"/>
        <v>TRUE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82">
        <v>27</v>
      </c>
      <c r="H58" s="83"/>
      <c r="I58" s="82" t="s">
        <v>229</v>
      </c>
      <c r="J58" s="9" t="s">
        <v>75</v>
      </c>
      <c r="K58" s="11" t="str">
        <f t="shared" ca="1" si="0"/>
        <v/>
      </c>
      <c r="L58" s="12" t="s">
        <v>147</v>
      </c>
      <c r="M58" s="12" t="s">
        <v>376</v>
      </c>
      <c r="N58" s="12" t="s">
        <v>377</v>
      </c>
      <c r="O58" s="9">
        <v>5501.3</v>
      </c>
      <c r="P58" s="9">
        <v>5</v>
      </c>
      <c r="Q58" s="13" t="str">
        <f>VLOOKUP(O58, '[1]لیست محصولات شهریور ۱۴۰۳'!B:C,2,0)</f>
        <v>ورتکس | Vortex</v>
      </c>
      <c r="R58" s="9"/>
      <c r="S58" s="12">
        <f>VLOOKUP(O58, '[1]لیست محصولات شهریور ۱۴۰۳'!B:F,5,0)</f>
        <v>4000</v>
      </c>
      <c r="T58" s="14">
        <f>VLOOKUP(O58, '[1]لیست محصولات شهریور ۱۴۰۳'!B:G,6,0)</f>
        <v>51200000</v>
      </c>
      <c r="U58" s="15"/>
      <c r="V58" s="16">
        <f t="shared" si="1"/>
        <v>0</v>
      </c>
      <c r="W58" s="12">
        <f t="shared" si="2"/>
        <v>5</v>
      </c>
      <c r="X58" s="14">
        <f t="shared" si="3"/>
        <v>256000000</v>
      </c>
      <c r="Y58" s="17"/>
      <c r="Z58" s="14">
        <f t="shared" si="4"/>
        <v>256000000</v>
      </c>
      <c r="AA58" s="18" t="s">
        <v>378</v>
      </c>
      <c r="AB58" s="13" t="s">
        <v>379</v>
      </c>
      <c r="AC58" s="19" t="s">
        <v>380</v>
      </c>
      <c r="AD58" s="20"/>
      <c r="AE58" s="19"/>
      <c r="AF58" s="21"/>
      <c r="AG58" s="22" t="str">
        <f t="shared" si="5"/>
        <v>TRUE</v>
      </c>
      <c r="AH58" s="23" t="str">
        <f t="shared" si="6"/>
        <v xml:space="preserve">قم خيابان شهيد صدوقي، ميدان مفتح ،خيابان مفتح، نبش كوچه هشت کافه کی آر بی - علی کرباسچی 09191954192 </v>
      </c>
    </row>
    <row r="59" spans="1:34" ht="22.35" customHeight="1">
      <c r="A59" s="7"/>
      <c r="B59" s="7"/>
      <c r="C59" s="7"/>
      <c r="D59" s="7"/>
      <c r="E59" s="7"/>
      <c r="F59" s="8"/>
      <c r="G59" s="9">
        <v>28</v>
      </c>
      <c r="H59" s="10">
        <v>823130</v>
      </c>
      <c r="I59" s="9" t="s">
        <v>381</v>
      </c>
      <c r="J59" s="9"/>
      <c r="K59" s="11" t="str">
        <f t="shared" ca="1" si="0"/>
        <v/>
      </c>
      <c r="L59" s="12" t="s">
        <v>386</v>
      </c>
      <c r="M59" s="12" t="s">
        <v>387</v>
      </c>
      <c r="N59" s="12"/>
      <c r="O59" s="9">
        <v>5525.1</v>
      </c>
      <c r="P59" s="9">
        <v>1</v>
      </c>
      <c r="Q59" s="13" t="str">
        <f>VLOOKUP(O59, '[1]لیست محصولات شهریور ۱۴۰۳'!B:C,2,0)</f>
        <v>اتیوپی آناسورا | Ethiopia Anasora</v>
      </c>
      <c r="R59" s="9"/>
      <c r="S59" s="12">
        <f>VLOOKUP(O59, '[1]لیست محصولات شهریور ۱۴۰۳'!B:F,5,0)</f>
        <v>150</v>
      </c>
      <c r="T59" s="14">
        <f>VLOOKUP(O59, '[1]لیست محصولات شهریور ۱۴۰۳'!B:G,6,0)</f>
        <v>2750000</v>
      </c>
      <c r="U59" s="15"/>
      <c r="V59" s="16">
        <f t="shared" si="1"/>
        <v>0</v>
      </c>
      <c r="W59" s="12">
        <f t="shared" si="2"/>
        <v>1</v>
      </c>
      <c r="X59" s="14">
        <f t="shared" si="3"/>
        <v>2750000</v>
      </c>
      <c r="Y59" s="17"/>
      <c r="Z59" s="14">
        <f t="shared" si="4"/>
        <v>2750000</v>
      </c>
      <c r="AA59" s="18" t="s">
        <v>388</v>
      </c>
      <c r="AB59" s="13" t="s">
        <v>389</v>
      </c>
      <c r="AC59" s="19" t="s">
        <v>390</v>
      </c>
      <c r="AD59" s="20"/>
      <c r="AE59" s="19"/>
      <c r="AF59" s="21"/>
      <c r="AG59" s="22" t="str">
        <f t="shared" si="5"/>
        <v>TRUE</v>
      </c>
      <c r="AH59" s="23" t="str">
        <f t="shared" si="6"/>
        <v>گرگان میدان بسیج سایت اداری شرکت توزیع نیروی برق  - وحید قضوهی 09113755878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>
        <v>29</v>
      </c>
      <c r="H60" s="10">
        <v>282619913163</v>
      </c>
      <c r="I60" s="9" t="s">
        <v>381</v>
      </c>
      <c r="J60" s="9"/>
      <c r="K60" s="11" t="str">
        <f t="shared" ca="1" si="0"/>
        <v/>
      </c>
      <c r="L60" s="12" t="s">
        <v>372</v>
      </c>
      <c r="M60" s="12" t="s">
        <v>400</v>
      </c>
      <c r="N60" s="12" t="s">
        <v>401</v>
      </c>
      <c r="O60" s="9">
        <v>5511.2</v>
      </c>
      <c r="P60" s="9">
        <v>1</v>
      </c>
      <c r="Q60" s="13" t="str">
        <f>VLOOKUP(O60, '[1]لیست محصولات شهریور ۱۴۰۳'!B:C,2,0)</f>
        <v>هامبلا | Hambella</v>
      </c>
      <c r="R60" s="9"/>
      <c r="S60" s="12">
        <f>VLOOKUP(O60, '[1]لیست محصولات شهریور ۱۴۰۳'!B:F,5,0)</f>
        <v>750</v>
      </c>
      <c r="T60" s="14">
        <f>VLOOKUP(O60, '[1]لیست محصولات شهریور ۱۴۰۳'!B:G,6,0)</f>
        <v>14550000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14550000</v>
      </c>
      <c r="Y60" s="17"/>
      <c r="Z60" s="14">
        <f t="shared" si="4"/>
        <v>14550000</v>
      </c>
      <c r="AA60" s="18" t="s">
        <v>402</v>
      </c>
      <c r="AB60" s="13" t="s">
        <v>403</v>
      </c>
      <c r="AC60" s="19" t="s">
        <v>404</v>
      </c>
      <c r="AD60" s="20"/>
      <c r="AE60" s="19"/>
      <c r="AF60" s="21"/>
      <c r="AG60" s="22" t="str">
        <f t="shared" si="5"/>
        <v>TRUE</v>
      </c>
      <c r="AH60" s="23" t="str">
        <f t="shared" si="6"/>
        <v>بندرعباس خیابان ۱۲ فروردین - ساختمان کانون وکلای هرمزگان طبقه همکف کافه دات - امید کناری 09175927831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8</v>
      </c>
      <c r="AI240" s="56">
        <f t="shared" si="19"/>
        <v>0</v>
      </c>
      <c r="AJ240" s="57">
        <f>AH240-AI240</f>
        <v>8</v>
      </c>
      <c r="AK240" s="58">
        <f t="shared" si="23"/>
        <v>1.2</v>
      </c>
      <c r="AL240" s="59">
        <f>AO240+AQ240-[2]Sheet1!$AH241</f>
        <v>0</v>
      </c>
      <c r="AM240" s="59">
        <f t="shared" si="25"/>
        <v>-8</v>
      </c>
      <c r="AN240" s="58">
        <f t="shared" si="21"/>
        <v>0</v>
      </c>
      <c r="AO240" s="59"/>
      <c r="AP240" s="58">
        <f t="shared" si="22"/>
        <v>-1.2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4</v>
      </c>
      <c r="AI241" s="56">
        <f t="shared" si="19"/>
        <v>0</v>
      </c>
      <c r="AJ241" s="57">
        <f t="shared" ref="AJ241:AJ264" si="27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25"/>
        <v>-4</v>
      </c>
      <c r="AN241" s="58">
        <f t="shared" si="21"/>
        <v>0</v>
      </c>
      <c r="AO241" s="59"/>
      <c r="AP241" s="58">
        <f t="shared" si="22"/>
        <v>-3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15</v>
      </c>
      <c r="AI242" s="56">
        <f t="shared" si="19"/>
        <v>0</v>
      </c>
      <c r="AJ242" s="57">
        <f t="shared" si="27"/>
        <v>15</v>
      </c>
      <c r="AK242" s="58">
        <f t="shared" ref="AK242:AK267" si="28">AH242*AG242/1000</f>
        <v>60</v>
      </c>
      <c r="AL242" s="59">
        <f>AO242+AQ242-[2]Sheet1!$AH243</f>
        <v>0</v>
      </c>
      <c r="AM242" s="59">
        <f t="shared" si="25"/>
        <v>-15</v>
      </c>
      <c r="AN242" s="58">
        <f t="shared" si="21"/>
        <v>0</v>
      </c>
      <c r="AO242" s="59"/>
      <c r="AP242" s="58">
        <f t="shared" si="22"/>
        <v>-60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10</v>
      </c>
      <c r="AI251" s="56">
        <f t="shared" si="19"/>
        <v>0</v>
      </c>
      <c r="AJ251" s="57">
        <f t="shared" si="27"/>
        <v>10</v>
      </c>
      <c r="AK251" s="58">
        <f t="shared" si="28"/>
        <v>1.5</v>
      </c>
      <c r="AL251" s="59">
        <f>AO251+AQ251-[2]Sheet1!$AH252</f>
        <v>0</v>
      </c>
      <c r="AM251" s="59">
        <f t="shared" si="25"/>
        <v>-10</v>
      </c>
      <c r="AN251" s="58">
        <f t="shared" si="21"/>
        <v>0</v>
      </c>
      <c r="AO251" s="59"/>
      <c r="AP251" s="58">
        <f t="shared" si="22"/>
        <v>-1.5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12</v>
      </c>
      <c r="AI252" s="56">
        <f t="shared" si="19"/>
        <v>0</v>
      </c>
      <c r="AJ252" s="57">
        <f t="shared" si="27"/>
        <v>12</v>
      </c>
      <c r="AK252" s="58">
        <f t="shared" si="28"/>
        <v>9</v>
      </c>
      <c r="AL252" s="59">
        <f>AO252+AQ252-[2]Sheet1!$AH253</f>
        <v>0</v>
      </c>
      <c r="AM252" s="59">
        <f t="shared" si="25"/>
        <v>-12</v>
      </c>
      <c r="AN252" s="58">
        <f t="shared" si="21"/>
        <v>0</v>
      </c>
      <c r="AO252" s="59"/>
      <c r="AP252" s="58">
        <f t="shared" si="22"/>
        <v>-9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46 W61:W200" name="باقیمانده_5"/>
    <protectedRange algorithmName="SHA-512" hashValue="f5WsBkExWTs/LKakVBbNBXjGjwaAPcOxHhJFt4MnEAAY0TgGUtLBwc6BQDnps5THm9Gccqda3SWXIrg2Z9o+GA==" saltValue="9EXh0tvvNrwpkDbSuYJ+Uw==" spinCount="100000" sqref="V2:V46 V61:V200" name="تعداد ارسال شده_4"/>
    <protectedRange algorithmName="SHA-512" hashValue="jjrV5Hy6JwvVqOO7tKoZVoRg7rpBcjqvT96GSIFiDncBaImziwFUF2JC6d0rT0SfgZv+eJ/5g2VdqSB7bdW0mg==" saltValue="0Igh3j97EZBwjtfDd8U1wg==" spinCount="100000" sqref="W47" name="باقیمانده_5_1"/>
    <protectedRange algorithmName="SHA-512" hashValue="f5WsBkExWTs/LKakVBbNBXjGjwaAPcOxHhJFt4MnEAAY0TgGUtLBwc6BQDnps5THm9Gccqda3SWXIrg2Z9o+GA==" saltValue="9EXh0tvvNrwpkDbSuYJ+Uw==" spinCount="100000" sqref="V47" name="تعداد ارسال شده_4_1"/>
    <protectedRange algorithmName="SHA-512" hashValue="jjrV5Hy6JwvVqOO7tKoZVoRg7rpBcjqvT96GSIFiDncBaImziwFUF2JC6d0rT0SfgZv+eJ/5g2VdqSB7bdW0mg==" saltValue="0Igh3j97EZBwjtfDd8U1wg==" spinCount="100000" sqref="W48:W49" name="باقیمانده_5_2"/>
    <protectedRange algorithmName="SHA-512" hashValue="f5WsBkExWTs/LKakVBbNBXjGjwaAPcOxHhJFt4MnEAAY0TgGUtLBwc6BQDnps5THm9Gccqda3SWXIrg2Z9o+GA==" saltValue="9EXh0tvvNrwpkDbSuYJ+Uw==" spinCount="100000" sqref="V48:V49" name="تعداد ارسال شده_4_2"/>
    <protectedRange algorithmName="SHA-512" hashValue="jjrV5Hy6JwvVqOO7tKoZVoRg7rpBcjqvT96GSIFiDncBaImziwFUF2JC6d0rT0SfgZv+eJ/5g2VdqSB7bdW0mg==" saltValue="0Igh3j97EZBwjtfDd8U1wg==" spinCount="100000" sqref="W50" name="باقیمانده_5_3"/>
    <protectedRange algorithmName="SHA-512" hashValue="f5WsBkExWTs/LKakVBbNBXjGjwaAPcOxHhJFt4MnEAAY0TgGUtLBwc6BQDnps5THm9Gccqda3SWXIrg2Z9o+GA==" saltValue="9EXh0tvvNrwpkDbSuYJ+Uw==" spinCount="100000" sqref="V50" name="تعداد ارسال شده_4_3"/>
    <protectedRange algorithmName="SHA-512" hashValue="jjrV5Hy6JwvVqOO7tKoZVoRg7rpBcjqvT96GSIFiDncBaImziwFUF2JC6d0rT0SfgZv+eJ/5g2VdqSB7bdW0mg==" saltValue="0Igh3j97EZBwjtfDd8U1wg==" spinCount="100000" sqref="W51:W54" name="باقیمانده_5_4"/>
    <protectedRange algorithmName="SHA-512" hashValue="f5WsBkExWTs/LKakVBbNBXjGjwaAPcOxHhJFt4MnEAAY0TgGUtLBwc6BQDnps5THm9Gccqda3SWXIrg2Z9o+GA==" saltValue="9EXh0tvvNrwpkDbSuYJ+Uw==" spinCount="100000" sqref="V51:V54" name="تعداد ارسال شده_4_4"/>
    <protectedRange algorithmName="SHA-512" hashValue="jjrV5Hy6JwvVqOO7tKoZVoRg7rpBcjqvT96GSIFiDncBaImziwFUF2JC6d0rT0SfgZv+eJ/5g2VdqSB7bdW0mg==" saltValue="0Igh3j97EZBwjtfDd8U1wg==" spinCount="100000" sqref="W55:W57" name="باقیمانده_5_5"/>
    <protectedRange algorithmName="SHA-512" hashValue="f5WsBkExWTs/LKakVBbNBXjGjwaAPcOxHhJFt4MnEAAY0TgGUtLBwc6BQDnps5THm9Gccqda3SWXIrg2Z9o+GA==" saltValue="9EXh0tvvNrwpkDbSuYJ+Uw==" spinCount="100000" sqref="V55:V57" name="تعداد ارسال شده_4_5"/>
    <protectedRange algorithmName="SHA-512" hashValue="jjrV5Hy6JwvVqOO7tKoZVoRg7rpBcjqvT96GSIFiDncBaImziwFUF2JC6d0rT0SfgZv+eJ/5g2VdqSB7bdW0mg==" saltValue="0Igh3j97EZBwjtfDd8U1wg==" spinCount="100000" sqref="W58" name="باقیمانده_5_6"/>
    <protectedRange algorithmName="SHA-512" hashValue="f5WsBkExWTs/LKakVBbNBXjGjwaAPcOxHhJFt4MnEAAY0TgGUtLBwc6BQDnps5THm9Gccqda3SWXIrg2Z9o+GA==" saltValue="9EXh0tvvNrwpkDbSuYJ+Uw==" spinCount="100000" sqref="V58" name="تعداد ارسال شده_4_6"/>
    <protectedRange algorithmName="SHA-512" hashValue="jjrV5Hy6JwvVqOO7tKoZVoRg7rpBcjqvT96GSIFiDncBaImziwFUF2JC6d0rT0SfgZv+eJ/5g2VdqSB7bdW0mg==" saltValue="0Igh3j97EZBwjtfDd8U1wg==" spinCount="100000" sqref="W59:W60" name="باقیمانده_5_7"/>
    <protectedRange algorithmName="SHA-512" hashValue="f5WsBkExWTs/LKakVBbNBXjGjwaAPcOxHhJFt4MnEAAY0TgGUtLBwc6BQDnps5THm9Gccqda3SWXIrg2Z9o+GA==" saltValue="9EXh0tvvNrwpkDbSuYJ+Uw==" spinCount="100000" sqref="V59:V60" name="تعداد ارسال شده_4_7"/>
  </protectedRanges>
  <mergeCells count="184">
    <mergeCell ref="AC55:AC57"/>
    <mergeCell ref="AD55:AD57"/>
    <mergeCell ref="G55:G57"/>
    <mergeCell ref="H55:H57"/>
    <mergeCell ref="I55:I57"/>
    <mergeCell ref="J55:J57"/>
    <mergeCell ref="L55:L57"/>
    <mergeCell ref="M55:M57"/>
    <mergeCell ref="N55:N57"/>
    <mergeCell ref="AA55:AA57"/>
    <mergeCell ref="AB55:AB57"/>
    <mergeCell ref="AC48:AC49"/>
    <mergeCell ref="AD48:AD49"/>
    <mergeCell ref="G51:G54"/>
    <mergeCell ref="H51:H54"/>
    <mergeCell ref="I51:I54"/>
    <mergeCell ref="J51:J54"/>
    <mergeCell ref="L51:L54"/>
    <mergeCell ref="M51:M54"/>
    <mergeCell ref="N51:N54"/>
    <mergeCell ref="AA51:AA54"/>
    <mergeCell ref="AB51:AB54"/>
    <mergeCell ref="AC51:AC54"/>
    <mergeCell ref="AD51:AD54"/>
    <mergeCell ref="G48:G49"/>
    <mergeCell ref="H48:H49"/>
    <mergeCell ref="I48:I49"/>
    <mergeCell ref="J48:J49"/>
    <mergeCell ref="L48:L49"/>
    <mergeCell ref="M48:M49"/>
    <mergeCell ref="N48:N49"/>
    <mergeCell ref="AA48:AA49"/>
    <mergeCell ref="AB48:AB49"/>
    <mergeCell ref="H43:H44"/>
    <mergeCell ref="G43:G44"/>
    <mergeCell ref="AE43:AE44"/>
    <mergeCell ref="N45:N46"/>
    <mergeCell ref="M45:M46"/>
    <mergeCell ref="L45:L46"/>
    <mergeCell ref="J45:J46"/>
    <mergeCell ref="I45:I46"/>
    <mergeCell ref="H45:H46"/>
    <mergeCell ref="G45:G46"/>
    <mergeCell ref="AD45:AD46"/>
    <mergeCell ref="AC45:AC46"/>
    <mergeCell ref="AB45:AB46"/>
    <mergeCell ref="AA45:AA46"/>
    <mergeCell ref="AD43:AD44"/>
    <mergeCell ref="AC43:AC44"/>
    <mergeCell ref="AB43:AB44"/>
    <mergeCell ref="AA43:AA44"/>
    <mergeCell ref="N43:N44"/>
    <mergeCell ref="M43:M44"/>
    <mergeCell ref="L43:L44"/>
    <mergeCell ref="J43:J44"/>
    <mergeCell ref="I43:I44"/>
    <mergeCell ref="G35:G41"/>
    <mergeCell ref="H35:H41"/>
    <mergeCell ref="I35:I41"/>
    <mergeCell ref="J35:J41"/>
    <mergeCell ref="L35:L41"/>
    <mergeCell ref="M35:M41"/>
    <mergeCell ref="N35:N41"/>
    <mergeCell ref="AD35:AD41"/>
    <mergeCell ref="AC35:AC41"/>
    <mergeCell ref="AB35:AB41"/>
    <mergeCell ref="AA35:AA41"/>
    <mergeCell ref="N32:N33"/>
    <mergeCell ref="M32:M33"/>
    <mergeCell ref="L32:L33"/>
    <mergeCell ref="J32:J33"/>
    <mergeCell ref="I32:I33"/>
    <mergeCell ref="H32:H33"/>
    <mergeCell ref="G32:G33"/>
    <mergeCell ref="AE32:AE33"/>
    <mergeCell ref="AD32:AD33"/>
    <mergeCell ref="AC32:AC33"/>
    <mergeCell ref="AB32:AB33"/>
    <mergeCell ref="AA32:AA33"/>
    <mergeCell ref="A1:B1"/>
    <mergeCell ref="C1:D1"/>
    <mergeCell ref="E1:F1"/>
    <mergeCell ref="U1:V1"/>
    <mergeCell ref="AD3:AD5"/>
    <mergeCell ref="AC3:AC5"/>
    <mergeCell ref="AB3:AB5"/>
    <mergeCell ref="AA3:AA5"/>
    <mergeCell ref="G3:G5"/>
    <mergeCell ref="H3:H5"/>
    <mergeCell ref="I3:I5"/>
    <mergeCell ref="J3:J5"/>
    <mergeCell ref="L3:L5"/>
    <mergeCell ref="M3:M5"/>
    <mergeCell ref="N3:N5"/>
    <mergeCell ref="H6:H7"/>
    <mergeCell ref="G6:G7"/>
    <mergeCell ref="AD6:AD7"/>
    <mergeCell ref="AC6:AC7"/>
    <mergeCell ref="AB6:AB7"/>
    <mergeCell ref="AA6:AA7"/>
    <mergeCell ref="N6:N7"/>
    <mergeCell ref="M6:M7"/>
    <mergeCell ref="L6:L7"/>
    <mergeCell ref="J6:J7"/>
    <mergeCell ref="I6:I7"/>
    <mergeCell ref="H10:H11"/>
    <mergeCell ref="G10:G11"/>
    <mergeCell ref="AE10:AE11"/>
    <mergeCell ref="AD10:AD11"/>
    <mergeCell ref="AC10:AC11"/>
    <mergeCell ref="AB10:AB11"/>
    <mergeCell ref="AA10:AA11"/>
    <mergeCell ref="N10:N11"/>
    <mergeCell ref="M10:M11"/>
    <mergeCell ref="L10:L11"/>
    <mergeCell ref="J10:J11"/>
    <mergeCell ref="I10:I11"/>
    <mergeCell ref="AD13:AD15"/>
    <mergeCell ref="AC13:AC15"/>
    <mergeCell ref="AB13:AB15"/>
    <mergeCell ref="AA13:AA15"/>
    <mergeCell ref="G13:G15"/>
    <mergeCell ref="H13:H15"/>
    <mergeCell ref="I13:I15"/>
    <mergeCell ref="J13:J15"/>
    <mergeCell ref="L13:L15"/>
    <mergeCell ref="G17:G20"/>
    <mergeCell ref="H17:H20"/>
    <mergeCell ref="I17:I20"/>
    <mergeCell ref="J17:J20"/>
    <mergeCell ref="L17:L20"/>
    <mergeCell ref="M17:M20"/>
    <mergeCell ref="N17:N20"/>
    <mergeCell ref="M13:M15"/>
    <mergeCell ref="N13:N15"/>
    <mergeCell ref="AE17:AE20"/>
    <mergeCell ref="AD21:AD24"/>
    <mergeCell ref="AC21:AC24"/>
    <mergeCell ref="AB21:AB24"/>
    <mergeCell ref="AA21:AA24"/>
    <mergeCell ref="AD17:AD20"/>
    <mergeCell ref="AC17:AC20"/>
    <mergeCell ref="AB17:AB20"/>
    <mergeCell ref="AA17:AA20"/>
    <mergeCell ref="J25:J26"/>
    <mergeCell ref="I25:I26"/>
    <mergeCell ref="H25:H26"/>
    <mergeCell ref="G25:G26"/>
    <mergeCell ref="AD25:AD26"/>
    <mergeCell ref="AC25:AC26"/>
    <mergeCell ref="AB25:AB26"/>
    <mergeCell ref="AA25:AA26"/>
    <mergeCell ref="M21:M24"/>
    <mergeCell ref="N21:N24"/>
    <mergeCell ref="N25:N26"/>
    <mergeCell ref="M25:M26"/>
    <mergeCell ref="L25:L26"/>
    <mergeCell ref="G21:G24"/>
    <mergeCell ref="H21:H24"/>
    <mergeCell ref="I21:I24"/>
    <mergeCell ref="J21:J24"/>
    <mergeCell ref="L21:L24"/>
    <mergeCell ref="H27:H28"/>
    <mergeCell ref="G27:G28"/>
    <mergeCell ref="AD27:AD28"/>
    <mergeCell ref="AC27:AC28"/>
    <mergeCell ref="AB27:AB28"/>
    <mergeCell ref="AA27:AA28"/>
    <mergeCell ref="N27:N28"/>
    <mergeCell ref="M27:M28"/>
    <mergeCell ref="L27:L28"/>
    <mergeCell ref="J27:J28"/>
    <mergeCell ref="I27:I28"/>
    <mergeCell ref="G30:G31"/>
    <mergeCell ref="M30:M31"/>
    <mergeCell ref="L30:L31"/>
    <mergeCell ref="J30:J31"/>
    <mergeCell ref="I30:I31"/>
    <mergeCell ref="H30:H31"/>
    <mergeCell ref="AD30:AD31"/>
    <mergeCell ref="AC30:AC31"/>
    <mergeCell ref="AB30:AB31"/>
    <mergeCell ref="AA30:AA31"/>
    <mergeCell ref="N30:N31"/>
  </mergeCells>
  <conditionalFormatting sqref="G2:J3 AA2:AF3 J6 AA6:AF6 J8:J10 AA8:AF10 G12:P13 AA12:AF13 G16:P17 AA16:AF17 G21:P21 AA21:AF21 G25:P25 AA25:AF25 G27:P27 AA27:AF27 G29:P30 AA29:AF30 G32:P32 AA32:AF32 G34:P35 AA34:AF35 G42:P43 AA42:AF43 G45:P45 AA45:AF45 K2:Z2 Q3:Z46 K3:P3 AE4:AF5 K4:K11 O4:P11 H6 AE7:AF7 H8:H10 AF11 K14:K15 O14:P15 AE14:AF15 K18:K20 O18:P20 AF18:AF20 K22:K24 O22:P24 AE22:AF24 K26 O26:P26 AE26:AF26 K28 O28:P28 AE28:AF28 K31 O31:P31 AE31:AF31 K33 O33:P33 AF33 K36:K41 O36:P41 AE36:AF41 K44 O44:P44 AF44 K46 O46:P46 AE46:AF46 AF51:AF54">
    <cfRule type="expression" dxfId="150" priority="98">
      <formula>$C2</formula>
    </cfRule>
  </conditionalFormatting>
  <conditionalFormatting sqref="G2:J3 AD2:AD3 J6 AD6 J8:J10 AD8:AD10 G12:J13 AD12:AD13 G16:J17 AD16:AD17 G21:J21 AD21 G25:J25 AD25 G27:J27 AD27 G29:J30 AD29:AD30 G32:J32 AD32 G34:J35 AD34:AD35 G42:J43 AD42:AD43 G45:J45 AD45">
    <cfRule type="expression" dxfId="149" priority="97">
      <formula>$A2</formula>
    </cfRule>
  </conditionalFormatting>
  <conditionalFormatting sqref="G2:J3 AD2:AD3 Z2:Z46 J6 AD6 J8:J10 AD8:AD10 G12:J13 AD12:AD13 G16:J17 AD16:AD17 G21:J21 AD21 G25:J25 AD25 G27:J27 AD27 G29:J30 AD29:AD30 G32:J32 AD32 G34:J35 AD34:AD35 G42:J43 AD42:AD43 G45:J45 AD45">
    <cfRule type="expression" dxfId="148" priority="99">
      <formula>$E2</formula>
    </cfRule>
  </conditionalFormatting>
  <conditionalFormatting sqref="G47:J47 Z47 AD47">
    <cfRule type="expression" dxfId="147" priority="34">
      <formula>$E47</formula>
    </cfRule>
  </conditionalFormatting>
  <conditionalFormatting sqref="G47:J47">
    <cfRule type="expression" dxfId="146" priority="32">
      <formula>$A47</formula>
    </cfRule>
  </conditionalFormatting>
  <conditionalFormatting sqref="G51:J51 AD51 Z51:Z54">
    <cfRule type="expression" dxfId="145" priority="20">
      <formula>$E51</formula>
    </cfRule>
  </conditionalFormatting>
  <conditionalFormatting sqref="G51:J51">
    <cfRule type="expression" dxfId="144" priority="18">
      <formula>$A51</formula>
    </cfRule>
  </conditionalFormatting>
  <conditionalFormatting sqref="G55:J55 AD55 Z55:Z57">
    <cfRule type="expression" dxfId="143" priority="15">
      <formula>$E55</formula>
    </cfRule>
  </conditionalFormatting>
  <conditionalFormatting sqref="G55:J55">
    <cfRule type="expression" dxfId="142" priority="13">
      <formula>$A55</formula>
    </cfRule>
  </conditionalFormatting>
  <conditionalFormatting sqref="G58:J200 Z58:Z200 AD58:AD200">
    <cfRule type="expression" dxfId="141" priority="5">
      <formula>$E58</formula>
    </cfRule>
  </conditionalFormatting>
  <conditionalFormatting sqref="G58:J200">
    <cfRule type="expression" dxfId="140" priority="3">
      <formula>$A58</formula>
    </cfRule>
  </conditionalFormatting>
  <conditionalFormatting sqref="G51:AE51 O52:Z54 K52:K54 AE52:AE54">
    <cfRule type="expression" dxfId="139" priority="19">
      <formula>$C51</formula>
    </cfRule>
  </conditionalFormatting>
  <conditionalFormatting sqref="G47:AF47">
    <cfRule type="expression" dxfId="138" priority="33">
      <formula>$C47</formula>
    </cfRule>
  </conditionalFormatting>
  <conditionalFormatting sqref="G55:AF55 O56:Z57 K56:K57 AE56:AF57">
    <cfRule type="expression" dxfId="137" priority="14">
      <formula>$C55</formula>
    </cfRule>
  </conditionalFormatting>
  <conditionalFormatting sqref="G58:AF200">
    <cfRule type="expression" dxfId="136" priority="4">
      <formula>$C58</formula>
    </cfRule>
  </conditionalFormatting>
  <conditionalFormatting sqref="J48 Q48:AF48 Q49:Z49 H48 K48:K49 O48:P49 AE49:AF49">
    <cfRule type="expression" dxfId="135" priority="29">
      <formula>$C48</formula>
    </cfRule>
  </conditionalFormatting>
  <conditionalFormatting sqref="J48 AD48 Z48:Z49">
    <cfRule type="expression" dxfId="134" priority="30">
      <formula>$E48</formula>
    </cfRule>
  </conditionalFormatting>
  <conditionalFormatting sqref="J48">
    <cfRule type="expression" dxfId="133" priority="28">
      <formula>$A48</formula>
    </cfRule>
  </conditionalFormatting>
  <conditionalFormatting sqref="J50 Z50 AD50">
    <cfRule type="expression" dxfId="132" priority="25">
      <formula>$E50</formula>
    </cfRule>
  </conditionalFormatting>
  <conditionalFormatting sqref="J50">
    <cfRule type="expression" dxfId="131" priority="23">
      <formula>$A50</formula>
    </cfRule>
  </conditionalFormatting>
  <conditionalFormatting sqref="J50:K50 O50:AF50 H50">
    <cfRule type="expression" dxfId="130" priority="24">
      <formula>$C50</formula>
    </cfRule>
  </conditionalFormatting>
  <conditionalFormatting sqref="W2:W200">
    <cfRule type="expression" dxfId="129" priority="1">
      <formula>$AG2</formula>
    </cfRule>
  </conditionalFormatting>
  <conditionalFormatting sqref="Z2:Z200 AD58:AD200">
    <cfRule type="expression" dxfId="128" priority="2">
      <formula>$A2</formula>
    </cfRule>
  </conditionalFormatting>
  <conditionalFormatting sqref="AD47:AD48">
    <cfRule type="expression" dxfId="127" priority="27">
      <formula>$A47</formula>
    </cfRule>
  </conditionalFormatting>
  <conditionalFormatting sqref="AD50:AD51">
    <cfRule type="expression" dxfId="126" priority="17">
      <formula>$A50</formula>
    </cfRule>
  </conditionalFormatting>
  <conditionalFormatting sqref="AD55">
    <cfRule type="expression" dxfId="125" priority="12">
      <formula>$A55</formula>
    </cfRule>
  </conditionalFormatting>
  <conditionalFormatting sqref="AL203:AM203">
    <cfRule type="dataBar" priority="6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{B745B623-4290-468E-8697-5077537AFC01}</x14:id>
        </ext>
      </extLst>
    </cfRule>
  </conditionalFormatting>
  <conditionalFormatting sqref="AL204:AM204">
    <cfRule type="dataBar" priority="6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{B61F6C29-D4C7-4570-8BD4-1F3321B09023}</x14:id>
        </ext>
      </extLst>
    </cfRule>
  </conditionalFormatting>
  <conditionalFormatting sqref="AL205:AM205">
    <cfRule type="dataBar" priority="5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{C4B7E7F0-C44C-42C1-BC3A-424055358633}</x14:id>
        </ext>
      </extLst>
    </cfRule>
  </conditionalFormatting>
  <conditionalFormatting sqref="AL206:AM206">
    <cfRule type="dataBar" priority="5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{440EFB87-7768-424B-8171-059268B4CBA2}</x14:id>
        </ext>
      </extLst>
    </cfRule>
  </conditionalFormatting>
  <conditionalFormatting sqref="AL207:AM207">
    <cfRule type="dataBar" priority="5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{095E253B-1B70-40AD-B308-245B13202DD6}</x14:id>
        </ext>
      </extLst>
    </cfRule>
  </conditionalFormatting>
  <conditionalFormatting sqref="AL208:AM208">
    <cfRule type="dataBar" priority="5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{C4535D48-A6B7-4BA0-8BCB-E851236FEC38}</x14:id>
        </ext>
      </extLst>
    </cfRule>
  </conditionalFormatting>
  <conditionalFormatting sqref="AL209:AM209">
    <cfRule type="dataBar" priority="5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{FA1D0148-1D40-453B-BEC6-7BF1AA11C9C6}</x14:id>
        </ext>
      </extLst>
    </cfRule>
  </conditionalFormatting>
  <conditionalFormatting sqref="AL210:AM210">
    <cfRule type="dataBar" priority="5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{627D4754-799F-443B-9E0D-8689171CFA93}</x14:id>
        </ext>
      </extLst>
    </cfRule>
  </conditionalFormatting>
  <conditionalFormatting sqref="AL211:AM211">
    <cfRule type="dataBar" priority="5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{D7DE60AA-81CC-481D-8DB9-520C994F3B63}</x14:id>
        </ext>
      </extLst>
    </cfRule>
  </conditionalFormatting>
  <conditionalFormatting sqref="AL212:AM212">
    <cfRule type="dataBar" priority="5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{32DDCDA0-CD5F-4B88-B08B-EE893636B817}</x14:id>
        </ext>
      </extLst>
    </cfRule>
  </conditionalFormatting>
  <conditionalFormatting sqref="AL213:AM213">
    <cfRule type="dataBar" priority="5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{38BBE8F4-7AEF-4A4D-9E1B-6AB46A5E7EFA}</x14:id>
        </ext>
      </extLst>
    </cfRule>
  </conditionalFormatting>
  <conditionalFormatting sqref="AL214:AM214">
    <cfRule type="dataBar" priority="5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{5ACB0523-8B22-4CCE-ADDF-CA9DCFE405EC}</x14:id>
        </ext>
      </extLst>
    </cfRule>
  </conditionalFormatting>
  <conditionalFormatting sqref="AL215:AM215">
    <cfRule type="dataBar" priority="4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{30814B13-EA4C-4CBB-ADAF-17D08D5A7F9A}</x14:id>
        </ext>
      </extLst>
    </cfRule>
  </conditionalFormatting>
  <conditionalFormatting sqref="AL216:AM216">
    <cfRule type="dataBar" priority="4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{9356C5DC-3AA0-4997-8102-E1F6A002A220}</x14:id>
        </ext>
      </extLst>
    </cfRule>
  </conditionalFormatting>
  <conditionalFormatting sqref="AL217:AM217">
    <cfRule type="dataBar" priority="4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{9F5FE58F-A9D0-47A2-94C6-9DA19CE2A29E}</x14:id>
        </ext>
      </extLst>
    </cfRule>
  </conditionalFormatting>
  <conditionalFormatting sqref="AL218:AM218">
    <cfRule type="dataBar" priority="4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{F3069CB0-A17C-435A-9588-96E5BE478C68}</x14:id>
        </ext>
      </extLst>
    </cfRule>
  </conditionalFormatting>
  <conditionalFormatting sqref="AL219:AM219">
    <cfRule type="dataBar" priority="4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{C57F8E90-486F-41DC-8481-212601085FB3}</x14:id>
        </ext>
      </extLst>
    </cfRule>
  </conditionalFormatting>
  <conditionalFormatting sqref="AL220:AM220">
    <cfRule type="dataBar" priority="4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{2E0576B2-5EEC-4C0F-9EF9-ED4E78FD339F}</x14:id>
        </ext>
      </extLst>
    </cfRule>
  </conditionalFormatting>
  <conditionalFormatting sqref="AL221:AM221">
    <cfRule type="dataBar" priority="6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{01092083-532D-4FAB-9C8C-F53422FB1C86}</x14:id>
        </ext>
      </extLst>
    </cfRule>
  </conditionalFormatting>
  <conditionalFormatting sqref="AL223:AM223">
    <cfRule type="dataBar" priority="6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{827418B1-251C-48BD-813C-C521AE3761A3}</x14:id>
        </ext>
      </extLst>
    </cfRule>
  </conditionalFormatting>
  <conditionalFormatting sqref="AL224:AM224">
    <cfRule type="dataBar" priority="6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{D0A361FD-97EB-4067-A1DD-3A2CE877E68A}</x14:id>
        </ext>
      </extLst>
    </cfRule>
  </conditionalFormatting>
  <conditionalFormatting sqref="AL225:AM225">
    <cfRule type="dataBar" priority="6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{F72439CA-EACC-4253-8F63-608D82C550CA}</x14:id>
        </ext>
      </extLst>
    </cfRule>
  </conditionalFormatting>
  <conditionalFormatting sqref="AL226:AM226">
    <cfRule type="dataBar" priority="6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{D2BCE4C0-372E-4526-80F2-31D758912D61}</x14:id>
        </ext>
      </extLst>
    </cfRule>
  </conditionalFormatting>
  <conditionalFormatting sqref="AL227:AM227">
    <cfRule type="dataBar" priority="6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{B169482E-3354-4006-A6B3-326F4A989942}</x14:id>
        </ext>
      </extLst>
    </cfRule>
  </conditionalFormatting>
  <conditionalFormatting sqref="AL228:AM228">
    <cfRule type="dataBar" priority="6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{AAF7FA07-6E95-4200-92BF-A8D6F007A034}</x14:id>
        </ext>
      </extLst>
    </cfRule>
  </conditionalFormatting>
  <conditionalFormatting sqref="AL229:AM229">
    <cfRule type="dataBar" priority="4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{A43B0566-7C66-4A8F-BF58-CA5564333BFB}</x14:id>
        </ext>
      </extLst>
    </cfRule>
  </conditionalFormatting>
  <conditionalFormatting sqref="AL230:AM230">
    <cfRule type="dataBar" priority="4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{17051A72-BEA3-4E0C-B135-F20D8BA5CDC6}</x14:id>
        </ext>
      </extLst>
    </cfRule>
  </conditionalFormatting>
  <conditionalFormatting sqref="AL231:AM231">
    <cfRule type="dataBar" priority="4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{8CF45B86-3E3C-46C7-9DC2-2F58ADB9D490}</x14:id>
        </ext>
      </extLst>
    </cfRule>
  </conditionalFormatting>
  <conditionalFormatting sqref="AL232:AM232">
    <cfRule type="dataBar" priority="4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{66FE9BF3-8D2C-45AC-A5ED-0B2F55F16DDB}</x14:id>
        </ext>
      </extLst>
    </cfRule>
  </conditionalFormatting>
  <conditionalFormatting sqref="AL233:AM233">
    <cfRule type="dataBar" priority="3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{BED7156D-8030-4219-8702-281C7011A2FC}</x14:id>
        </ext>
      </extLst>
    </cfRule>
  </conditionalFormatting>
  <conditionalFormatting sqref="AL234:AM234">
    <cfRule type="dataBar" priority="3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{49240E50-3950-4510-B336-F98259E8695F}</x14:id>
        </ext>
      </extLst>
    </cfRule>
  </conditionalFormatting>
  <conditionalFormatting sqref="AL235:AM235">
    <cfRule type="dataBar" priority="6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{A6363FF7-7C98-4367-874E-B5095FB2EB51}</x14:id>
        </ext>
      </extLst>
    </cfRule>
  </conditionalFormatting>
  <conditionalFormatting sqref="AL236:AM236">
    <cfRule type="dataBar" priority="7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{0F1250BA-80DD-4A75-88C0-6E134A1C6144}</x14:id>
        </ext>
      </extLst>
    </cfRule>
  </conditionalFormatting>
  <conditionalFormatting sqref="AL237:AM237">
    <cfRule type="dataBar" priority="7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{457D42C2-1DE1-4559-95DB-98E391B4ABB6}</x14:id>
        </ext>
      </extLst>
    </cfRule>
  </conditionalFormatting>
  <conditionalFormatting sqref="AL238:AM238">
    <cfRule type="dataBar" priority="7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{16B39B3D-642D-4519-8DE0-C89C31DFB1B4}</x14:id>
        </ext>
      </extLst>
    </cfRule>
  </conditionalFormatting>
  <conditionalFormatting sqref="AL239:AM239">
    <cfRule type="dataBar" priority="7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{230D9A2A-E537-434E-80C0-DF6EAE0FC7B4}</x14:id>
        </ext>
      </extLst>
    </cfRule>
  </conditionalFormatting>
  <conditionalFormatting sqref="AL240:AM240">
    <cfRule type="dataBar" priority="7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{4534A1D6-411D-448A-B770-C4CB44CA1E69}</x14:id>
        </ext>
      </extLst>
    </cfRule>
  </conditionalFormatting>
  <conditionalFormatting sqref="AL241:AM241">
    <cfRule type="dataBar" priority="7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{7551DC8A-4110-491D-B984-756718D6599F}</x14:id>
        </ext>
      </extLst>
    </cfRule>
  </conditionalFormatting>
  <conditionalFormatting sqref="AL242:AM242">
    <cfRule type="dataBar" priority="7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{B6A1647C-3102-4BD0-8281-5048AB3EAA62}</x14:id>
        </ext>
      </extLst>
    </cfRule>
  </conditionalFormatting>
  <conditionalFormatting sqref="AL243:AM243">
    <cfRule type="dataBar" priority="7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{CB496E57-F7D2-4F2F-A8CA-61D44E0C74A9}</x14:id>
        </ext>
      </extLst>
    </cfRule>
  </conditionalFormatting>
  <conditionalFormatting sqref="AL244:AM244">
    <cfRule type="dataBar" priority="7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{ED017BA8-B65B-4871-86C1-6BBFC1707F9E}</x14:id>
        </ext>
      </extLst>
    </cfRule>
  </conditionalFormatting>
  <conditionalFormatting sqref="AL245:AM245">
    <cfRule type="dataBar" priority="7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{7887A1D7-6F40-4F24-972C-3D0CDFAEF445}</x14:id>
        </ext>
      </extLst>
    </cfRule>
  </conditionalFormatting>
  <conditionalFormatting sqref="AL246:AM246">
    <cfRule type="dataBar" priority="8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{54B2B8AF-20C6-4F8D-9C7C-F1081B70EBCB}</x14:id>
        </ext>
      </extLst>
    </cfRule>
  </conditionalFormatting>
  <conditionalFormatting sqref="AL247:AM247">
    <cfRule type="dataBar" priority="8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{C07C89EB-FD56-4535-9DEC-58616329F772}</x14:id>
        </ext>
      </extLst>
    </cfRule>
  </conditionalFormatting>
  <conditionalFormatting sqref="AL248:AM248">
    <cfRule type="dataBar" priority="3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{7B38C8DB-C02B-4237-B4EC-43F0FC1BC867}</x14:id>
        </ext>
      </extLst>
    </cfRule>
  </conditionalFormatting>
  <conditionalFormatting sqref="AL249:AM249">
    <cfRule type="dataBar" priority="8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{5F8DA976-AAC8-46F4-A272-65C46A0F2A5C}</x14:id>
        </ext>
      </extLst>
    </cfRule>
  </conditionalFormatting>
  <conditionalFormatting sqref="AL250:AM250">
    <cfRule type="dataBar" priority="8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{750D28B9-5171-4F3A-BE29-8620959AA944}</x14:id>
        </ext>
      </extLst>
    </cfRule>
  </conditionalFormatting>
  <conditionalFormatting sqref="AL251:AM251">
    <cfRule type="dataBar" priority="8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{85304F76-D116-495F-A7BF-E1AA851F25CC}</x14:id>
        </ext>
      </extLst>
    </cfRule>
  </conditionalFormatting>
  <conditionalFormatting sqref="AL252:AM252">
    <cfRule type="dataBar" priority="8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{D4D5AA92-AB5F-4585-AB01-7E9655E944AA}</x14:id>
        </ext>
      </extLst>
    </cfRule>
  </conditionalFormatting>
  <conditionalFormatting sqref="AL253:AM253">
    <cfRule type="dataBar" priority="8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{3AC94C5F-6304-4589-BE86-1E38AD065DA0}</x14:id>
        </ext>
      </extLst>
    </cfRule>
  </conditionalFormatting>
  <conditionalFormatting sqref="AL254:AM254">
    <cfRule type="dataBar" priority="8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{3B3106C9-F0C3-47A2-A2AF-30C29F79C8D1}</x14:id>
        </ext>
      </extLst>
    </cfRule>
  </conditionalFormatting>
  <conditionalFormatting sqref="AL255:AM255">
    <cfRule type="dataBar" priority="8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{1540A9FB-9EDE-4CBC-A075-3AD80FA8DA50}</x14:id>
        </ext>
      </extLst>
    </cfRule>
  </conditionalFormatting>
  <conditionalFormatting sqref="AL256:AM256">
    <cfRule type="dataBar" priority="8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{141DDE3F-4096-4259-8721-54639F6733C0}</x14:id>
        </ext>
      </extLst>
    </cfRule>
  </conditionalFormatting>
  <conditionalFormatting sqref="AL257:AM257">
    <cfRule type="dataBar" priority="9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{61044E5B-F918-48CA-A379-90BF3C0FA191}</x14:id>
        </ext>
      </extLst>
    </cfRule>
  </conditionalFormatting>
  <conditionalFormatting sqref="AL258:AM258">
    <cfRule type="dataBar" priority="3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{FEC24F04-DACA-49CB-84FB-12E9CDB41E5B}</x14:id>
        </ext>
      </extLst>
    </cfRule>
  </conditionalFormatting>
  <conditionalFormatting sqref="AL259:AM259">
    <cfRule type="dataBar" priority="3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{634B01B2-592E-418C-A64C-AD0B132F8016}</x14:id>
        </ext>
      </extLst>
    </cfRule>
  </conditionalFormatting>
  <conditionalFormatting sqref="AL260:AM260">
    <cfRule type="dataBar" priority="9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{077A327B-4CDE-46A4-A3D8-F85AC0171E9F}</x14:id>
        </ext>
      </extLst>
    </cfRule>
  </conditionalFormatting>
  <conditionalFormatting sqref="AL261:AM261">
    <cfRule type="dataBar" priority="9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{47A2F3FC-8E79-4E1C-B948-E11E5089BF42}</x14:id>
        </ext>
      </extLst>
    </cfRule>
  </conditionalFormatting>
  <conditionalFormatting sqref="AL262:AM262">
    <cfRule type="dataBar" priority="9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{8A03A23A-5880-454C-9CC9-ABC9233DA66C}</x14:id>
        </ext>
      </extLst>
    </cfRule>
  </conditionalFormatting>
  <conditionalFormatting sqref="AL263:AM263">
    <cfRule type="dataBar" priority="9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{EE021C2C-AE1B-47D5-90F7-92754A707888}</x14:id>
        </ext>
      </extLst>
    </cfRule>
  </conditionalFormatting>
  <conditionalFormatting sqref="AL264:AM264">
    <cfRule type="dataBar" priority="9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{F0A09625-6B38-4350-8C91-8095E52B0997}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45B623-4290-468E-8697-5077537AFC0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61F6C29-D4C7-4570-8BD4-1F3321B0902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4B7E7F0-C44C-42C1-BC3A-42405535863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440EFB87-7768-424B-8171-059268B4CBA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95E253B-1B70-40AD-B308-245B13202DD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C4535D48-A6B7-4BA0-8BCB-E851236FEC3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A1D0148-1D40-453B-BEC6-7BF1AA11C9C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27D4754-799F-443B-9E0D-8689171CFA9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7DE60AA-81CC-481D-8DB9-520C994F3B63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2DDCDA0-CD5F-4B88-B08B-EE893636B81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38BBE8F4-7AEF-4A4D-9E1B-6AB46A5E7EF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5ACB0523-8B22-4CCE-ADDF-CA9DCFE405E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0814B13-EA4C-4CBB-ADAF-17D08D5A7F9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9356C5DC-3AA0-4997-8102-E1F6A002A22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F5FE58F-A9D0-47A2-94C6-9DA19CE2A29E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3069CB0-A17C-435A-9588-96E5BE478C6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57F8E90-486F-41DC-8481-212601085FB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E0576B2-5EEC-4C0F-9EF9-ED4E78FD339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1092083-532D-4FAB-9C8C-F53422FB1C8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27418B1-251C-48BD-813C-C521AE3761A3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D0A361FD-97EB-4067-A1DD-3A2CE877E68A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F72439CA-EACC-4253-8F63-608D82C550C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2BCE4C0-372E-4526-80F2-31D758912D6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169482E-3354-4006-A6B3-326F4A98994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AAF7FA07-6E95-4200-92BF-A8D6F007A03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A43B0566-7C66-4A8F-BF58-CA5564333BF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7051A72-BEA3-4E0C-B135-F20D8BA5CDC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CF45B86-3E3C-46C7-9DC2-2F58ADB9D49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66FE9BF3-8D2C-45AC-A5ED-0B2F55F16DD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BED7156D-8030-4219-8702-281C7011A2F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49240E50-3950-4510-B336-F98259E8695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6363FF7-7C98-4367-874E-B5095FB2EB51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F1250BA-80DD-4A75-88C0-6E134A1C614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57D42C2-1DE1-4559-95DB-98E391B4ABB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16B39B3D-642D-4519-8DE0-C89C31DFB1B4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230D9A2A-E537-434E-80C0-DF6EAE0FC7B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4534A1D6-411D-448A-B770-C4CB44CA1E69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551DC8A-4110-491D-B984-756718D6599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B6A1647C-3102-4BD0-8281-5048AB3EAA62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B496E57-F7D2-4F2F-A8CA-61D44E0C74A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ED017BA8-B65B-4871-86C1-6BBFC1707F9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887A1D7-6F40-4F24-972C-3D0CDFAEF445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4B2B8AF-20C6-4F8D-9C7C-F1081B70EBCB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07C89EB-FD56-4535-9DEC-58616329F772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7B38C8DB-C02B-4237-B4EC-43F0FC1BC86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F8DA976-AAC8-46F4-A272-65C46A0F2A5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50D28B9-5171-4F3A-BE29-8620959AA94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85304F76-D116-495F-A7BF-E1AA851F25C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4D5AA92-AB5F-4585-AB01-7E9655E944AA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AC94C5F-6304-4589-BE86-1E38AD065DA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B3106C9-F0C3-47A2-A2AF-30C29F79C8D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540A9FB-9EDE-4CBC-A075-3AD80FA8DA5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41DDE3F-4096-4259-8721-54639F6733C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1044E5B-F918-48CA-A379-90BF3C0FA19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FEC24F04-DACA-49CB-84FB-12E9CDB41E5B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634B01B2-592E-418C-A64C-AD0B132F801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077A327B-4CDE-46A4-A3D8-F85AC0171E9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7A2F3FC-8E79-4E1C-B948-E11E5089BF42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A03A23A-5880-454C-9CC9-ABC9233DA66C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E021C2C-AE1B-47D5-90F7-92754A70788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0A09625-6B38-4350-8C91-8095E52B099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0AFC-5460-476A-ACD1-D499BD06C01D}">
  <dimension ref="A1:AR267"/>
  <sheetViews>
    <sheetView rightToLeft="1" topLeftCell="Z1" zoomScale="70" zoomScaleNormal="70" workbookViewId="0">
      <selection activeCell="AA2" sqref="AA2:AD2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7.77734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8.109375" style="24" bestFit="1" customWidth="1"/>
    <col min="29" max="29" width="15.77734375" style="31" bestFit="1" customWidth="1"/>
    <col min="30" max="30" width="14.33203125" style="32" bestFit="1" customWidth="1"/>
    <col min="31" max="31" width="117.77734375" style="101" bestFit="1" customWidth="1"/>
    <col min="32" max="32" width="28.33203125" style="24" bestFit="1" customWidth="1"/>
    <col min="33" max="33" width="13.5546875" style="24" bestFit="1" customWidth="1"/>
    <col min="34" max="34" width="113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3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7">
        <v>1</v>
      </c>
      <c r="H2" s="68" t="s">
        <v>96</v>
      </c>
      <c r="I2" s="67" t="s">
        <v>74</v>
      </c>
      <c r="J2" s="67"/>
      <c r="K2" s="69" t="str">
        <f t="shared" ref="K2:K27" ca="1" si="0">IF(C2, TODAY(), "" )</f>
        <v/>
      </c>
      <c r="L2" s="70" t="s">
        <v>104</v>
      </c>
      <c r="M2" s="70" t="s">
        <v>105</v>
      </c>
      <c r="N2" s="70" t="s">
        <v>97</v>
      </c>
      <c r="O2" s="67">
        <v>5524.1</v>
      </c>
      <c r="P2" s="67">
        <v>1</v>
      </c>
      <c r="Q2" s="71" t="str">
        <f>VLOOKUP(O2, '[1]لیست محصولات شهریور ۱۴۰۳'!B:C,2,0)</f>
        <v>برزیل کوکاپیل کاناریو | Brazil Cocapil Canario</v>
      </c>
      <c r="R2" s="67"/>
      <c r="S2" s="70">
        <f>VLOOKUP(O2, '[1]لیست محصولات شهریور ۱۴۰۳'!B:F,5,0)</f>
        <v>150</v>
      </c>
      <c r="T2" s="72">
        <f>VLOOKUP(O2, '[1]لیست محصولات شهریور ۱۴۰۳'!B:G,6,0)</f>
        <v>2550000</v>
      </c>
      <c r="U2" s="73"/>
      <c r="V2" s="74">
        <f t="shared" ref="V2:V27" si="1">IF(C2, P2, U2 )</f>
        <v>0</v>
      </c>
      <c r="W2" s="70">
        <f t="shared" ref="W2:W27" si="2">P2-V2</f>
        <v>1</v>
      </c>
      <c r="X2" s="72">
        <f t="shared" ref="X2:X27" si="3">P2*T2</f>
        <v>2550000</v>
      </c>
      <c r="Y2" s="75"/>
      <c r="Z2" s="72">
        <f t="shared" ref="Z2:Z27" si="4">X2-Y2</f>
        <v>2550000</v>
      </c>
      <c r="AA2" s="76" t="s">
        <v>80</v>
      </c>
      <c r="AB2" s="71" t="s">
        <v>107</v>
      </c>
      <c r="AC2" s="77" t="s">
        <v>106</v>
      </c>
      <c r="AD2" s="67"/>
      <c r="AE2" s="99" t="s">
        <v>102</v>
      </c>
      <c r="AF2" s="78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نیاوران، خیابان عمار، نرسیده یه سه راه یاسر،پلاک 24 کافه بیکری رولن - محمدحسین شمیرانی 09126221305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282536605986</v>
      </c>
      <c r="I3" s="25" t="s">
        <v>229</v>
      </c>
      <c r="J3" s="9"/>
      <c r="K3" s="11" t="str">
        <f t="shared" ca="1" si="0"/>
        <v/>
      </c>
      <c r="L3" s="12" t="s">
        <v>342</v>
      </c>
      <c r="M3" s="12" t="s">
        <v>343</v>
      </c>
      <c r="N3" s="12"/>
      <c r="O3" s="9">
        <v>5501.1</v>
      </c>
      <c r="P3" s="9">
        <v>1</v>
      </c>
      <c r="Q3" s="13" t="str">
        <f>VLOOKUP(O3, '[1]لیست محصولات شهریور ۱۴۰۳'!B:C,2,0)</f>
        <v>ورتکس | Vortex</v>
      </c>
      <c r="R3" s="9" t="s">
        <v>285</v>
      </c>
      <c r="S3" s="12">
        <f>VLOOKUP(O3, '[1]لیست محصولات شهریور ۱۴۰۳'!B:F,5,0)</f>
        <v>150</v>
      </c>
      <c r="T3" s="14">
        <f>VLOOKUP(O3, '[1]لیست محصولات شهریور ۱۴۰۳'!B:G,6,0)</f>
        <v>2300000</v>
      </c>
      <c r="U3" s="15"/>
      <c r="V3" s="16">
        <f t="shared" si="1"/>
        <v>0</v>
      </c>
      <c r="W3" s="12">
        <f t="shared" si="2"/>
        <v>1</v>
      </c>
      <c r="X3" s="14">
        <f t="shared" si="3"/>
        <v>2300000</v>
      </c>
      <c r="Y3" s="17"/>
      <c r="Z3" s="14">
        <f t="shared" si="4"/>
        <v>2300000</v>
      </c>
      <c r="AA3" s="18" t="s">
        <v>80</v>
      </c>
      <c r="AB3" s="13" t="s">
        <v>344</v>
      </c>
      <c r="AC3" s="19" t="s">
        <v>345</v>
      </c>
      <c r="AD3" s="20" t="s">
        <v>172</v>
      </c>
      <c r="AE3" s="100"/>
      <c r="AF3" s="21"/>
      <c r="AG3" s="22" t="str">
        <f t="shared" si="5"/>
        <v>TRUE</v>
      </c>
      <c r="AH3" s="23" t="str">
        <f>AA3&amp;" "&amp;AB3&amp;" "&amp;N3&amp;" - "&amp;L3&amp;" "&amp;M3&amp;" "&amp;AC3</f>
        <v>تهران نازی آباد_خیابان نیکنام_کوچه رحیمی_تقاطع خیابان حسینی_جنب ارایشگاه مردانه_پلاک ۴۰ _طبقه دوم   - آنیتا قاسمی 09224361681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282559180098</v>
      </c>
      <c r="I4" s="9" t="s">
        <v>229</v>
      </c>
      <c r="J4" s="9"/>
      <c r="K4" s="11" t="str">
        <f t="shared" ca="1" si="0"/>
        <v/>
      </c>
      <c r="L4" s="12" t="s">
        <v>346</v>
      </c>
      <c r="M4" s="12" t="s">
        <v>347</v>
      </c>
      <c r="N4" s="12"/>
      <c r="O4" s="9">
        <v>5525.1</v>
      </c>
      <c r="P4" s="9">
        <v>1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2750000</v>
      </c>
      <c r="U4" s="26"/>
      <c r="V4" s="16">
        <f t="shared" si="1"/>
        <v>0</v>
      </c>
      <c r="W4" s="12">
        <f t="shared" si="2"/>
        <v>1</v>
      </c>
      <c r="X4" s="14">
        <f t="shared" si="3"/>
        <v>2750000</v>
      </c>
      <c r="Y4" s="17"/>
      <c r="Z4" s="14">
        <f t="shared" si="4"/>
        <v>2750000</v>
      </c>
      <c r="AA4" s="18" t="s">
        <v>80</v>
      </c>
      <c r="AB4" s="13" t="s">
        <v>348</v>
      </c>
      <c r="AC4" s="19" t="s">
        <v>349</v>
      </c>
      <c r="AD4" s="20" t="s">
        <v>172</v>
      </c>
      <c r="AE4" s="100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ستارخان نبش خ زارع جنب داروخانه پ۸۹ واحد۵  - هلیا حسین زاده 09120087296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59">
        <v>4</v>
      </c>
      <c r="H5" s="202">
        <v>282563147053</v>
      </c>
      <c r="I5" s="159" t="s">
        <v>229</v>
      </c>
      <c r="J5" s="159"/>
      <c r="K5" s="11" t="str">
        <f t="shared" ca="1" si="0"/>
        <v/>
      </c>
      <c r="L5" s="156" t="s">
        <v>350</v>
      </c>
      <c r="M5" s="156" t="s">
        <v>351</v>
      </c>
      <c r="N5" s="156"/>
      <c r="O5" s="9">
        <v>5501.1</v>
      </c>
      <c r="P5" s="9">
        <v>1</v>
      </c>
      <c r="Q5" s="13" t="str">
        <f>VLOOKUP(O5, '[1]لیست محصولات شهریور ۱۴۰۳'!B:C,2,0)</f>
        <v>ورتکس | Vortex</v>
      </c>
      <c r="R5" s="9" t="s">
        <v>285</v>
      </c>
      <c r="S5" s="12">
        <f>VLOOKUP(O5, '[1]لیست محصولات شهریور ۱۴۰۳'!B:F,5,0)</f>
        <v>150</v>
      </c>
      <c r="T5" s="14">
        <f>VLOOKUP(O5, '[1]لیست محصولات شهریور ۱۴۰۳'!B:G,6,0)</f>
        <v>2300000</v>
      </c>
      <c r="U5" s="15"/>
      <c r="V5" s="16">
        <f t="shared" si="1"/>
        <v>0</v>
      </c>
      <c r="W5" s="12">
        <f t="shared" si="2"/>
        <v>1</v>
      </c>
      <c r="X5" s="14">
        <f t="shared" si="3"/>
        <v>2300000</v>
      </c>
      <c r="Y5" s="17"/>
      <c r="Z5" s="14">
        <f t="shared" si="4"/>
        <v>2300000</v>
      </c>
      <c r="AA5" s="168" t="s">
        <v>80</v>
      </c>
      <c r="AB5" s="226" t="s">
        <v>353</v>
      </c>
      <c r="AC5" s="171" t="s">
        <v>352</v>
      </c>
      <c r="AD5" s="175" t="s">
        <v>172</v>
      </c>
      <c r="AE5" s="229" t="s">
        <v>354</v>
      </c>
      <c r="AF5" s="21"/>
      <c r="AG5" s="22" t="str">
        <f t="shared" si="5"/>
        <v>TRUE</v>
      </c>
      <c r="AH5" s="23" t="str">
        <f t="shared" si="6"/>
        <v>تهران بلوار فرحزادی؛ خیابان آسمان ها, آسمان سوم شرقی, پلاک ۴۳ *بسته تحویل خانم ستایش داده شود*  - عرفان فرهمند 09912375278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1"/>
      <c r="H6" s="204"/>
      <c r="I6" s="161"/>
      <c r="J6" s="161"/>
      <c r="K6" s="11" t="str">
        <f t="shared" ca="1" si="0"/>
        <v/>
      </c>
      <c r="L6" s="158"/>
      <c r="M6" s="158"/>
      <c r="N6" s="158"/>
      <c r="O6" s="9">
        <v>5501.1</v>
      </c>
      <c r="P6" s="9">
        <v>1</v>
      </c>
      <c r="Q6" s="13" t="str">
        <f>VLOOKUP(O6, '[1]لیست محصولات شهریور ۱۴۰۳'!B:C,2,0)</f>
        <v>ورتکس | Vortex</v>
      </c>
      <c r="R6" s="9" t="s">
        <v>84</v>
      </c>
      <c r="S6" s="12">
        <f>VLOOKUP(O6, '[1]لیست محصولات شهریور ۱۴۰۳'!B:F,5,0)</f>
        <v>150</v>
      </c>
      <c r="T6" s="14">
        <f>VLOOKUP(O6, '[1]لیست محصولات شهریور ۱۴۰۳'!B:G,6,0)</f>
        <v>2300000</v>
      </c>
      <c r="U6" s="15"/>
      <c r="V6" s="16">
        <f t="shared" si="1"/>
        <v>0</v>
      </c>
      <c r="W6" s="12">
        <f t="shared" si="2"/>
        <v>1</v>
      </c>
      <c r="X6" s="14">
        <f t="shared" si="3"/>
        <v>2300000</v>
      </c>
      <c r="Y6" s="17"/>
      <c r="Z6" s="14">
        <f t="shared" si="4"/>
        <v>2300000</v>
      </c>
      <c r="AA6" s="170"/>
      <c r="AB6" s="227"/>
      <c r="AC6" s="173"/>
      <c r="AD6" s="177"/>
      <c r="AE6" s="230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282581933447</v>
      </c>
      <c r="I7" s="9" t="s">
        <v>229</v>
      </c>
      <c r="J7" s="9"/>
      <c r="K7" s="11" t="str">
        <f t="shared" ca="1" si="0"/>
        <v/>
      </c>
      <c r="L7" s="12" t="s">
        <v>364</v>
      </c>
      <c r="M7" s="12" t="s">
        <v>365</v>
      </c>
      <c r="N7" s="12"/>
      <c r="O7" s="9">
        <v>3326.1</v>
      </c>
      <c r="P7" s="9">
        <v>1</v>
      </c>
      <c r="Q7" s="13" t="str">
        <f>VLOOKUP(O7, '[1]لیست محصولات شهریور ۱۴۰۳'!B:C,2,0)</f>
        <v>میاگروس | Milagros</v>
      </c>
      <c r="R7" s="9" t="s">
        <v>84</v>
      </c>
      <c r="S7" s="12">
        <f>VLOOKUP(O7, '[1]لیست محصولات شهریور ۱۴۰۳'!B:F,5,0)</f>
        <v>150</v>
      </c>
      <c r="T7" s="14">
        <f>VLOOKUP(O7, '[1]لیست محصولات شهریور ۱۴۰۳'!B:G,6,0)</f>
        <v>3750000</v>
      </c>
      <c r="U7" s="15"/>
      <c r="V7" s="16">
        <f t="shared" si="1"/>
        <v>0</v>
      </c>
      <c r="W7" s="12">
        <f t="shared" si="2"/>
        <v>1</v>
      </c>
      <c r="X7" s="14">
        <f t="shared" si="3"/>
        <v>3750000</v>
      </c>
      <c r="Y7" s="17"/>
      <c r="Z7" s="14">
        <f t="shared" si="4"/>
        <v>3750000</v>
      </c>
      <c r="AA7" s="18" t="s">
        <v>80</v>
      </c>
      <c r="AB7" s="13" t="s">
        <v>366</v>
      </c>
      <c r="AC7" s="19" t="s">
        <v>367</v>
      </c>
      <c r="AD7" s="20" t="s">
        <v>172</v>
      </c>
      <c r="AE7" s="100"/>
      <c r="AF7" s="21"/>
      <c r="AG7" s="22" t="str">
        <f t="shared" si="5"/>
        <v>TRUE</v>
      </c>
      <c r="AH7" s="23" t="str">
        <f t="shared" si="6"/>
        <v>تهران شهرک اکباتان فاز ۱ بلوک c2 ورودی ۸ طبقه ۷ پلاک ۲۵۲  - آریا لواسانی 09203180344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282584348443</v>
      </c>
      <c r="I8" s="9" t="s">
        <v>229</v>
      </c>
      <c r="J8" s="9"/>
      <c r="K8" s="11" t="str">
        <f t="shared" ca="1" si="0"/>
        <v/>
      </c>
      <c r="L8" s="12" t="s">
        <v>372</v>
      </c>
      <c r="M8" s="12" t="s">
        <v>373</v>
      </c>
      <c r="N8" s="12"/>
      <c r="O8" s="9">
        <v>3326.1</v>
      </c>
      <c r="P8" s="9">
        <v>1</v>
      </c>
      <c r="Q8" s="13" t="str">
        <f>VLOOKUP(O8, '[1]لیست محصولات شهریور ۱۴۰۳'!B:C,2,0)</f>
        <v>میاگروس | Milagros</v>
      </c>
      <c r="R8" s="9" t="s">
        <v>84</v>
      </c>
      <c r="S8" s="12">
        <f>VLOOKUP(O8, '[1]لیست محصولات شهریور ۱۴۰۳'!B:F,5,0)</f>
        <v>150</v>
      </c>
      <c r="T8" s="14">
        <f>VLOOKUP(O8, '[1]لیست محصولات شهریور ۱۴۰۳'!B:G,6,0)</f>
        <v>3750000</v>
      </c>
      <c r="U8" s="15"/>
      <c r="V8" s="16">
        <f t="shared" si="1"/>
        <v>0</v>
      </c>
      <c r="W8" s="12">
        <f t="shared" si="2"/>
        <v>1</v>
      </c>
      <c r="X8" s="14">
        <f t="shared" si="3"/>
        <v>3750000</v>
      </c>
      <c r="Y8" s="17"/>
      <c r="Z8" s="14">
        <f t="shared" si="4"/>
        <v>3750000</v>
      </c>
      <c r="AA8" s="18" t="s">
        <v>80</v>
      </c>
      <c r="AB8" s="13" t="s">
        <v>374</v>
      </c>
      <c r="AC8" s="19" t="s">
        <v>375</v>
      </c>
      <c r="AD8" s="20" t="s">
        <v>87</v>
      </c>
      <c r="AE8" s="100"/>
      <c r="AF8" s="21"/>
      <c r="AG8" s="22" t="str">
        <f t="shared" si="5"/>
        <v>TRUE</v>
      </c>
      <c r="AH8" s="23" t="str">
        <f t="shared" si="6"/>
        <v>تهران خیابان شریعتی، روبرو میرداماد، کوچه بیان، انتهای کوچه سمت راست، کوچه بهشت دوم، پلاک ۳ واحد ۶  - امید نیک راه 09353897476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7</v>
      </c>
      <c r="H9" s="10">
        <v>282599099808</v>
      </c>
      <c r="I9" s="9" t="s">
        <v>381</v>
      </c>
      <c r="J9" s="9"/>
      <c r="K9" s="11" t="str">
        <f t="shared" ca="1" si="0"/>
        <v/>
      </c>
      <c r="L9" s="12" t="s">
        <v>382</v>
      </c>
      <c r="M9" s="12" t="s">
        <v>383</v>
      </c>
      <c r="N9" s="12"/>
      <c r="O9" s="9">
        <v>5511.2</v>
      </c>
      <c r="P9" s="9">
        <v>1</v>
      </c>
      <c r="Q9" s="13" t="str">
        <f>VLOOKUP(O9, '[1]لیست محصولات شهریور ۱۴۰۳'!B:C,2,0)</f>
        <v>هامبلا | Hambella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14550000</v>
      </c>
      <c r="U9" s="15"/>
      <c r="V9" s="16">
        <f t="shared" si="1"/>
        <v>0</v>
      </c>
      <c r="W9" s="12">
        <f t="shared" si="2"/>
        <v>1</v>
      </c>
      <c r="X9" s="14">
        <f t="shared" si="3"/>
        <v>14550000</v>
      </c>
      <c r="Y9" s="17"/>
      <c r="Z9" s="14">
        <f t="shared" si="4"/>
        <v>14550000</v>
      </c>
      <c r="AA9" s="18" t="s">
        <v>80</v>
      </c>
      <c r="AB9" s="13" t="s">
        <v>384</v>
      </c>
      <c r="AC9" s="19" t="s">
        <v>385</v>
      </c>
      <c r="AD9" s="20" t="s">
        <v>172</v>
      </c>
      <c r="AE9" s="100"/>
      <c r="AF9" s="21"/>
      <c r="AG9" s="22" t="str">
        <f t="shared" si="5"/>
        <v>TRUE</v>
      </c>
      <c r="AH9" s="23" t="str">
        <f t="shared" si="6"/>
        <v>تهران گیشا، خیابان فروزانفر، کوچه مهدی نژاد، پلاک۲۴، واحد۴  - سارا صبور 09128399372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8</v>
      </c>
      <c r="H10" s="202">
        <v>282627350919</v>
      </c>
      <c r="I10" s="159" t="s">
        <v>381</v>
      </c>
      <c r="J10" s="159"/>
      <c r="K10" s="11" t="str">
        <f t="shared" ca="1" si="0"/>
        <v/>
      </c>
      <c r="L10" s="156" t="s">
        <v>405</v>
      </c>
      <c r="M10" s="156" t="s">
        <v>406</v>
      </c>
      <c r="N10" s="156"/>
      <c r="O10" s="9">
        <v>5524.1</v>
      </c>
      <c r="P10" s="9">
        <v>1</v>
      </c>
      <c r="Q10" s="13" t="str">
        <f>VLOOKUP(O10, '[1]لیست محصولات شهریور ۱۴۰۳'!B:C,2,0)</f>
        <v>برزیل کوکاپیل کاناریو | Brazil Cocapil Canario</v>
      </c>
      <c r="R10" s="9" t="s">
        <v>84</v>
      </c>
      <c r="S10" s="12">
        <f>VLOOKUP(O10, '[1]لیست محصولات شهریور ۱۴۰۳'!B:F,5,0)</f>
        <v>150</v>
      </c>
      <c r="T10" s="14">
        <f>VLOOKUP(O10, '[1]لیست محصولات شهریور ۱۴۰۳'!B:G,6,0)</f>
        <v>2550000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2550000</v>
      </c>
      <c r="Y10" s="17"/>
      <c r="Z10" s="14">
        <f t="shared" si="4"/>
        <v>2550000</v>
      </c>
      <c r="AA10" s="168" t="s">
        <v>207</v>
      </c>
      <c r="AB10" s="226" t="s">
        <v>408</v>
      </c>
      <c r="AC10" s="171" t="s">
        <v>407</v>
      </c>
      <c r="AD10" s="175"/>
      <c r="AE10" s="100"/>
      <c r="AF10" s="21"/>
      <c r="AG10" s="22" t="str">
        <f t="shared" si="5"/>
        <v>TRUE</v>
      </c>
      <c r="AH10" s="23" t="str">
        <f t="shared" si="6"/>
        <v>کرج منطقه 8، بلوار مطهری، خیابان حمزه، پلاک ۱۳۶، ساختمان پارسیان، طبقه 3واحد 7  - سحر جاوید 09021518090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1"/>
      <c r="H11" s="204"/>
      <c r="I11" s="161"/>
      <c r="J11" s="161"/>
      <c r="K11" s="11" t="str">
        <f t="shared" ca="1" si="0"/>
        <v/>
      </c>
      <c r="L11" s="158"/>
      <c r="M11" s="158"/>
      <c r="N11" s="158"/>
      <c r="O11" s="9">
        <v>5525.1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 t="s">
        <v>84</v>
      </c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2750000</v>
      </c>
      <c r="Y11" s="17"/>
      <c r="Z11" s="14">
        <f t="shared" si="4"/>
        <v>2750000</v>
      </c>
      <c r="AA11" s="170"/>
      <c r="AB11" s="227"/>
      <c r="AC11" s="173"/>
      <c r="AD11" s="177"/>
      <c r="AE11" s="100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9">
        <v>9</v>
      </c>
      <c r="H12" s="202">
        <v>282629066694</v>
      </c>
      <c r="I12" s="159" t="s">
        <v>381</v>
      </c>
      <c r="J12" s="159"/>
      <c r="K12" s="11" t="str">
        <f t="shared" ca="1" si="0"/>
        <v/>
      </c>
      <c r="L12" s="156" t="s">
        <v>409</v>
      </c>
      <c r="M12" s="156" t="s">
        <v>410</v>
      </c>
      <c r="N12" s="156"/>
      <c r="O12" s="9">
        <v>3326.1</v>
      </c>
      <c r="P12" s="9">
        <v>1</v>
      </c>
      <c r="Q12" s="13" t="str">
        <f>VLOOKUP(O12, '[1]لیست محصولات شهریور ۱۴۰۳'!B:C,2,0)</f>
        <v>میاگروس | Milagros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3750000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3750000</v>
      </c>
      <c r="Y12" s="17"/>
      <c r="Z12" s="14">
        <f t="shared" si="4"/>
        <v>3750000</v>
      </c>
      <c r="AA12" s="168" t="s">
        <v>411</v>
      </c>
      <c r="AB12" s="226" t="s">
        <v>412</v>
      </c>
      <c r="AC12" s="171" t="s">
        <v>413</v>
      </c>
      <c r="AD12" s="175"/>
      <c r="AE12" s="100"/>
      <c r="AF12" s="21"/>
      <c r="AG12" s="22" t="str">
        <f t="shared" si="5"/>
        <v>TRUE</v>
      </c>
      <c r="AH12" s="23" t="str">
        <f t="shared" si="6"/>
        <v>مازندران محمودآباد - مجتمع ورزشی آموزشی شرکت نفت محمودآباد - فناوری اطلاعات و ارتباطات   - سهیل توکلی 09113270752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0"/>
      <c r="H13" s="203"/>
      <c r="I13" s="160"/>
      <c r="J13" s="160"/>
      <c r="K13" s="11" t="str">
        <f t="shared" ca="1" si="0"/>
        <v/>
      </c>
      <c r="L13" s="157"/>
      <c r="M13" s="157"/>
      <c r="N13" s="157"/>
      <c r="O13" s="9">
        <v>5501.1</v>
      </c>
      <c r="P13" s="9">
        <v>1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2300000</v>
      </c>
      <c r="U13" s="15"/>
      <c r="V13" s="16">
        <f t="shared" si="1"/>
        <v>0</v>
      </c>
      <c r="W13" s="12">
        <f t="shared" si="2"/>
        <v>1</v>
      </c>
      <c r="X13" s="14">
        <f t="shared" si="3"/>
        <v>2300000</v>
      </c>
      <c r="Y13" s="17"/>
      <c r="Z13" s="14">
        <f t="shared" si="4"/>
        <v>2300000</v>
      </c>
      <c r="AA13" s="169"/>
      <c r="AB13" s="228"/>
      <c r="AC13" s="172"/>
      <c r="AD13" s="176"/>
      <c r="AE13" s="100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1"/>
      <c r="H14" s="204"/>
      <c r="I14" s="161"/>
      <c r="J14" s="161"/>
      <c r="K14" s="11" t="str">
        <f t="shared" ca="1" si="0"/>
        <v/>
      </c>
      <c r="L14" s="158"/>
      <c r="M14" s="158"/>
      <c r="N14" s="158"/>
      <c r="O14" s="9">
        <v>5525.1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2750000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2750000</v>
      </c>
      <c r="Y14" s="17"/>
      <c r="Z14" s="14">
        <f t="shared" si="4"/>
        <v>2750000</v>
      </c>
      <c r="AA14" s="170"/>
      <c r="AB14" s="227"/>
      <c r="AC14" s="173"/>
      <c r="AD14" s="177"/>
      <c r="AE14" s="100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10</v>
      </c>
      <c r="H15" s="10">
        <v>282629910325</v>
      </c>
      <c r="I15" s="9" t="s">
        <v>381</v>
      </c>
      <c r="J15" s="9"/>
      <c r="K15" s="11" t="str">
        <f t="shared" ca="1" si="0"/>
        <v/>
      </c>
      <c r="L15" s="12" t="s">
        <v>147</v>
      </c>
      <c r="M15" s="12" t="s">
        <v>414</v>
      </c>
      <c r="N15" s="12" t="s">
        <v>415</v>
      </c>
      <c r="O15" s="9">
        <v>5524.2</v>
      </c>
      <c r="P15" s="9">
        <v>1</v>
      </c>
      <c r="Q15" s="13" t="str">
        <f>VLOOKUP(O15, '[1]لیست محصولات شهریور ۱۴۰۳'!B:C,2,0)</f>
        <v>برزیل کوکاپیل کاناریو | Brazil Cocapil Canario</v>
      </c>
      <c r="R15" s="9"/>
      <c r="S15" s="12">
        <f>VLOOKUP(O15, '[1]لیست محصولات شهریور ۱۴۰۳'!B:F,5,0)</f>
        <v>750</v>
      </c>
      <c r="T15" s="14">
        <f>VLOOKUP(O15, '[1]لیست محصولات شهریور ۱۴۰۳'!B:G,6,0)</f>
        <v>12450000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12450000</v>
      </c>
      <c r="Y15" s="17"/>
      <c r="Z15" s="14">
        <f t="shared" si="4"/>
        <v>12450000</v>
      </c>
      <c r="AA15" s="18" t="s">
        <v>336</v>
      </c>
      <c r="AB15" s="13" t="s">
        <v>416</v>
      </c>
      <c r="AC15" s="19" t="s">
        <v>417</v>
      </c>
      <c r="AD15" s="20"/>
      <c r="AE15" s="100"/>
      <c r="AF15" s="21"/>
      <c r="AG15" s="22" t="str">
        <f t="shared" si="5"/>
        <v>TRUE</v>
      </c>
      <c r="AH15" s="23" t="str">
        <f t="shared" si="6"/>
        <v>یزد بلوار دانشگاه بعد از خیابان ملاصدرا کافه تلخ و شیرین - علی باقری 09137246059</v>
      </c>
    </row>
    <row r="16" spans="1:34" ht="22.35" customHeight="1">
      <c r="A16" s="7"/>
      <c r="B16" s="7"/>
      <c r="C16" s="7"/>
      <c r="D16" s="7"/>
      <c r="E16" s="7"/>
      <c r="F16" s="8"/>
      <c r="G16" s="159">
        <v>11</v>
      </c>
      <c r="H16" s="202">
        <v>282634150478</v>
      </c>
      <c r="I16" s="159" t="s">
        <v>381</v>
      </c>
      <c r="J16" s="159"/>
      <c r="K16" s="11" t="str">
        <f t="shared" ca="1" si="0"/>
        <v/>
      </c>
      <c r="L16" s="156" t="s">
        <v>124</v>
      </c>
      <c r="M16" s="156" t="s">
        <v>418</v>
      </c>
      <c r="N16" s="156"/>
      <c r="O16" s="9">
        <v>5524.1</v>
      </c>
      <c r="P16" s="9">
        <v>1</v>
      </c>
      <c r="Q16" s="13" t="str">
        <f>VLOOKUP(O16, '[1]لیست محصولات شهریور ۱۴۰۳'!B:C,2,0)</f>
        <v>برزیل کوکاپیل کاناریو | Brazil Cocapil Canario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2550000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2550000</v>
      </c>
      <c r="Y16" s="17"/>
      <c r="Z16" s="14">
        <f t="shared" si="4"/>
        <v>2550000</v>
      </c>
      <c r="AA16" s="168" t="s">
        <v>378</v>
      </c>
      <c r="AB16" s="226" t="s">
        <v>419</v>
      </c>
      <c r="AC16" s="171" t="s">
        <v>420</v>
      </c>
      <c r="AD16" s="175"/>
      <c r="AE16" s="100"/>
      <c r="AF16" s="21"/>
      <c r="AG16" s="22" t="str">
        <f t="shared" si="5"/>
        <v>TRUE</v>
      </c>
      <c r="AH16" s="23" t="str">
        <f t="shared" si="6"/>
        <v>قم خیابان دورشهر-کوچه 23-فرعی آخر سمت راست-پلاک 118-ساختمان سه طبقه(کنار درخت)- واحد یک  - میلاد معلمی 09127579361</v>
      </c>
    </row>
    <row r="17" spans="1:34" ht="22.35" customHeight="1">
      <c r="A17" s="7"/>
      <c r="B17" s="7"/>
      <c r="C17" s="7"/>
      <c r="D17" s="7"/>
      <c r="E17" s="7"/>
      <c r="F17" s="8"/>
      <c r="G17" s="161"/>
      <c r="H17" s="204"/>
      <c r="I17" s="161"/>
      <c r="J17" s="161"/>
      <c r="K17" s="11" t="str">
        <f t="shared" ca="1" si="0"/>
        <v/>
      </c>
      <c r="L17" s="158"/>
      <c r="M17" s="158"/>
      <c r="N17" s="158"/>
      <c r="O17" s="9">
        <v>5525.1</v>
      </c>
      <c r="P17" s="9">
        <v>2</v>
      </c>
      <c r="Q17" s="13" t="str">
        <f>VLOOKUP(O17, '[1]لیست محصولات شهریور ۱۴۰۳'!B:C,2,0)</f>
        <v>اتیوپی آناسورا | Ethiopia Anasora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2750000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5500000</v>
      </c>
      <c r="Y17" s="17"/>
      <c r="Z17" s="14">
        <f t="shared" si="4"/>
        <v>5500000</v>
      </c>
      <c r="AA17" s="170"/>
      <c r="AB17" s="227"/>
      <c r="AC17" s="173"/>
      <c r="AD17" s="177"/>
      <c r="AE17" s="100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59">
        <v>12</v>
      </c>
      <c r="H18" s="202">
        <v>282640727698</v>
      </c>
      <c r="I18" s="159" t="s">
        <v>381</v>
      </c>
      <c r="J18" s="159"/>
      <c r="K18" s="11" t="str">
        <f t="shared" ca="1" si="0"/>
        <v/>
      </c>
      <c r="L18" s="156" t="s">
        <v>421</v>
      </c>
      <c r="M18" s="156" t="s">
        <v>423</v>
      </c>
      <c r="N18" s="156" t="s">
        <v>422</v>
      </c>
      <c r="O18" s="9">
        <v>3326.1</v>
      </c>
      <c r="P18" s="9">
        <v>3</v>
      </c>
      <c r="Q18" s="13" t="str">
        <f>VLOOKUP(O18, '[1]لیست محصولات شهریور ۱۴۰۳'!B:C,2,0)</f>
        <v>میاگروس | Milagros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3750000</v>
      </c>
      <c r="U18" s="15"/>
      <c r="V18" s="16">
        <f t="shared" si="1"/>
        <v>0</v>
      </c>
      <c r="W18" s="12">
        <f t="shared" si="2"/>
        <v>3</v>
      </c>
      <c r="X18" s="14">
        <f t="shared" si="3"/>
        <v>11250000</v>
      </c>
      <c r="Y18" s="17"/>
      <c r="Z18" s="14">
        <f t="shared" si="4"/>
        <v>11250000</v>
      </c>
      <c r="AA18" s="168" t="s">
        <v>161</v>
      </c>
      <c r="AB18" s="226" t="s">
        <v>424</v>
      </c>
      <c r="AC18" s="171" t="s">
        <v>425</v>
      </c>
      <c r="AD18" s="175"/>
      <c r="AE18" s="100"/>
      <c r="AF18" s="21"/>
      <c r="AG18" s="22" t="str">
        <f t="shared" si="5"/>
        <v>TRUE</v>
      </c>
      <c r="AH18" s="23" t="str">
        <f t="shared" si="6"/>
        <v>ارومیه مولوی یک تقاطع خیابان امین کافه سژ - سروش حیدری بابامیری 09149108477</v>
      </c>
    </row>
    <row r="19" spans="1:34" ht="22.35" customHeight="1">
      <c r="A19" s="7"/>
      <c r="B19" s="7"/>
      <c r="C19" s="7"/>
      <c r="D19" s="7"/>
      <c r="E19" s="7"/>
      <c r="F19" s="8"/>
      <c r="G19" s="161"/>
      <c r="H19" s="204"/>
      <c r="I19" s="161"/>
      <c r="J19" s="161"/>
      <c r="K19" s="11" t="str">
        <f t="shared" ca="1" si="0"/>
        <v/>
      </c>
      <c r="L19" s="158"/>
      <c r="M19" s="158"/>
      <c r="N19" s="158"/>
      <c r="O19" s="9">
        <v>5525.1</v>
      </c>
      <c r="P19" s="9">
        <v>1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2750000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2750000</v>
      </c>
      <c r="Y19" s="17"/>
      <c r="Z19" s="14">
        <f t="shared" si="4"/>
        <v>2750000</v>
      </c>
      <c r="AA19" s="170"/>
      <c r="AB19" s="227"/>
      <c r="AC19" s="173"/>
      <c r="AD19" s="177"/>
      <c r="AE19" s="100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13</v>
      </c>
      <c r="H20" s="10">
        <v>282640714202</v>
      </c>
      <c r="I20" s="9" t="s">
        <v>381</v>
      </c>
      <c r="J20" s="9"/>
      <c r="K20" s="11" t="str">
        <f t="shared" ca="1" si="0"/>
        <v/>
      </c>
      <c r="L20" s="12" t="s">
        <v>426</v>
      </c>
      <c r="M20" s="12" t="s">
        <v>427</v>
      </c>
      <c r="N20" s="12"/>
      <c r="O20" s="9">
        <v>5511.1</v>
      </c>
      <c r="P20" s="9">
        <v>1</v>
      </c>
      <c r="Q20" s="13" t="str">
        <f>VLOOKUP(O20, '[1]لیست محصولات شهریور ۱۴۰۳'!B:C,2,0)</f>
        <v>هامبلا | Hambella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3000000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3000000</v>
      </c>
      <c r="Y20" s="17"/>
      <c r="Z20" s="14">
        <f t="shared" si="4"/>
        <v>3000000</v>
      </c>
      <c r="AA20" s="18" t="s">
        <v>428</v>
      </c>
      <c r="AB20" s="13" t="s">
        <v>429</v>
      </c>
      <c r="AC20" s="19" t="s">
        <v>430</v>
      </c>
      <c r="AD20" s="20"/>
      <c r="AE20" s="100"/>
      <c r="AF20" s="21"/>
      <c r="AG20" s="22" t="str">
        <f t="shared" si="5"/>
        <v>TRUE</v>
      </c>
      <c r="AH20" s="23" t="str">
        <f t="shared" si="6"/>
        <v>قزوین پونک، مصیب مرادی، کوچه صدر دوم، قطعه 15  - سعید بازرگان 09196794790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59">
        <v>14</v>
      </c>
      <c r="H21" s="202">
        <v>282648730672</v>
      </c>
      <c r="I21" s="159" t="s">
        <v>381</v>
      </c>
      <c r="J21" s="159"/>
      <c r="K21" s="11" t="str">
        <f t="shared" ca="1" si="0"/>
        <v/>
      </c>
      <c r="L21" s="156" t="s">
        <v>76</v>
      </c>
      <c r="M21" s="156" t="s">
        <v>431</v>
      </c>
      <c r="N21" s="156"/>
      <c r="O21" s="9">
        <v>3326.1</v>
      </c>
      <c r="P21" s="9">
        <v>1</v>
      </c>
      <c r="Q21" s="13" t="str">
        <f>VLOOKUP(O21, '[1]لیست محصولات شهریور ۱۴۰۳'!B:C,2,0)</f>
        <v>میاگروس | Milagros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3750000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3750000</v>
      </c>
      <c r="Y21" s="17"/>
      <c r="Z21" s="14">
        <f t="shared" si="4"/>
        <v>3750000</v>
      </c>
      <c r="AA21" s="168" t="s">
        <v>428</v>
      </c>
      <c r="AB21" s="226" t="s">
        <v>432</v>
      </c>
      <c r="AC21" s="171" t="s">
        <v>433</v>
      </c>
      <c r="AD21" s="175"/>
      <c r="AE21" s="100"/>
      <c r="AF21" s="21"/>
      <c r="AG21" s="22" t="str">
        <f t="shared" si="5"/>
        <v>TRUE</v>
      </c>
      <c r="AH21" s="23" t="str">
        <f t="shared" si="6"/>
        <v>قزوین ملاصدرا. خیابان معرفت. کوچه معرفت سوم. پلاک 10  - مهدی انبارلویی 09121821579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1"/>
      <c r="H22" s="204"/>
      <c r="I22" s="161"/>
      <c r="J22" s="161"/>
      <c r="K22" s="11" t="str">
        <f t="shared" ca="1" si="0"/>
        <v/>
      </c>
      <c r="L22" s="158"/>
      <c r="M22" s="158"/>
      <c r="N22" s="158"/>
      <c r="O22" s="9">
        <v>5501.1</v>
      </c>
      <c r="P22" s="9">
        <v>1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2300000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2300000</v>
      </c>
      <c r="Y22" s="17"/>
      <c r="Z22" s="14">
        <f t="shared" si="4"/>
        <v>2300000</v>
      </c>
      <c r="AA22" s="170"/>
      <c r="AB22" s="227"/>
      <c r="AC22" s="173"/>
      <c r="AD22" s="177"/>
      <c r="AE22" s="100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59">
        <v>15</v>
      </c>
      <c r="H23" s="202">
        <v>282650632665</v>
      </c>
      <c r="I23" s="159" t="s">
        <v>381</v>
      </c>
      <c r="J23" s="159"/>
      <c r="K23" s="11" t="str">
        <f t="shared" ca="1" si="0"/>
        <v/>
      </c>
      <c r="L23" s="156" t="s">
        <v>104</v>
      </c>
      <c r="M23" s="156" t="s">
        <v>434</v>
      </c>
      <c r="N23" s="156"/>
      <c r="O23" s="9">
        <v>3328.1</v>
      </c>
      <c r="P23" s="9">
        <v>1</v>
      </c>
      <c r="Q23" s="13" t="str">
        <f>VLOOKUP(O23, '[1]لیست محصولات شهریور ۱۴۰۳'!B:C,2,0)</f>
        <v>ایماکولادا مزارع فلو | Inmaculada Fellows Farms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7900000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7900000</v>
      </c>
      <c r="Y23" s="17"/>
      <c r="Z23" s="14">
        <f t="shared" si="4"/>
        <v>7900000</v>
      </c>
      <c r="AA23" s="168" t="s">
        <v>80</v>
      </c>
      <c r="AB23" s="226" t="s">
        <v>435</v>
      </c>
      <c r="AC23" s="171" t="s">
        <v>436</v>
      </c>
      <c r="AD23" s="175" t="s">
        <v>87</v>
      </c>
      <c r="AE23" s="100"/>
      <c r="AF23" s="21"/>
      <c r="AG23" s="22" t="str">
        <f t="shared" si="5"/>
        <v>TRUE</v>
      </c>
      <c r="AH23" s="23" t="str">
        <f t="shared" si="6"/>
        <v>تهران خیابان امیرکبیر-خیابان ملت-کوچه ملت-پاساژ ملت-طبقه همکف - پلاک4  - محمدحسین سقائیان 09121229391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1"/>
      <c r="H24" s="204"/>
      <c r="I24" s="161"/>
      <c r="J24" s="161"/>
      <c r="K24" s="11" t="str">
        <f t="shared" ca="1" si="0"/>
        <v/>
      </c>
      <c r="L24" s="158"/>
      <c r="M24" s="158"/>
      <c r="N24" s="158"/>
      <c r="O24" s="9">
        <v>3329.1</v>
      </c>
      <c r="P24" s="9">
        <v>1</v>
      </c>
      <c r="Q24" s="13" t="str">
        <f>VLOOKUP(O24, '[1]لیست محصولات شهریور ۱۴۰۳'!B:C,2,0)</f>
        <v>بنتی ننکا | Benti Nenka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9850000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9850000</v>
      </c>
      <c r="Y24" s="17"/>
      <c r="Z24" s="14">
        <f t="shared" si="4"/>
        <v>9850000</v>
      </c>
      <c r="AA24" s="170"/>
      <c r="AB24" s="227"/>
      <c r="AC24" s="173"/>
      <c r="AD24" s="177"/>
      <c r="AE24" s="100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59">
        <v>16</v>
      </c>
      <c r="H25" s="202">
        <v>282662370524</v>
      </c>
      <c r="I25" s="159" t="s">
        <v>381</v>
      </c>
      <c r="J25" s="159"/>
      <c r="K25" s="11" t="str">
        <f t="shared" ca="1" si="0"/>
        <v/>
      </c>
      <c r="L25" s="156" t="s">
        <v>152</v>
      </c>
      <c r="M25" s="156" t="s">
        <v>437</v>
      </c>
      <c r="N25" s="156" t="s">
        <v>438</v>
      </c>
      <c r="O25" s="9">
        <v>5525.1</v>
      </c>
      <c r="P25" s="9">
        <v>1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2750000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2750000</v>
      </c>
      <c r="Y25" s="17"/>
      <c r="Z25" s="14">
        <f t="shared" si="4"/>
        <v>2750000</v>
      </c>
      <c r="AA25" s="168" t="s">
        <v>439</v>
      </c>
      <c r="AB25" s="226" t="s">
        <v>440</v>
      </c>
      <c r="AC25" s="171" t="s">
        <v>441</v>
      </c>
      <c r="AD25" s="175"/>
      <c r="AE25" s="100"/>
      <c r="AF25" s="21"/>
      <c r="AG25" s="22" t="str">
        <f t="shared" si="5"/>
        <v>TRUE</v>
      </c>
      <c r="AH25" s="23" t="str">
        <f t="shared" si="6"/>
        <v>البرز هشتگرد، خیابان خویینی ها کافه وال - امیررضا بغدادی 09918942439</v>
      </c>
    </row>
    <row r="26" spans="1:34" ht="22.35" customHeight="1">
      <c r="A26" s="7"/>
      <c r="B26" s="7"/>
      <c r="C26" s="7"/>
      <c r="D26" s="7"/>
      <c r="E26" s="7"/>
      <c r="F26" s="8"/>
      <c r="G26" s="161"/>
      <c r="H26" s="204"/>
      <c r="I26" s="161"/>
      <c r="J26" s="161"/>
      <c r="K26" s="11" t="str">
        <f t="shared" ca="1" si="0"/>
        <v/>
      </c>
      <c r="L26" s="158"/>
      <c r="M26" s="158"/>
      <c r="N26" s="158"/>
      <c r="O26" s="9">
        <v>5524.1</v>
      </c>
      <c r="P26" s="9">
        <v>1</v>
      </c>
      <c r="Q26" s="13" t="str">
        <f>VLOOKUP(O26, '[1]لیست محصولات شهریور ۱۴۰۳'!B:C,2,0)</f>
        <v>برزیل کوکاپیل کاناریو | Brazil Cocapil Canario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2550000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2550000</v>
      </c>
      <c r="Y26" s="17"/>
      <c r="Z26" s="14">
        <f t="shared" si="4"/>
        <v>2550000</v>
      </c>
      <c r="AA26" s="170"/>
      <c r="AB26" s="227"/>
      <c r="AC26" s="173"/>
      <c r="AD26" s="177"/>
      <c r="AE26" s="100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17</v>
      </c>
      <c r="H27" s="10">
        <v>282674350951</v>
      </c>
      <c r="I27" s="9" t="s">
        <v>317</v>
      </c>
      <c r="J27" s="9"/>
      <c r="K27" s="11" t="str">
        <f t="shared" ca="1" si="0"/>
        <v/>
      </c>
      <c r="L27" s="12" t="s">
        <v>444</v>
      </c>
      <c r="M27" s="12" t="s">
        <v>445</v>
      </c>
      <c r="N27" s="12"/>
      <c r="O27" s="9">
        <v>3326.1</v>
      </c>
      <c r="P27" s="9">
        <v>1</v>
      </c>
      <c r="Q27" s="13" t="str">
        <f>VLOOKUP(O27, '[1]لیست محصولات شهریور ۱۴۰۳'!B:C,2,0)</f>
        <v>میاگروس | Milagros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3750000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3750000</v>
      </c>
      <c r="Y27" s="17"/>
      <c r="Z27" s="14">
        <f t="shared" si="4"/>
        <v>3750000</v>
      </c>
      <c r="AA27" s="18" t="s">
        <v>80</v>
      </c>
      <c r="AB27" s="13" t="s">
        <v>446</v>
      </c>
      <c r="AC27" s="19" t="s">
        <v>447</v>
      </c>
      <c r="AD27" s="20" t="s">
        <v>87</v>
      </c>
      <c r="AE27" s="100"/>
      <c r="AF27" s="21"/>
      <c r="AG27" s="22" t="str">
        <f t="shared" si="5"/>
        <v>TRUE</v>
      </c>
      <c r="AH27" s="23" t="str">
        <f t="shared" si="6"/>
        <v>تهران ونک ملاصدرا خیابان پردیس کوچه پریان پلاک ۴واحد ۴۱  - غزل کوه‌گشت 09011352634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59">
        <v>18</v>
      </c>
      <c r="H28" s="202">
        <v>282676385727</v>
      </c>
      <c r="I28" s="159" t="s">
        <v>317</v>
      </c>
      <c r="J28" s="159"/>
      <c r="K28" s="11" t="str">
        <f t="shared" ref="K28:K65" ca="1" si="7">IF(C28, TODAY(), "" )</f>
        <v/>
      </c>
      <c r="L28" s="156" t="s">
        <v>448</v>
      </c>
      <c r="M28" s="156" t="s">
        <v>449</v>
      </c>
      <c r="N28" s="156" t="s">
        <v>450</v>
      </c>
      <c r="O28" s="9">
        <v>5525.1</v>
      </c>
      <c r="P28" s="9">
        <v>2</v>
      </c>
      <c r="Q28" s="13" t="str">
        <f>VLOOKUP(O28, '[1]لیست محصولات شهریور ۱۴۰۳'!B:C,2,0)</f>
        <v>اتیوپی آناسورا | Ethiopia Anasora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2750000</v>
      </c>
      <c r="U28" s="15"/>
      <c r="V28" s="16">
        <f t="shared" ref="V28:V65" si="8">IF(C28, P28, U28 )</f>
        <v>0</v>
      </c>
      <c r="W28" s="12">
        <f t="shared" ref="W28:W65" si="9">P28-V28</f>
        <v>2</v>
      </c>
      <c r="X28" s="14">
        <f t="shared" ref="X28:X65" si="10">P28*T28</f>
        <v>5500000</v>
      </c>
      <c r="Y28" s="17"/>
      <c r="Z28" s="14">
        <f t="shared" ref="Z28:Z65" si="11">X28-Y28</f>
        <v>5500000</v>
      </c>
      <c r="AA28" s="168" t="s">
        <v>451</v>
      </c>
      <c r="AB28" s="226" t="s">
        <v>452</v>
      </c>
      <c r="AC28" s="171" t="s">
        <v>453</v>
      </c>
      <c r="AD28" s="175"/>
      <c r="AE28" s="100"/>
      <c r="AF28" s="21"/>
      <c r="AG28" s="22" t="str">
        <f t="shared" si="5"/>
        <v>TRUE</v>
      </c>
      <c r="AH28" s="23" t="str">
        <f t="shared" si="6"/>
        <v>نیشابور خیابان فرحبخش غربی - بین فرحبخش غربی 20 و فیاض بخش شمالی کافه گراف - رکسانا رضائیان 09127908226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1"/>
      <c r="H29" s="204"/>
      <c r="I29" s="161"/>
      <c r="J29" s="161"/>
      <c r="K29" s="11" t="str">
        <f t="shared" ca="1" si="7"/>
        <v/>
      </c>
      <c r="L29" s="158"/>
      <c r="M29" s="158"/>
      <c r="N29" s="158"/>
      <c r="O29" s="9">
        <v>5524.1</v>
      </c>
      <c r="P29" s="9">
        <v>2</v>
      </c>
      <c r="Q29" s="13" t="str">
        <f>VLOOKUP(O29, '[1]لیست محصولات شهریور ۱۴۰۳'!B:C,2,0)</f>
        <v>برزیل کوکاپیل کاناریو | Brazil Cocapil Canario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2550000</v>
      </c>
      <c r="U29" s="15"/>
      <c r="V29" s="16">
        <f t="shared" si="8"/>
        <v>0</v>
      </c>
      <c r="W29" s="12">
        <f t="shared" si="9"/>
        <v>2</v>
      </c>
      <c r="X29" s="14">
        <f t="shared" si="10"/>
        <v>5100000</v>
      </c>
      <c r="Y29" s="17"/>
      <c r="Z29" s="14">
        <f t="shared" si="11"/>
        <v>5100000</v>
      </c>
      <c r="AA29" s="170"/>
      <c r="AB29" s="227"/>
      <c r="AC29" s="173"/>
      <c r="AD29" s="177"/>
      <c r="AE29" s="100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2">
        <v>19</v>
      </c>
      <c r="H30" s="165"/>
      <c r="I30" s="162" t="s">
        <v>317</v>
      </c>
      <c r="J30" s="159" t="s">
        <v>75</v>
      </c>
      <c r="K30" s="11" t="str">
        <f t="shared" ca="1" si="7"/>
        <v/>
      </c>
      <c r="L30" s="156"/>
      <c r="M30" s="156" t="s">
        <v>173</v>
      </c>
      <c r="N30" s="156" t="s">
        <v>454</v>
      </c>
      <c r="O30" s="9">
        <v>5501.3</v>
      </c>
      <c r="P30" s="9">
        <v>4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4000</v>
      </c>
      <c r="T30" s="14">
        <f>VLOOKUP(O30, '[1]لیست محصولات شهریور ۱۴۰۳'!B:G,6,0)</f>
        <v>51200000</v>
      </c>
      <c r="U30" s="15"/>
      <c r="V30" s="16">
        <f t="shared" si="8"/>
        <v>0</v>
      </c>
      <c r="W30" s="12">
        <f t="shared" si="9"/>
        <v>4</v>
      </c>
      <c r="X30" s="14">
        <f t="shared" si="10"/>
        <v>204800000</v>
      </c>
      <c r="Y30" s="17"/>
      <c r="Z30" s="14">
        <f t="shared" si="11"/>
        <v>204800000</v>
      </c>
      <c r="AA30" s="168" t="s">
        <v>80</v>
      </c>
      <c r="AB30" s="226" t="s">
        <v>70</v>
      </c>
      <c r="AC30" s="171" t="s">
        <v>175</v>
      </c>
      <c r="AD30" s="175"/>
      <c r="AE30" s="100"/>
      <c r="AF30" s="21"/>
      <c r="AG30" s="22" t="str">
        <f t="shared" si="5"/>
        <v>TRUE</v>
      </c>
      <c r="AH30" s="23" t="str">
        <f t="shared" si="6"/>
        <v>تهران - کافه بیکری کروسان روشا -  حجتی 09373955769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4"/>
      <c r="H31" s="167"/>
      <c r="I31" s="164"/>
      <c r="J31" s="161"/>
      <c r="K31" s="11" t="str">
        <f t="shared" ca="1" si="7"/>
        <v/>
      </c>
      <c r="L31" s="158"/>
      <c r="M31" s="158"/>
      <c r="N31" s="158"/>
      <c r="O31" s="9">
        <v>5511.3</v>
      </c>
      <c r="P31" s="9">
        <v>1</v>
      </c>
      <c r="Q31" s="13" t="str">
        <f>VLOOKUP(O31, '[1]لیست محصولات شهریور ۱۴۰۳'!B:C,2,0)</f>
        <v>هامبلا | Hambella</v>
      </c>
      <c r="R31" s="9"/>
      <c r="S31" s="12">
        <f>VLOOKUP(O31, '[1]لیست محصولات شهریور ۱۴۰۳'!B:F,5,0)</f>
        <v>4000</v>
      </c>
      <c r="T31" s="14">
        <f>VLOOKUP(O31, '[1]لیست محصولات شهریور ۱۴۰۳'!B:G,6,0)</f>
        <v>69600000</v>
      </c>
      <c r="U31" s="15"/>
      <c r="V31" s="16">
        <f t="shared" si="8"/>
        <v>0</v>
      </c>
      <c r="W31" s="12">
        <f t="shared" si="9"/>
        <v>1</v>
      </c>
      <c r="X31" s="14">
        <f t="shared" si="10"/>
        <v>69600000</v>
      </c>
      <c r="Y31" s="17"/>
      <c r="Z31" s="14">
        <f t="shared" si="11"/>
        <v>69600000</v>
      </c>
      <c r="AA31" s="170"/>
      <c r="AB31" s="227"/>
      <c r="AC31" s="173"/>
      <c r="AD31" s="177"/>
      <c r="AE31" s="100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59">
        <v>20</v>
      </c>
      <c r="H32" s="202">
        <v>282676958512</v>
      </c>
      <c r="I32" s="159" t="s">
        <v>317</v>
      </c>
      <c r="J32" s="159"/>
      <c r="K32" s="11" t="str">
        <f t="shared" ca="1" si="7"/>
        <v/>
      </c>
      <c r="L32" s="156" t="s">
        <v>455</v>
      </c>
      <c r="M32" s="156" t="s">
        <v>456</v>
      </c>
      <c r="N32" s="156" t="s">
        <v>457</v>
      </c>
      <c r="O32" s="9">
        <v>5501.3</v>
      </c>
      <c r="P32" s="9">
        <v>2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51200000</v>
      </c>
      <c r="U32" s="15"/>
      <c r="V32" s="16">
        <f t="shared" si="8"/>
        <v>0</v>
      </c>
      <c r="W32" s="12">
        <f t="shared" si="9"/>
        <v>2</v>
      </c>
      <c r="X32" s="14">
        <f t="shared" si="10"/>
        <v>102400000</v>
      </c>
      <c r="Y32" s="17"/>
      <c r="Z32" s="14">
        <f t="shared" si="11"/>
        <v>102400000</v>
      </c>
      <c r="AA32" s="168" t="s">
        <v>207</v>
      </c>
      <c r="AB32" s="226" t="s">
        <v>458</v>
      </c>
      <c r="AC32" s="171" t="s">
        <v>459</v>
      </c>
      <c r="AD32" s="175"/>
      <c r="AE32" s="100"/>
      <c r="AF32" s="21"/>
      <c r="AG32" s="22" t="str">
        <f t="shared" si="5"/>
        <v>TRUE</v>
      </c>
      <c r="AH32" s="23" t="str">
        <f t="shared" si="6"/>
        <v>کرج گوهردشت- خیابان هشتم شرقی-فاز یک -پلاک 40 کافه کوپیدو - صابر کیماز 09125615277</v>
      </c>
    </row>
    <row r="33" spans="1:34" ht="22.35" customHeight="1">
      <c r="A33" s="7"/>
      <c r="B33" s="7"/>
      <c r="C33" s="7"/>
      <c r="D33" s="7"/>
      <c r="E33" s="7"/>
      <c r="F33" s="8"/>
      <c r="G33" s="161"/>
      <c r="H33" s="204"/>
      <c r="I33" s="161"/>
      <c r="J33" s="161"/>
      <c r="K33" s="11" t="str">
        <f t="shared" ca="1" si="7"/>
        <v/>
      </c>
      <c r="L33" s="158"/>
      <c r="M33" s="158"/>
      <c r="N33" s="158"/>
      <c r="O33" s="9">
        <v>3326.2</v>
      </c>
      <c r="P33" s="9">
        <v>1</v>
      </c>
      <c r="Q33" s="13" t="str">
        <f>VLOOKUP(O33, '[1]لیست محصولات شهریور ۱۴۰۳'!B:C,2,0)</f>
        <v>میاگروس | Milagros</v>
      </c>
      <c r="R33" s="9"/>
      <c r="S33" s="12">
        <f>VLOOKUP(O33, '[1]لیست محصولات شهریور ۱۴۰۳'!B:F,5,0)</f>
        <v>750</v>
      </c>
      <c r="T33" s="14">
        <f>VLOOKUP(O33, '[1]لیست محصولات شهریور ۱۴۰۳'!B:G,6,0)</f>
        <v>18150000</v>
      </c>
      <c r="U33" s="15"/>
      <c r="V33" s="16">
        <f t="shared" si="8"/>
        <v>0</v>
      </c>
      <c r="W33" s="12">
        <f t="shared" si="9"/>
        <v>1</v>
      </c>
      <c r="X33" s="14">
        <f t="shared" si="10"/>
        <v>18150000</v>
      </c>
      <c r="Y33" s="17"/>
      <c r="Z33" s="14">
        <f t="shared" si="11"/>
        <v>18150000</v>
      </c>
      <c r="AA33" s="170"/>
      <c r="AB33" s="227"/>
      <c r="AC33" s="173"/>
      <c r="AD33" s="177"/>
      <c r="AE33" s="100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>
        <v>21</v>
      </c>
      <c r="H34" s="10">
        <v>282678772043</v>
      </c>
      <c r="I34" s="9" t="s">
        <v>317</v>
      </c>
      <c r="J34" s="9"/>
      <c r="K34" s="11" t="str">
        <f t="shared" ca="1" si="7"/>
        <v/>
      </c>
      <c r="L34" s="12" t="s">
        <v>409</v>
      </c>
      <c r="M34" s="12" t="s">
        <v>294</v>
      </c>
      <c r="N34" s="12" t="s">
        <v>460</v>
      </c>
      <c r="O34" s="9">
        <v>5511.1</v>
      </c>
      <c r="P34" s="9">
        <v>1</v>
      </c>
      <c r="Q34" s="13" t="str">
        <f>VLOOKUP(O34, '[1]لیست محصولات شهریور ۱۴۰۳'!B:C,2,0)</f>
        <v>هامبلا | Hambella</v>
      </c>
      <c r="R34" s="9" t="s">
        <v>461</v>
      </c>
      <c r="S34" s="12">
        <f>VLOOKUP(O34, '[1]لیست محصولات شهریور ۱۴۰۳'!B:F,5,0)</f>
        <v>150</v>
      </c>
      <c r="T34" s="14">
        <f>VLOOKUP(O34, '[1]لیست محصولات شهریور ۱۴۰۳'!B:G,6,0)</f>
        <v>3000000</v>
      </c>
      <c r="U34" s="15"/>
      <c r="V34" s="16">
        <f t="shared" si="8"/>
        <v>0</v>
      </c>
      <c r="W34" s="12">
        <f t="shared" si="9"/>
        <v>1</v>
      </c>
      <c r="X34" s="14">
        <f t="shared" si="10"/>
        <v>3000000</v>
      </c>
      <c r="Y34" s="17"/>
      <c r="Z34" s="14">
        <f t="shared" si="11"/>
        <v>3000000</v>
      </c>
      <c r="AA34" s="18" t="s">
        <v>428</v>
      </c>
      <c r="AB34" s="13" t="s">
        <v>462</v>
      </c>
      <c r="AC34" s="19" t="s">
        <v>463</v>
      </c>
      <c r="AD34" s="20"/>
      <c r="AE34" s="100"/>
      <c r="AF34" s="21"/>
      <c r="AG34" s="22" t="str">
        <f t="shared" si="5"/>
        <v>TRUE</v>
      </c>
      <c r="AH34" s="23" t="str">
        <f t="shared" si="6"/>
        <v>قزوین فردوسی شمالی.جنب کوچه افشاری(احسان) کافه بیکری چنان - سهیل نوری 09376109670</v>
      </c>
    </row>
    <row r="35" spans="1:34" ht="22.35" customHeight="1">
      <c r="A35" s="7"/>
      <c r="B35" s="7"/>
      <c r="C35" s="7"/>
      <c r="D35" s="7"/>
      <c r="E35" s="7"/>
      <c r="F35" s="8"/>
      <c r="G35" s="82">
        <v>22</v>
      </c>
      <c r="H35" s="83"/>
      <c r="I35" s="82" t="s">
        <v>317</v>
      </c>
      <c r="J35" s="9" t="s">
        <v>75</v>
      </c>
      <c r="K35" s="11" t="str">
        <f t="shared" ca="1" si="7"/>
        <v/>
      </c>
      <c r="L35" s="12" t="s">
        <v>168</v>
      </c>
      <c r="M35" s="12" t="s">
        <v>464</v>
      </c>
      <c r="N35" s="12" t="s">
        <v>465</v>
      </c>
      <c r="O35" s="9">
        <v>5501.3</v>
      </c>
      <c r="P35" s="9">
        <v>3</v>
      </c>
      <c r="Q35" s="13" t="str">
        <f>VLOOKUP(O35, '[1]لیست محصولات شهریور ۱۴۰۳'!B:C,2,0)</f>
        <v>ورتکس | Vortex</v>
      </c>
      <c r="R35" s="9"/>
      <c r="S35" s="12">
        <f>VLOOKUP(O35, '[1]لیست محصولات شهریور ۱۴۰۳'!B:F,5,0)</f>
        <v>4000</v>
      </c>
      <c r="T35" s="14">
        <f>VLOOKUP(O35, '[1]لیست محصولات شهریور ۱۴۰۳'!B:G,6,0)</f>
        <v>51200000</v>
      </c>
      <c r="U35" s="15"/>
      <c r="V35" s="16">
        <f t="shared" si="8"/>
        <v>0</v>
      </c>
      <c r="W35" s="12">
        <f t="shared" si="9"/>
        <v>3</v>
      </c>
      <c r="X35" s="14">
        <f t="shared" si="10"/>
        <v>153600000</v>
      </c>
      <c r="Y35" s="17"/>
      <c r="Z35" s="14">
        <f t="shared" si="11"/>
        <v>153600000</v>
      </c>
      <c r="AA35" s="18" t="s">
        <v>80</v>
      </c>
      <c r="AB35" s="13" t="s">
        <v>70</v>
      </c>
      <c r="AC35" s="19" t="s">
        <v>466</v>
      </c>
      <c r="AD35" s="20"/>
      <c r="AE35" s="100"/>
      <c r="AF35" s="21"/>
      <c r="AG35" s="22" t="str">
        <f t="shared" si="5"/>
        <v>TRUE</v>
      </c>
      <c r="AH35" s="23" t="str">
        <f t="shared" si="6"/>
        <v>تهران - کافه بیکری لاویدا - محسن نقی زاده 09352181907</v>
      </c>
    </row>
    <row r="36" spans="1:34" ht="22.35" customHeight="1">
      <c r="A36" s="7"/>
      <c r="B36" s="7"/>
      <c r="C36" s="7"/>
      <c r="D36" s="7"/>
      <c r="E36" s="7"/>
      <c r="F36" s="8"/>
      <c r="G36" s="9">
        <v>23</v>
      </c>
      <c r="H36" s="10">
        <v>253090</v>
      </c>
      <c r="I36" s="9" t="s">
        <v>317</v>
      </c>
      <c r="J36" s="9"/>
      <c r="K36" s="11" t="str">
        <f t="shared" ca="1" si="7"/>
        <v/>
      </c>
      <c r="L36" s="12" t="s">
        <v>104</v>
      </c>
      <c r="M36" s="12" t="s">
        <v>467</v>
      </c>
      <c r="N36" s="12" t="s">
        <v>471</v>
      </c>
      <c r="O36" s="9">
        <v>3326.1</v>
      </c>
      <c r="P36" s="9">
        <v>1</v>
      </c>
      <c r="Q36" s="13" t="str">
        <f>VLOOKUP(O36, '[1]لیست محصولات شهریور ۱۴۰۳'!B:C,2,0)</f>
        <v>میاگروس | Milagros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3750000</v>
      </c>
      <c r="U36" s="15"/>
      <c r="V36" s="16">
        <f t="shared" si="8"/>
        <v>0</v>
      </c>
      <c r="W36" s="12">
        <f t="shared" si="9"/>
        <v>1</v>
      </c>
      <c r="X36" s="14">
        <f t="shared" si="10"/>
        <v>3750000</v>
      </c>
      <c r="Y36" s="17"/>
      <c r="Z36" s="14">
        <f t="shared" si="11"/>
        <v>3750000</v>
      </c>
      <c r="AA36" s="18" t="s">
        <v>468</v>
      </c>
      <c r="AB36" s="13" t="s">
        <v>469</v>
      </c>
      <c r="AC36" s="19" t="s">
        <v>470</v>
      </c>
      <c r="AD36" s="20"/>
      <c r="AE36" s="100"/>
      <c r="AF36" s="21"/>
      <c r="AG36" s="22" t="str">
        <f t="shared" si="5"/>
        <v>TRUE</v>
      </c>
      <c r="AH36" s="23" t="str">
        <f t="shared" si="6"/>
        <v>فومن خیابان آیت الله کاشانی میدان ولایت فقیه کافه لبخند - محمدحسین هاشم 09118477221</v>
      </c>
    </row>
    <row r="37" spans="1:34" ht="22.35" customHeight="1">
      <c r="A37" s="7"/>
      <c r="B37" s="7"/>
      <c r="C37" s="7"/>
      <c r="D37" s="7"/>
      <c r="E37" s="7"/>
      <c r="F37" s="8"/>
      <c r="G37" s="9">
        <v>24</v>
      </c>
      <c r="H37" s="10">
        <v>375072</v>
      </c>
      <c r="I37" s="9" t="s">
        <v>317</v>
      </c>
      <c r="J37" s="9"/>
      <c r="K37" s="11" t="str">
        <f t="shared" ca="1" si="7"/>
        <v/>
      </c>
      <c r="L37" s="12" t="s">
        <v>472</v>
      </c>
      <c r="M37" s="12" t="s">
        <v>473</v>
      </c>
      <c r="N37" s="12" t="s">
        <v>474</v>
      </c>
      <c r="O37" s="9">
        <v>5511.1</v>
      </c>
      <c r="P37" s="9">
        <v>3</v>
      </c>
      <c r="Q37" s="13" t="str">
        <f>VLOOKUP(O37, '[1]لیست محصولات شهریور ۱۴۰۳'!B:C,2,0)</f>
        <v>هامبلا | Hambella</v>
      </c>
      <c r="R37" s="9" t="s">
        <v>461</v>
      </c>
      <c r="S37" s="12">
        <f>VLOOKUP(O37, '[1]لیست محصولات شهریور ۱۴۰۳'!B:F,5,0)</f>
        <v>150</v>
      </c>
      <c r="T37" s="14">
        <f>VLOOKUP(O37, '[1]لیست محصولات شهریور ۱۴۰۳'!B:G,6,0)</f>
        <v>3000000</v>
      </c>
      <c r="U37" s="15"/>
      <c r="V37" s="16">
        <f t="shared" si="8"/>
        <v>0</v>
      </c>
      <c r="W37" s="12">
        <f t="shared" si="9"/>
        <v>3</v>
      </c>
      <c r="X37" s="14">
        <f t="shared" si="10"/>
        <v>9000000</v>
      </c>
      <c r="Y37" s="17"/>
      <c r="Z37" s="14">
        <f t="shared" si="11"/>
        <v>9000000</v>
      </c>
      <c r="AA37" s="18" t="s">
        <v>207</v>
      </c>
      <c r="AB37" s="13" t="s">
        <v>475</v>
      </c>
      <c r="AC37" s="19" t="s">
        <v>476</v>
      </c>
      <c r="AD37" s="20"/>
      <c r="AE37" s="100"/>
      <c r="AF37" s="21"/>
      <c r="AG37" s="22" t="str">
        <f t="shared" si="5"/>
        <v>TRUE</v>
      </c>
      <c r="AH37" s="23" t="str">
        <f t="shared" si="6"/>
        <v>کرج جهانشهر بلوار مولانا خیابان ابو علی سینا بین بن بست دوم و چهارم  کافه رستوران دونو - حسام زارع رفیع 09939117838</v>
      </c>
    </row>
    <row r="38" spans="1:34" ht="22.35" customHeight="1">
      <c r="A38" s="7"/>
      <c r="B38" s="7"/>
      <c r="C38" s="7"/>
      <c r="D38" s="7"/>
      <c r="E38" s="7"/>
      <c r="F38" s="8"/>
      <c r="G38" s="9">
        <v>25</v>
      </c>
      <c r="H38" s="10">
        <v>282691802510</v>
      </c>
      <c r="I38" s="9" t="s">
        <v>317</v>
      </c>
      <c r="J38" s="9" t="s">
        <v>75</v>
      </c>
      <c r="K38" s="11" t="str">
        <f t="shared" ca="1" si="7"/>
        <v/>
      </c>
      <c r="L38" s="12" t="s">
        <v>477</v>
      </c>
      <c r="M38" s="12" t="s">
        <v>478</v>
      </c>
      <c r="N38" s="12" t="s">
        <v>479</v>
      </c>
      <c r="O38" s="9">
        <v>5525.2</v>
      </c>
      <c r="P38" s="9">
        <v>2</v>
      </c>
      <c r="Q38" s="13" t="str">
        <f>VLOOKUP(O38, '[1]لیست محصولات شهریور ۱۴۰۳'!B:C,2,0)</f>
        <v>اتیوپی آناسورا | Ethiopia Anasora</v>
      </c>
      <c r="R38" s="9"/>
      <c r="S38" s="12">
        <f>VLOOKUP(O38, '[1]لیست محصولات شهریور ۱۴۰۳'!B:F,5,0)</f>
        <v>750</v>
      </c>
      <c r="T38" s="14">
        <f>VLOOKUP(O38, '[1]لیست محصولات شهریور ۱۴۰۳'!B:G,6,0)</f>
        <v>13350000</v>
      </c>
      <c r="U38" s="15"/>
      <c r="V38" s="16">
        <f t="shared" si="8"/>
        <v>0</v>
      </c>
      <c r="W38" s="12">
        <f t="shared" si="9"/>
        <v>2</v>
      </c>
      <c r="X38" s="14">
        <f t="shared" si="10"/>
        <v>26700000</v>
      </c>
      <c r="Y38" s="17"/>
      <c r="Z38" s="14">
        <f t="shared" si="11"/>
        <v>26700000</v>
      </c>
      <c r="AA38" s="18" t="s">
        <v>143</v>
      </c>
      <c r="AB38" s="13" t="s">
        <v>480</v>
      </c>
      <c r="AC38" s="19" t="s">
        <v>481</v>
      </c>
      <c r="AD38" s="20"/>
      <c r="AE38" s="100"/>
      <c r="AF38" s="21"/>
      <c r="AG38" s="22" t="str">
        <f t="shared" si="5"/>
        <v>TRUE</v>
      </c>
      <c r="AH38" s="23" t="str">
        <f t="shared" si="6"/>
        <v>تبریز ولیعصر فلکه همافر خیابان صادقیان نبش ۱۰ متری فرهنگیان کافه نورم - پوریا خاندار 09142430393</v>
      </c>
    </row>
    <row r="39" spans="1:34" ht="22.35" customHeight="1">
      <c r="A39" s="7"/>
      <c r="B39" s="7"/>
      <c r="C39" s="7"/>
      <c r="D39" s="7"/>
      <c r="E39" s="7"/>
      <c r="F39" s="8"/>
      <c r="G39" s="9">
        <v>26</v>
      </c>
      <c r="H39" s="10">
        <v>578252</v>
      </c>
      <c r="I39" s="9" t="s">
        <v>317</v>
      </c>
      <c r="J39" s="9"/>
      <c r="K39" s="11" t="str">
        <f t="shared" ca="1" si="7"/>
        <v/>
      </c>
      <c r="L39" s="12" t="s">
        <v>372</v>
      </c>
      <c r="M39" s="12" t="s">
        <v>319</v>
      </c>
      <c r="N39" s="12"/>
      <c r="O39" s="9">
        <v>3328.1</v>
      </c>
      <c r="P39" s="9">
        <v>1</v>
      </c>
      <c r="Q39" s="13" t="str">
        <f>VLOOKUP(O39, '[1]لیست محصولات شهریور ۱۴۰۳'!B:C,2,0)</f>
        <v>ایماکولادا مزارع فلو | Inmaculada Fellows Farms</v>
      </c>
      <c r="R39" s="9" t="s">
        <v>285</v>
      </c>
      <c r="S39" s="12">
        <f>VLOOKUP(O39, '[1]لیست محصولات شهریور ۱۴۰۳'!B:F,5,0)</f>
        <v>150</v>
      </c>
      <c r="T39" s="14">
        <f>VLOOKUP(O39, '[1]لیست محصولات شهریور ۱۴۰۳'!B:G,6,0)</f>
        <v>7900000</v>
      </c>
      <c r="U39" s="15"/>
      <c r="V39" s="16">
        <f t="shared" si="8"/>
        <v>0</v>
      </c>
      <c r="W39" s="12">
        <f t="shared" si="9"/>
        <v>1</v>
      </c>
      <c r="X39" s="14">
        <f t="shared" si="10"/>
        <v>7900000</v>
      </c>
      <c r="Y39" s="17"/>
      <c r="Z39" s="14">
        <f t="shared" si="11"/>
        <v>7900000</v>
      </c>
      <c r="AA39" s="18" t="s">
        <v>439</v>
      </c>
      <c r="AB39" s="13" t="s">
        <v>482</v>
      </c>
      <c r="AC39" s="19" t="s">
        <v>483</v>
      </c>
      <c r="AD39" s="20"/>
      <c r="AE39" s="100"/>
      <c r="AF39" s="21"/>
      <c r="AG39" s="22" t="str">
        <f t="shared" si="5"/>
        <v>TRUE</v>
      </c>
      <c r="AH39" s="23" t="str">
        <f t="shared" si="6"/>
        <v>البرز شهر جدید هشتگرد، فاز ۷، بل امام رضا ، خ سرزمین ، مجتمع پارسیان،بلوک ۵، واحد ۵  - امید امیری 09194968633</v>
      </c>
    </row>
    <row r="40" spans="1:34" ht="22.35" customHeight="1">
      <c r="A40" s="7"/>
      <c r="B40" s="7"/>
      <c r="C40" s="7"/>
      <c r="D40" s="7"/>
      <c r="E40" s="7"/>
      <c r="F40" s="8"/>
      <c r="G40" s="159">
        <v>27</v>
      </c>
      <c r="H40" s="202">
        <v>282701207691</v>
      </c>
      <c r="I40" s="159" t="s">
        <v>317</v>
      </c>
      <c r="J40" s="159"/>
      <c r="K40" s="11" t="str">
        <f t="shared" ca="1" si="7"/>
        <v/>
      </c>
      <c r="L40" s="156" t="s">
        <v>147</v>
      </c>
      <c r="M40" s="156" t="s">
        <v>294</v>
      </c>
      <c r="N40" s="156" t="s">
        <v>484</v>
      </c>
      <c r="O40" s="9">
        <v>5525.1</v>
      </c>
      <c r="P40" s="9">
        <v>1</v>
      </c>
      <c r="Q40" s="13" t="str">
        <f>VLOOKUP(O40, '[1]لیست محصولات شهریور ۱۴۰۳'!B:C,2,0)</f>
        <v>اتیوپی آناسورا | Ethiopia Anasora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2750000</v>
      </c>
      <c r="U40" s="15"/>
      <c r="V40" s="16">
        <f t="shared" si="8"/>
        <v>0</v>
      </c>
      <c r="W40" s="12">
        <f t="shared" si="9"/>
        <v>1</v>
      </c>
      <c r="X40" s="14">
        <f t="shared" si="10"/>
        <v>2750000</v>
      </c>
      <c r="Y40" s="17"/>
      <c r="Z40" s="14">
        <f t="shared" si="11"/>
        <v>2750000</v>
      </c>
      <c r="AA40" s="168" t="s">
        <v>111</v>
      </c>
      <c r="AB40" s="226" t="s">
        <v>485</v>
      </c>
      <c r="AC40" s="171" t="s">
        <v>486</v>
      </c>
      <c r="AD40" s="175"/>
      <c r="AE40" s="100"/>
      <c r="AF40" s="21"/>
      <c r="AG40" s="22" t="str">
        <f t="shared" si="5"/>
        <v>TRUE</v>
      </c>
      <c r="AH40" s="23" t="str">
        <f t="shared" si="6"/>
        <v>زنجان خیابان امام،نبش کوچه دیزجی،کنار شیرین عسل مرکز تخصصی قهوه خاطرات - علی نوری 09036513644</v>
      </c>
    </row>
    <row r="41" spans="1:34" ht="22.35" customHeight="1">
      <c r="A41" s="7"/>
      <c r="B41" s="7"/>
      <c r="C41" s="7"/>
      <c r="D41" s="7"/>
      <c r="E41" s="7"/>
      <c r="F41" s="8"/>
      <c r="G41" s="161"/>
      <c r="H41" s="204"/>
      <c r="I41" s="161"/>
      <c r="J41" s="161"/>
      <c r="K41" s="11" t="str">
        <f t="shared" ca="1" si="7"/>
        <v/>
      </c>
      <c r="L41" s="158"/>
      <c r="M41" s="158"/>
      <c r="N41" s="158"/>
      <c r="O41" s="9">
        <v>3329.1</v>
      </c>
      <c r="P41" s="9">
        <v>1</v>
      </c>
      <c r="Q41" s="13" t="str">
        <f>VLOOKUP(O41, '[1]لیست محصولات شهریور ۱۴۰۳'!B:C,2,0)</f>
        <v>بنتی ننکا | Benti Nenka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9850000</v>
      </c>
      <c r="U41" s="15"/>
      <c r="V41" s="16">
        <f t="shared" si="8"/>
        <v>0</v>
      </c>
      <c r="W41" s="12">
        <f t="shared" si="9"/>
        <v>1</v>
      </c>
      <c r="X41" s="14">
        <f t="shared" si="10"/>
        <v>9850000</v>
      </c>
      <c r="Y41" s="17"/>
      <c r="Z41" s="14">
        <f t="shared" si="11"/>
        <v>9850000</v>
      </c>
      <c r="AA41" s="170"/>
      <c r="AB41" s="227"/>
      <c r="AC41" s="173"/>
      <c r="AD41" s="177"/>
      <c r="AE41" s="100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>
        <v>28</v>
      </c>
      <c r="H42" s="10">
        <v>282612160655</v>
      </c>
      <c r="I42" s="9" t="s">
        <v>381</v>
      </c>
      <c r="J42" s="9"/>
      <c r="K42" s="11" t="str">
        <f t="shared" ca="1" si="7"/>
        <v/>
      </c>
      <c r="L42" s="12" t="s">
        <v>487</v>
      </c>
      <c r="M42" s="12" t="s">
        <v>488</v>
      </c>
      <c r="N42" s="12" t="s">
        <v>489</v>
      </c>
      <c r="O42" s="9">
        <v>5501.3</v>
      </c>
      <c r="P42" s="9">
        <v>1</v>
      </c>
      <c r="Q42" s="13" t="str">
        <f>VLOOKUP(O42, '[1]لیست محصولات شهریور ۱۴۰۳'!B:C,2,0)</f>
        <v>ورتکس | Vortex</v>
      </c>
      <c r="R42" s="9"/>
      <c r="S42" s="12">
        <f>VLOOKUP(O42, '[1]لیست محصولات شهریور ۱۴۰۳'!B:F,5,0)</f>
        <v>4000</v>
      </c>
      <c r="T42" s="14">
        <f>VLOOKUP(O42, '[1]لیست محصولات شهریور ۱۴۰۳'!B:G,6,0)</f>
        <v>51200000</v>
      </c>
      <c r="U42" s="15"/>
      <c r="V42" s="16">
        <f t="shared" si="8"/>
        <v>0</v>
      </c>
      <c r="W42" s="12">
        <f t="shared" si="9"/>
        <v>1</v>
      </c>
      <c r="X42" s="14">
        <f t="shared" si="10"/>
        <v>51200000</v>
      </c>
      <c r="Y42" s="17"/>
      <c r="Z42" s="14">
        <f t="shared" si="11"/>
        <v>51200000</v>
      </c>
      <c r="AA42" s="18" t="s">
        <v>490</v>
      </c>
      <c r="AB42" s="13" t="s">
        <v>491</v>
      </c>
      <c r="AC42" s="19" t="s">
        <v>492</v>
      </c>
      <c r="AD42" s="20"/>
      <c r="AE42" s="100"/>
      <c r="AF42" s="21"/>
      <c r="AG42" s="22" t="str">
        <f t="shared" si="5"/>
        <v>TRUE</v>
      </c>
      <c r="AH42" s="23" t="str">
        <f t="shared" si="6"/>
        <v>بابلسر دریاکنار خیابان ششم سر کوچه یکم  کافه زین - زینب دولتی 09123513718</v>
      </c>
    </row>
    <row r="43" spans="1:34" ht="22.35" customHeight="1">
      <c r="A43" s="7"/>
      <c r="B43" s="7"/>
      <c r="C43" s="7"/>
      <c r="D43" s="7"/>
      <c r="E43" s="7"/>
      <c r="F43" s="8"/>
      <c r="G43" s="159">
        <v>29</v>
      </c>
      <c r="H43" s="202">
        <v>282703670703</v>
      </c>
      <c r="I43" s="159" t="s">
        <v>317</v>
      </c>
      <c r="J43" s="159"/>
      <c r="K43" s="11" t="str">
        <f t="shared" ca="1" si="7"/>
        <v/>
      </c>
      <c r="L43" s="156" t="s">
        <v>493</v>
      </c>
      <c r="M43" s="156" t="s">
        <v>494</v>
      </c>
      <c r="N43" s="156" t="s">
        <v>495</v>
      </c>
      <c r="O43" s="9">
        <v>5501.3</v>
      </c>
      <c r="P43" s="9">
        <v>1</v>
      </c>
      <c r="Q43" s="13" t="str">
        <f>VLOOKUP(O43, '[1]لیست محصولات شهریور ۱۴۰۳'!B:C,2,0)</f>
        <v>ورتکس | Vortex</v>
      </c>
      <c r="R43" s="9"/>
      <c r="S43" s="12">
        <f>VLOOKUP(O43, '[1]لیست محصولات شهریور ۱۴۰۳'!B:F,5,0)</f>
        <v>4000</v>
      </c>
      <c r="T43" s="14">
        <f>VLOOKUP(O43, '[1]لیست محصولات شهریور ۱۴۰۳'!B:G,6,0)</f>
        <v>51200000</v>
      </c>
      <c r="U43" s="15"/>
      <c r="V43" s="16">
        <f t="shared" si="8"/>
        <v>0</v>
      </c>
      <c r="W43" s="12">
        <f t="shared" si="9"/>
        <v>1</v>
      </c>
      <c r="X43" s="14">
        <f t="shared" si="10"/>
        <v>51200000</v>
      </c>
      <c r="Y43" s="17"/>
      <c r="Z43" s="14">
        <f t="shared" si="11"/>
        <v>51200000</v>
      </c>
      <c r="AA43" s="168" t="s">
        <v>496</v>
      </c>
      <c r="AB43" s="226" t="s">
        <v>497</v>
      </c>
      <c r="AC43" s="171" t="s">
        <v>498</v>
      </c>
      <c r="AD43" s="175"/>
      <c r="AE43" s="229" t="s">
        <v>499</v>
      </c>
      <c r="AF43" s="21"/>
      <c r="AG43" s="22" t="str">
        <f t="shared" si="5"/>
        <v>TRUE</v>
      </c>
      <c r="AH43" s="23" t="str">
        <f t="shared" si="6"/>
        <v>لاهیجان روستای سوستان بالا خیابان مسجد آقا سید مظفر کوچه مهر پنج خانه روستایی است و پلاک ندارد کافه اُپِل - نیما نظری 09393741144</v>
      </c>
    </row>
    <row r="44" spans="1:34" ht="22.35" customHeight="1">
      <c r="A44" s="7"/>
      <c r="B44" s="7"/>
      <c r="C44" s="7"/>
      <c r="D44" s="7"/>
      <c r="E44" s="7"/>
      <c r="F44" s="8"/>
      <c r="G44" s="161"/>
      <c r="H44" s="204"/>
      <c r="I44" s="161"/>
      <c r="J44" s="161"/>
      <c r="K44" s="11" t="str">
        <f t="shared" ca="1" si="7"/>
        <v/>
      </c>
      <c r="L44" s="158"/>
      <c r="M44" s="158"/>
      <c r="N44" s="158"/>
      <c r="O44" s="9">
        <v>5511.2</v>
      </c>
      <c r="P44" s="9">
        <v>1</v>
      </c>
      <c r="Q44" s="13" t="str">
        <f>VLOOKUP(O44, '[1]لیست محصولات شهریور ۱۴۰۳'!B:C,2,0)</f>
        <v>هامبلا | Hambella</v>
      </c>
      <c r="R44" s="9"/>
      <c r="S44" s="12">
        <f>VLOOKUP(O44, '[1]لیست محصولات شهریور ۱۴۰۳'!B:F,5,0)</f>
        <v>750</v>
      </c>
      <c r="T44" s="14">
        <f>VLOOKUP(O44, '[1]لیست محصولات شهریور ۱۴۰۳'!B:G,6,0)</f>
        <v>14550000</v>
      </c>
      <c r="U44" s="15"/>
      <c r="V44" s="16">
        <f t="shared" si="8"/>
        <v>0</v>
      </c>
      <c r="W44" s="12">
        <f t="shared" si="9"/>
        <v>1</v>
      </c>
      <c r="X44" s="14">
        <f t="shared" si="10"/>
        <v>14550000</v>
      </c>
      <c r="Y44" s="17"/>
      <c r="Z44" s="14">
        <f t="shared" si="11"/>
        <v>14550000</v>
      </c>
      <c r="AA44" s="170"/>
      <c r="AB44" s="227"/>
      <c r="AC44" s="173"/>
      <c r="AD44" s="177"/>
      <c r="AE44" s="230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59">
        <v>30</v>
      </c>
      <c r="H45" s="202">
        <v>282706538779</v>
      </c>
      <c r="I45" s="159" t="s">
        <v>317</v>
      </c>
      <c r="J45" s="159"/>
      <c r="K45" s="11" t="str">
        <f t="shared" ca="1" si="7"/>
        <v/>
      </c>
      <c r="L45" s="156" t="s">
        <v>500</v>
      </c>
      <c r="M45" s="156" t="s">
        <v>255</v>
      </c>
      <c r="N45" s="156"/>
      <c r="O45" s="9">
        <v>5511.2</v>
      </c>
      <c r="P45" s="9">
        <v>1</v>
      </c>
      <c r="Q45" s="13" t="str">
        <f>VLOOKUP(O45, '[1]لیست محصولات شهریور ۱۴۰۳'!B:C,2,0)</f>
        <v>هامبلا | Hambella</v>
      </c>
      <c r="R45" s="9"/>
      <c r="S45" s="12">
        <f>VLOOKUP(O45, '[1]لیست محصولات شهریور ۱۴۰۳'!B:F,5,0)</f>
        <v>750</v>
      </c>
      <c r="T45" s="14">
        <f>VLOOKUP(O45, '[1]لیست محصولات شهریور ۱۴۰۳'!B:G,6,0)</f>
        <v>14550000</v>
      </c>
      <c r="U45" s="26"/>
      <c r="V45" s="16">
        <f t="shared" si="8"/>
        <v>0</v>
      </c>
      <c r="W45" s="12">
        <f t="shared" si="9"/>
        <v>1</v>
      </c>
      <c r="X45" s="14">
        <f t="shared" si="10"/>
        <v>14550000</v>
      </c>
      <c r="Y45" s="17"/>
      <c r="Z45" s="14">
        <f t="shared" si="11"/>
        <v>14550000</v>
      </c>
      <c r="AA45" s="168" t="s">
        <v>80</v>
      </c>
      <c r="AB45" s="226" t="s">
        <v>501</v>
      </c>
      <c r="AC45" s="171" t="s">
        <v>502</v>
      </c>
      <c r="AD45" s="175" t="s">
        <v>87</v>
      </c>
      <c r="AE45" s="100"/>
      <c r="AF45" s="21"/>
      <c r="AG45" s="22" t="str">
        <f t="shared" si="5"/>
        <v>TRUE</v>
      </c>
      <c r="AH45" s="23" t="str">
        <f t="shared" si="6"/>
        <v>تهران خ آزادی، نرسیده به دانشگاه شریف، خ حبیب‌زادگان، خ قاسمی، پ ۳۳  - محمد محمودی 09124915462</v>
      </c>
    </row>
    <row r="46" spans="1:34" ht="22.35" customHeight="1">
      <c r="A46" s="7"/>
      <c r="B46" s="7"/>
      <c r="C46" s="7"/>
      <c r="D46" s="7"/>
      <c r="E46" s="7"/>
      <c r="F46" s="8"/>
      <c r="G46" s="160"/>
      <c r="H46" s="203"/>
      <c r="I46" s="160"/>
      <c r="J46" s="160"/>
      <c r="K46" s="11" t="str">
        <f t="shared" ca="1" si="7"/>
        <v/>
      </c>
      <c r="L46" s="157"/>
      <c r="M46" s="157"/>
      <c r="N46" s="157"/>
      <c r="O46" s="9">
        <v>3328.1</v>
      </c>
      <c r="P46" s="9">
        <v>1</v>
      </c>
      <c r="Q46" s="13" t="str">
        <f>VLOOKUP(O46, '[1]لیست محصولات شهریور ۱۴۰۳'!B:C,2,0)</f>
        <v>ایماکولادا مزارع فلو | Inmaculada Fellows Farms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7900000</v>
      </c>
      <c r="U46" s="26"/>
      <c r="V46" s="16">
        <f t="shared" si="8"/>
        <v>0</v>
      </c>
      <c r="W46" s="12">
        <f t="shared" si="9"/>
        <v>1</v>
      </c>
      <c r="X46" s="14">
        <f t="shared" si="10"/>
        <v>7900000</v>
      </c>
      <c r="Y46" s="17"/>
      <c r="Z46" s="14">
        <f t="shared" si="11"/>
        <v>7900000</v>
      </c>
      <c r="AA46" s="169"/>
      <c r="AB46" s="228"/>
      <c r="AC46" s="172"/>
      <c r="AD46" s="176"/>
      <c r="AE46" s="100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160"/>
      <c r="H47" s="203"/>
      <c r="I47" s="160"/>
      <c r="J47" s="160"/>
      <c r="K47" s="11" t="str">
        <f t="shared" ca="1" si="7"/>
        <v/>
      </c>
      <c r="L47" s="157"/>
      <c r="M47" s="157"/>
      <c r="N47" s="157"/>
      <c r="O47" s="9">
        <v>3327.1</v>
      </c>
      <c r="P47" s="9">
        <v>1</v>
      </c>
      <c r="Q47" s="13" t="str">
        <f>VLOOKUP(O47, '[1]لیست محصولات شهریور ۱۴۰۳'!B:C,2,0)</f>
        <v>پامپوجیلا | pampojila</v>
      </c>
      <c r="R47" s="9"/>
      <c r="S47" s="12">
        <f>VLOOKUP(O47, '[1]لیست محصولات شهریور ۱۴۰۳'!B:F,5,0)</f>
        <v>150</v>
      </c>
      <c r="T47" s="14">
        <f>VLOOKUP(O47, '[1]لیست محصولات شهریور ۱۴۰۳'!B:G,6,0)</f>
        <v>5950000</v>
      </c>
      <c r="U47" s="15"/>
      <c r="V47" s="16">
        <f t="shared" si="8"/>
        <v>0</v>
      </c>
      <c r="W47" s="12">
        <f t="shared" si="9"/>
        <v>1</v>
      </c>
      <c r="X47" s="14">
        <f t="shared" si="10"/>
        <v>5950000</v>
      </c>
      <c r="Y47" s="17"/>
      <c r="Z47" s="14">
        <f t="shared" si="11"/>
        <v>5950000</v>
      </c>
      <c r="AA47" s="169"/>
      <c r="AB47" s="228"/>
      <c r="AC47" s="172"/>
      <c r="AD47" s="176"/>
      <c r="AE47" s="100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60"/>
      <c r="H48" s="203"/>
      <c r="I48" s="160"/>
      <c r="J48" s="160"/>
      <c r="K48" s="11" t="str">
        <f t="shared" ca="1" si="7"/>
        <v/>
      </c>
      <c r="L48" s="157"/>
      <c r="M48" s="157"/>
      <c r="N48" s="157"/>
      <c r="O48" s="9">
        <v>3329.1</v>
      </c>
      <c r="P48" s="9">
        <v>1</v>
      </c>
      <c r="Q48" s="13" t="str">
        <f>VLOOKUP(O48, '[1]لیست محصولات شهریور ۱۴۰۳'!B:C,2,0)</f>
        <v>بنتی ننکا | Benti Nenka</v>
      </c>
      <c r="R48" s="9"/>
      <c r="S48" s="12">
        <f>VLOOKUP(O48, '[1]لیست محصولات شهریور ۱۴۰۳'!B:F,5,0)</f>
        <v>150</v>
      </c>
      <c r="T48" s="14">
        <f>VLOOKUP(O48, '[1]لیست محصولات شهریور ۱۴۰۳'!B:G,6,0)</f>
        <v>9850000</v>
      </c>
      <c r="U48" s="15"/>
      <c r="V48" s="16">
        <f t="shared" si="8"/>
        <v>0</v>
      </c>
      <c r="W48" s="12">
        <f t="shared" si="9"/>
        <v>1</v>
      </c>
      <c r="X48" s="14">
        <f t="shared" si="10"/>
        <v>9850000</v>
      </c>
      <c r="Y48" s="17"/>
      <c r="Z48" s="14">
        <f t="shared" si="11"/>
        <v>9850000</v>
      </c>
      <c r="AA48" s="169"/>
      <c r="AB48" s="228"/>
      <c r="AC48" s="172"/>
      <c r="AD48" s="176"/>
      <c r="AE48" s="100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61"/>
      <c r="H49" s="204"/>
      <c r="I49" s="161"/>
      <c r="J49" s="161"/>
      <c r="K49" s="11" t="str">
        <f t="shared" ca="1" si="7"/>
        <v/>
      </c>
      <c r="L49" s="158"/>
      <c r="M49" s="158"/>
      <c r="N49" s="158"/>
      <c r="O49" s="9">
        <v>5511.1</v>
      </c>
      <c r="P49" s="9">
        <v>1</v>
      </c>
      <c r="Q49" s="13" t="str">
        <f>VLOOKUP(O49, '[1]لیست محصولات شهریور ۱۴۰۳'!B:C,2,0)</f>
        <v>هامبلا | Hambella</v>
      </c>
      <c r="R49" s="9"/>
      <c r="S49" s="12">
        <f>VLOOKUP(O49, '[1]لیست محصولات شهریور ۱۴۰۳'!B:F,5,0)</f>
        <v>150</v>
      </c>
      <c r="T49" s="14">
        <f>VLOOKUP(O49, '[1]لیست محصولات شهریور ۱۴۰۳'!B:G,6,0)</f>
        <v>3000000</v>
      </c>
      <c r="U49" s="15"/>
      <c r="V49" s="16">
        <f t="shared" si="8"/>
        <v>0</v>
      </c>
      <c r="W49" s="12">
        <f t="shared" si="9"/>
        <v>1</v>
      </c>
      <c r="X49" s="14">
        <f t="shared" si="10"/>
        <v>3000000</v>
      </c>
      <c r="Y49" s="17"/>
      <c r="Z49" s="14">
        <f t="shared" si="11"/>
        <v>3000000</v>
      </c>
      <c r="AA49" s="170"/>
      <c r="AB49" s="227"/>
      <c r="AC49" s="173"/>
      <c r="AD49" s="177"/>
      <c r="AE49" s="100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59">
        <v>31</v>
      </c>
      <c r="H50" s="202">
        <v>282710658494</v>
      </c>
      <c r="I50" s="159" t="s">
        <v>317</v>
      </c>
      <c r="J50" s="159"/>
      <c r="K50" s="11" t="str">
        <f t="shared" ca="1" si="7"/>
        <v/>
      </c>
      <c r="L50" s="156" t="s">
        <v>503</v>
      </c>
      <c r="M50" s="156" t="s">
        <v>504</v>
      </c>
      <c r="N50" s="156"/>
      <c r="O50" s="9">
        <v>5511.2</v>
      </c>
      <c r="P50" s="9">
        <v>1</v>
      </c>
      <c r="Q50" s="13" t="str">
        <f>VLOOKUP(O50, '[1]لیست محصولات شهریور ۱۴۰۳'!B:C,2,0)</f>
        <v>هامبلا | Hambella</v>
      </c>
      <c r="R50" s="9"/>
      <c r="S50" s="12">
        <f>VLOOKUP(O50, '[1]لیست محصولات شهریور ۱۴۰۳'!B:F,5,0)</f>
        <v>750</v>
      </c>
      <c r="T50" s="14">
        <f>VLOOKUP(O50, '[1]لیست محصولات شهریور ۱۴۰۳'!B:G,6,0)</f>
        <v>14550000</v>
      </c>
      <c r="U50" s="26"/>
      <c r="V50" s="16">
        <f t="shared" si="8"/>
        <v>0</v>
      </c>
      <c r="W50" s="12">
        <f t="shared" si="9"/>
        <v>1</v>
      </c>
      <c r="X50" s="14">
        <f t="shared" si="10"/>
        <v>14550000</v>
      </c>
      <c r="Y50" s="17"/>
      <c r="Z50" s="14">
        <f t="shared" si="11"/>
        <v>14550000</v>
      </c>
      <c r="AA50" s="168" t="s">
        <v>505</v>
      </c>
      <c r="AB50" s="226" t="s">
        <v>506</v>
      </c>
      <c r="AC50" s="171" t="s">
        <v>507</v>
      </c>
      <c r="AD50" s="175"/>
      <c r="AE50" s="100"/>
      <c r="AF50" s="21"/>
      <c r="AG50" s="22" t="str">
        <f t="shared" si="5"/>
        <v>TRUE</v>
      </c>
      <c r="AH50" s="23" t="str">
        <f t="shared" si="6"/>
        <v>آذربایجان غربی مهاباد - وفایی ،کوچه داوودی،پلاک 24  - آرش سیادت 09361616143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60"/>
      <c r="H51" s="203"/>
      <c r="I51" s="160"/>
      <c r="J51" s="160"/>
      <c r="K51" s="11" t="str">
        <f t="shared" ca="1" si="7"/>
        <v/>
      </c>
      <c r="L51" s="157"/>
      <c r="M51" s="157"/>
      <c r="N51" s="157"/>
      <c r="O51" s="9">
        <v>3326.1</v>
      </c>
      <c r="P51" s="9">
        <v>1</v>
      </c>
      <c r="Q51" s="13" t="str">
        <f>VLOOKUP(O51, '[1]لیست محصولات شهریور ۱۴۰۳'!B:C,2,0)</f>
        <v>میاگروس | Milagros</v>
      </c>
      <c r="R51" s="9"/>
      <c r="S51" s="12">
        <f>VLOOKUP(O51, '[1]لیست محصولات شهریور ۱۴۰۳'!B:F,5,0)</f>
        <v>150</v>
      </c>
      <c r="T51" s="14">
        <f>VLOOKUP(O51, '[1]لیست محصولات شهریور ۱۴۰۳'!B:G,6,0)</f>
        <v>3750000</v>
      </c>
      <c r="U51" s="15"/>
      <c r="V51" s="16">
        <f t="shared" si="8"/>
        <v>0</v>
      </c>
      <c r="W51" s="12">
        <f t="shared" si="9"/>
        <v>1</v>
      </c>
      <c r="X51" s="14">
        <f t="shared" si="10"/>
        <v>3750000</v>
      </c>
      <c r="Y51" s="17"/>
      <c r="Z51" s="14">
        <f t="shared" si="11"/>
        <v>3750000</v>
      </c>
      <c r="AA51" s="169"/>
      <c r="AB51" s="228"/>
      <c r="AC51" s="172"/>
      <c r="AD51" s="176"/>
      <c r="AE51" s="100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161"/>
      <c r="H52" s="204"/>
      <c r="I52" s="161"/>
      <c r="J52" s="161"/>
      <c r="K52" s="11" t="str">
        <f t="shared" ca="1" si="7"/>
        <v/>
      </c>
      <c r="L52" s="158"/>
      <c r="M52" s="158"/>
      <c r="N52" s="158"/>
      <c r="O52" s="9">
        <v>3327.1</v>
      </c>
      <c r="P52" s="9">
        <v>1</v>
      </c>
      <c r="Q52" s="13" t="str">
        <f>VLOOKUP(O52, '[1]لیست محصولات شهریور ۱۴۰۳'!B:C,2,0)</f>
        <v>پامپوجیلا | pampojila</v>
      </c>
      <c r="R52" s="9"/>
      <c r="S52" s="12">
        <f>VLOOKUP(O52, '[1]لیست محصولات شهریور ۱۴۰۳'!B:F,5,0)</f>
        <v>150</v>
      </c>
      <c r="T52" s="14">
        <f>VLOOKUP(O52, '[1]لیست محصولات شهریور ۱۴۰۳'!B:G,6,0)</f>
        <v>5950000</v>
      </c>
      <c r="U52" s="15"/>
      <c r="V52" s="16">
        <f t="shared" si="8"/>
        <v>0</v>
      </c>
      <c r="W52" s="12">
        <f t="shared" si="9"/>
        <v>1</v>
      </c>
      <c r="X52" s="14">
        <f t="shared" si="10"/>
        <v>5950000</v>
      </c>
      <c r="Y52" s="17"/>
      <c r="Z52" s="14">
        <f t="shared" si="11"/>
        <v>5950000</v>
      </c>
      <c r="AA52" s="170"/>
      <c r="AB52" s="227"/>
      <c r="AC52" s="173"/>
      <c r="AD52" s="177"/>
      <c r="AE52" s="100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82">
        <v>32</v>
      </c>
      <c r="H53" s="83"/>
      <c r="I53" s="82" t="s">
        <v>317</v>
      </c>
      <c r="J53" s="9" t="s">
        <v>75</v>
      </c>
      <c r="K53" s="11" t="str">
        <f t="shared" ca="1" si="7"/>
        <v/>
      </c>
      <c r="L53" s="12"/>
      <c r="M53" s="12" t="s">
        <v>173</v>
      </c>
      <c r="N53" s="12" t="s">
        <v>508</v>
      </c>
      <c r="O53" s="9">
        <v>5511.3</v>
      </c>
      <c r="P53" s="9">
        <v>8</v>
      </c>
      <c r="Q53" s="13" t="str">
        <f>VLOOKUP(O53, '[1]لیست محصولات شهریور ۱۴۰۳'!B:C,2,0)</f>
        <v>هامبلا | Hambella</v>
      </c>
      <c r="R53" s="9"/>
      <c r="S53" s="12">
        <f>VLOOKUP(O53, '[1]لیست محصولات شهریور ۱۴۰۳'!B:F,5,0)</f>
        <v>4000</v>
      </c>
      <c r="T53" s="14">
        <f>VLOOKUP(O53, '[1]لیست محصولات شهریور ۱۴۰۳'!B:G,6,0)</f>
        <v>69600000</v>
      </c>
      <c r="U53" s="15"/>
      <c r="V53" s="16">
        <f t="shared" si="8"/>
        <v>0</v>
      </c>
      <c r="W53" s="12">
        <f t="shared" si="9"/>
        <v>8</v>
      </c>
      <c r="X53" s="14">
        <f t="shared" si="10"/>
        <v>556800000</v>
      </c>
      <c r="Y53" s="17"/>
      <c r="Z53" s="14">
        <f t="shared" si="11"/>
        <v>556800000</v>
      </c>
      <c r="AA53" s="18" t="s">
        <v>80</v>
      </c>
      <c r="AB53" s="13" t="s">
        <v>70</v>
      </c>
      <c r="AC53" s="19" t="s">
        <v>175</v>
      </c>
      <c r="AD53" s="20"/>
      <c r="AE53" s="100"/>
      <c r="AF53" s="21"/>
      <c r="AG53" s="22" t="str">
        <f t="shared" si="5"/>
        <v>TRUE</v>
      </c>
      <c r="AH53" s="23" t="str">
        <f t="shared" si="6"/>
        <v>تهران - کافه بیکری روستار سانا سنتر -  حجتی 09373955769</v>
      </c>
    </row>
    <row r="54" spans="1:34" ht="22.35" customHeight="1">
      <c r="A54" s="7"/>
      <c r="B54" s="7"/>
      <c r="C54" s="7"/>
      <c r="D54" s="7"/>
      <c r="E54" s="7"/>
      <c r="F54" s="8"/>
      <c r="G54" s="162">
        <v>33</v>
      </c>
      <c r="H54" s="165"/>
      <c r="I54" s="162" t="s">
        <v>317</v>
      </c>
      <c r="J54" s="159" t="s">
        <v>75</v>
      </c>
      <c r="K54" s="11" t="str">
        <f t="shared" ca="1" si="7"/>
        <v/>
      </c>
      <c r="L54" s="156" t="s">
        <v>509</v>
      </c>
      <c r="M54" s="156" t="s">
        <v>510</v>
      </c>
      <c r="N54" s="156" t="s">
        <v>511</v>
      </c>
      <c r="O54" s="9">
        <v>5501.1</v>
      </c>
      <c r="P54" s="9">
        <v>10</v>
      </c>
      <c r="Q54" s="13" t="str">
        <f>VLOOKUP(O54, '[1]لیست محصولات شهریور ۱۴۰۳'!B:C,2,0)</f>
        <v>ورتکس | Vortex</v>
      </c>
      <c r="R54" s="9"/>
      <c r="S54" s="12">
        <f>VLOOKUP(O54, '[1]لیست محصولات شهریور ۱۴۰۳'!B:F,5,0)</f>
        <v>150</v>
      </c>
      <c r="T54" s="14">
        <f>VLOOKUP(O54, '[1]لیست محصولات شهریور ۱۴۰۳'!B:G,6,0)</f>
        <v>2300000</v>
      </c>
      <c r="U54" s="15"/>
      <c r="V54" s="16">
        <f t="shared" si="8"/>
        <v>0</v>
      </c>
      <c r="W54" s="12">
        <f t="shared" si="9"/>
        <v>10</v>
      </c>
      <c r="X54" s="14">
        <f t="shared" si="10"/>
        <v>23000000</v>
      </c>
      <c r="Y54" s="17"/>
      <c r="Z54" s="14">
        <f t="shared" si="11"/>
        <v>23000000</v>
      </c>
      <c r="AA54" s="168" t="s">
        <v>161</v>
      </c>
      <c r="AB54" s="226" t="s">
        <v>512</v>
      </c>
      <c r="AC54" s="171" t="s">
        <v>513</v>
      </c>
      <c r="AD54" s="175"/>
      <c r="AE54" s="100"/>
      <c r="AF54" s="21"/>
      <c r="AG54" s="22" t="str">
        <f t="shared" si="5"/>
        <v>TRUE</v>
      </c>
      <c r="AH54" s="23" t="str">
        <f t="shared" si="6"/>
        <v>ارومیه میدان امام علی به سمت پل قویون کنارگذر باقری نرسیده به پارک سلامت مجموعه کافه مُتینز (فروشگاه) - متین بابایان 09391415264</v>
      </c>
    </row>
    <row r="55" spans="1:34" ht="22.35" customHeight="1">
      <c r="A55" s="7"/>
      <c r="B55" s="7"/>
      <c r="C55" s="7"/>
      <c r="D55" s="7"/>
      <c r="E55" s="7"/>
      <c r="F55" s="8"/>
      <c r="G55" s="163"/>
      <c r="H55" s="166"/>
      <c r="I55" s="163"/>
      <c r="J55" s="160"/>
      <c r="K55" s="11" t="str">
        <f t="shared" ca="1" si="7"/>
        <v/>
      </c>
      <c r="L55" s="157"/>
      <c r="M55" s="157"/>
      <c r="N55" s="157"/>
      <c r="O55" s="9">
        <v>5501.2</v>
      </c>
      <c r="P55" s="9">
        <v>4</v>
      </c>
      <c r="Q55" s="13" t="str">
        <f>VLOOKUP(O55, '[1]لیست محصولات شهریور ۱۴۰۳'!B:C,2,0)</f>
        <v>ورتکس | Vortex</v>
      </c>
      <c r="R55" s="9"/>
      <c r="S55" s="12">
        <f>VLOOKUP(O55, '[1]لیست محصولات شهریور ۱۴۰۳'!B:F,5,0)</f>
        <v>750</v>
      </c>
      <c r="T55" s="14">
        <f>VLOOKUP(O55, '[1]لیست محصولات شهریور ۱۴۰۳'!B:G,6,0)</f>
        <v>11100000</v>
      </c>
      <c r="U55" s="26"/>
      <c r="V55" s="16">
        <f t="shared" si="8"/>
        <v>0</v>
      </c>
      <c r="W55" s="12">
        <f t="shared" si="9"/>
        <v>4</v>
      </c>
      <c r="X55" s="14">
        <f t="shared" si="10"/>
        <v>44400000</v>
      </c>
      <c r="Y55" s="17"/>
      <c r="Z55" s="14">
        <f t="shared" si="11"/>
        <v>44400000</v>
      </c>
      <c r="AA55" s="169"/>
      <c r="AB55" s="228"/>
      <c r="AC55" s="172"/>
      <c r="AD55" s="176"/>
      <c r="AE55" s="100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163"/>
      <c r="H56" s="166"/>
      <c r="I56" s="163"/>
      <c r="J56" s="160"/>
      <c r="K56" s="11" t="str">
        <f t="shared" ca="1" si="7"/>
        <v/>
      </c>
      <c r="L56" s="157"/>
      <c r="M56" s="157"/>
      <c r="N56" s="157"/>
      <c r="O56" s="9">
        <v>5524.1</v>
      </c>
      <c r="P56" s="9">
        <v>4</v>
      </c>
      <c r="Q56" s="13" t="str">
        <f>VLOOKUP(O56, '[1]لیست محصولات شهریور ۱۴۰۳'!B:C,2,0)</f>
        <v>برزیل کوکاپیل کاناریو | Brazil Cocapil Canario</v>
      </c>
      <c r="R56" s="9"/>
      <c r="S56" s="12">
        <f>VLOOKUP(O56, '[1]لیست محصولات شهریور ۱۴۰۳'!B:F,5,0)</f>
        <v>150</v>
      </c>
      <c r="T56" s="14">
        <f>VLOOKUP(O56, '[1]لیست محصولات شهریور ۱۴۰۳'!B:G,6,0)</f>
        <v>2550000</v>
      </c>
      <c r="U56" s="15"/>
      <c r="V56" s="16">
        <f t="shared" si="8"/>
        <v>0</v>
      </c>
      <c r="W56" s="12">
        <f t="shared" si="9"/>
        <v>4</v>
      </c>
      <c r="X56" s="14">
        <f t="shared" si="10"/>
        <v>10200000</v>
      </c>
      <c r="Y56" s="17"/>
      <c r="Z56" s="14">
        <f t="shared" si="11"/>
        <v>10200000</v>
      </c>
      <c r="AA56" s="169"/>
      <c r="AB56" s="228"/>
      <c r="AC56" s="172"/>
      <c r="AD56" s="176"/>
      <c r="AE56" s="100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163"/>
      <c r="H57" s="166"/>
      <c r="I57" s="163"/>
      <c r="J57" s="160"/>
      <c r="K57" s="11" t="str">
        <f t="shared" ca="1" si="7"/>
        <v/>
      </c>
      <c r="L57" s="157"/>
      <c r="M57" s="157"/>
      <c r="N57" s="157"/>
      <c r="O57" s="9">
        <v>5524.2</v>
      </c>
      <c r="P57" s="9">
        <v>2</v>
      </c>
      <c r="Q57" s="13" t="str">
        <f>VLOOKUP(O57, '[1]لیست محصولات شهریور ۱۴۰۳'!B:C,2,0)</f>
        <v>برزیل کوکاپیل کاناریو | Brazil Cocapil Canario</v>
      </c>
      <c r="R57" s="9"/>
      <c r="S57" s="12">
        <f>VLOOKUP(O57, '[1]لیست محصولات شهریور ۱۴۰۳'!B:F,5,0)</f>
        <v>750</v>
      </c>
      <c r="T57" s="14">
        <f>VLOOKUP(O57, '[1]لیست محصولات شهریور ۱۴۰۳'!B:G,6,0)</f>
        <v>12450000</v>
      </c>
      <c r="U57" s="15"/>
      <c r="V57" s="16">
        <f t="shared" si="8"/>
        <v>0</v>
      </c>
      <c r="W57" s="12">
        <f t="shared" si="9"/>
        <v>2</v>
      </c>
      <c r="X57" s="14">
        <f t="shared" si="10"/>
        <v>24900000</v>
      </c>
      <c r="Y57" s="17"/>
      <c r="Z57" s="14">
        <f t="shared" si="11"/>
        <v>24900000</v>
      </c>
      <c r="AA57" s="169"/>
      <c r="AB57" s="228"/>
      <c r="AC57" s="172"/>
      <c r="AD57" s="176"/>
      <c r="AE57" s="100"/>
      <c r="AF57" s="21"/>
      <c r="AG57" s="22" t="str">
        <f t="shared" si="5"/>
        <v>TRUE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163"/>
      <c r="H58" s="166"/>
      <c r="I58" s="163"/>
      <c r="J58" s="160"/>
      <c r="K58" s="11" t="str">
        <f t="shared" ca="1" si="7"/>
        <v/>
      </c>
      <c r="L58" s="157"/>
      <c r="M58" s="157"/>
      <c r="N58" s="157"/>
      <c r="O58" s="9">
        <v>5511.3</v>
      </c>
      <c r="P58" s="9">
        <v>4</v>
      </c>
      <c r="Q58" s="13" t="str">
        <f>VLOOKUP(O58, '[1]لیست محصولات شهریور ۱۴۰۳'!B:C,2,0)</f>
        <v>هامبلا | Hambella</v>
      </c>
      <c r="R58" s="9"/>
      <c r="S58" s="12">
        <f>VLOOKUP(O58, '[1]لیست محصولات شهریور ۱۴۰۳'!B:F,5,0)</f>
        <v>4000</v>
      </c>
      <c r="T58" s="14">
        <f>VLOOKUP(O58, '[1]لیست محصولات شهریور ۱۴۰۳'!B:G,6,0)</f>
        <v>69600000</v>
      </c>
      <c r="U58" s="15"/>
      <c r="V58" s="16">
        <f t="shared" si="8"/>
        <v>0</v>
      </c>
      <c r="W58" s="12">
        <f t="shared" si="9"/>
        <v>4</v>
      </c>
      <c r="X58" s="14">
        <f t="shared" si="10"/>
        <v>278400000</v>
      </c>
      <c r="Y58" s="17"/>
      <c r="Z58" s="14">
        <f t="shared" si="11"/>
        <v>278400000</v>
      </c>
      <c r="AA58" s="169"/>
      <c r="AB58" s="228"/>
      <c r="AC58" s="172"/>
      <c r="AD58" s="176"/>
      <c r="AE58" s="100"/>
      <c r="AF58" s="21"/>
      <c r="AG58" s="22" t="str">
        <f t="shared" si="5"/>
        <v>TRUE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163"/>
      <c r="H59" s="166"/>
      <c r="I59" s="163"/>
      <c r="J59" s="160"/>
      <c r="K59" s="11" t="str">
        <f t="shared" ca="1" si="7"/>
        <v/>
      </c>
      <c r="L59" s="157"/>
      <c r="M59" s="157"/>
      <c r="N59" s="157"/>
      <c r="O59" s="9">
        <v>5511.1</v>
      </c>
      <c r="P59" s="9">
        <v>10</v>
      </c>
      <c r="Q59" s="13" t="str">
        <f>VLOOKUP(O59, '[1]لیست محصولات شهریور ۱۴۰۳'!B:C,2,0)</f>
        <v>هامبلا | Hambella</v>
      </c>
      <c r="R59" s="9"/>
      <c r="S59" s="12">
        <f>VLOOKUP(O59, '[1]لیست محصولات شهریور ۱۴۰۳'!B:F,5,0)</f>
        <v>150</v>
      </c>
      <c r="T59" s="14">
        <f>VLOOKUP(O59, '[1]لیست محصولات شهریور ۱۴۰۳'!B:G,6,0)</f>
        <v>3000000</v>
      </c>
      <c r="U59" s="15"/>
      <c r="V59" s="16">
        <f t="shared" si="8"/>
        <v>0</v>
      </c>
      <c r="W59" s="12">
        <f t="shared" si="9"/>
        <v>10</v>
      </c>
      <c r="X59" s="14">
        <f t="shared" si="10"/>
        <v>30000000</v>
      </c>
      <c r="Y59" s="17"/>
      <c r="Z59" s="14">
        <f t="shared" si="11"/>
        <v>30000000</v>
      </c>
      <c r="AA59" s="169"/>
      <c r="AB59" s="228"/>
      <c r="AC59" s="172"/>
      <c r="AD59" s="176"/>
      <c r="AE59" s="100"/>
      <c r="AF59" s="21"/>
      <c r="AG59" s="22" t="str">
        <f t="shared" si="5"/>
        <v>TRUE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163"/>
      <c r="H60" s="166"/>
      <c r="I60" s="163"/>
      <c r="J60" s="160"/>
      <c r="K60" s="11" t="str">
        <f t="shared" ca="1" si="7"/>
        <v/>
      </c>
      <c r="L60" s="157"/>
      <c r="M60" s="157"/>
      <c r="N60" s="157"/>
      <c r="O60" s="9">
        <v>5511.2</v>
      </c>
      <c r="P60" s="9">
        <v>4</v>
      </c>
      <c r="Q60" s="13" t="str">
        <f>VLOOKUP(O60, '[1]لیست محصولات شهریور ۱۴۰۳'!B:C,2,0)</f>
        <v>هامبلا | Hambella</v>
      </c>
      <c r="R60" s="9"/>
      <c r="S60" s="12">
        <f>VLOOKUP(O60, '[1]لیست محصولات شهریور ۱۴۰۳'!B:F,5,0)</f>
        <v>750</v>
      </c>
      <c r="T60" s="14">
        <f>VLOOKUP(O60, '[1]لیست محصولات شهریور ۱۴۰۳'!B:G,6,0)</f>
        <v>14550000</v>
      </c>
      <c r="U60" s="15"/>
      <c r="V60" s="16">
        <f t="shared" si="8"/>
        <v>0</v>
      </c>
      <c r="W60" s="12">
        <f t="shared" si="9"/>
        <v>4</v>
      </c>
      <c r="X60" s="14">
        <f t="shared" si="10"/>
        <v>58200000</v>
      </c>
      <c r="Y60" s="17"/>
      <c r="Z60" s="14">
        <f t="shared" si="11"/>
        <v>58200000</v>
      </c>
      <c r="AA60" s="169"/>
      <c r="AB60" s="228"/>
      <c r="AC60" s="172"/>
      <c r="AD60" s="176"/>
      <c r="AE60" s="100"/>
      <c r="AF60" s="21"/>
      <c r="AG60" s="22" t="str">
        <f t="shared" si="5"/>
        <v>TRUE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163"/>
      <c r="H61" s="166"/>
      <c r="I61" s="163"/>
      <c r="J61" s="160"/>
      <c r="K61" s="11" t="str">
        <f t="shared" ca="1" si="7"/>
        <v/>
      </c>
      <c r="L61" s="157"/>
      <c r="M61" s="157"/>
      <c r="N61" s="157"/>
      <c r="O61" s="9">
        <v>5525.1</v>
      </c>
      <c r="P61" s="9">
        <v>5</v>
      </c>
      <c r="Q61" s="13" t="str">
        <f>VLOOKUP(O61, '[1]لیست محصولات شهریور ۱۴۰۳'!B:C,2,0)</f>
        <v>اتیوپی آناسورا | Ethiopia Anasora</v>
      </c>
      <c r="R61" s="9"/>
      <c r="S61" s="12">
        <f>VLOOKUP(O61, '[1]لیست محصولات شهریور ۱۴۰۳'!B:F,5,0)</f>
        <v>150</v>
      </c>
      <c r="T61" s="14">
        <f>VLOOKUP(O61, '[1]لیست محصولات شهریور ۱۴۰۳'!B:G,6,0)</f>
        <v>2750000</v>
      </c>
      <c r="U61" s="15"/>
      <c r="V61" s="16">
        <f t="shared" si="8"/>
        <v>0</v>
      </c>
      <c r="W61" s="12">
        <f t="shared" si="9"/>
        <v>5</v>
      </c>
      <c r="X61" s="14">
        <f t="shared" si="10"/>
        <v>13750000</v>
      </c>
      <c r="Y61" s="17"/>
      <c r="Z61" s="14">
        <f t="shared" si="11"/>
        <v>13750000</v>
      </c>
      <c r="AA61" s="169"/>
      <c r="AB61" s="228"/>
      <c r="AC61" s="172"/>
      <c r="AD61" s="176"/>
      <c r="AE61" s="100"/>
      <c r="AF61" s="21"/>
      <c r="AG61" s="22" t="str">
        <f t="shared" si="5"/>
        <v>TRUE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163"/>
      <c r="H62" s="166"/>
      <c r="I62" s="163"/>
      <c r="J62" s="160"/>
      <c r="K62" s="11" t="str">
        <f t="shared" ca="1" si="7"/>
        <v/>
      </c>
      <c r="L62" s="157"/>
      <c r="M62" s="157"/>
      <c r="N62" s="157"/>
      <c r="O62" s="9">
        <v>5525.2</v>
      </c>
      <c r="P62" s="9">
        <v>2</v>
      </c>
      <c r="Q62" s="13" t="str">
        <f>VLOOKUP(O62, '[1]لیست محصولات شهریور ۱۴۰۳'!B:C,2,0)</f>
        <v>اتیوپی آناسورا | Ethiopia Anasora</v>
      </c>
      <c r="R62" s="9"/>
      <c r="S62" s="12">
        <f>VLOOKUP(O62, '[1]لیست محصولات شهریور ۱۴۰۳'!B:F,5,0)</f>
        <v>750</v>
      </c>
      <c r="T62" s="14">
        <f>VLOOKUP(O62, '[1]لیست محصولات شهریور ۱۴۰۳'!B:G,6,0)</f>
        <v>13350000</v>
      </c>
      <c r="U62" s="15"/>
      <c r="V62" s="16">
        <f t="shared" si="8"/>
        <v>0</v>
      </c>
      <c r="W62" s="12">
        <f t="shared" si="9"/>
        <v>2</v>
      </c>
      <c r="X62" s="14">
        <f t="shared" si="10"/>
        <v>26700000</v>
      </c>
      <c r="Y62" s="17"/>
      <c r="Z62" s="14">
        <f t="shared" si="11"/>
        <v>26700000</v>
      </c>
      <c r="AA62" s="169"/>
      <c r="AB62" s="228"/>
      <c r="AC62" s="172"/>
      <c r="AD62" s="176"/>
      <c r="AE62" s="100"/>
      <c r="AF62" s="21"/>
      <c r="AG62" s="22" t="str">
        <f t="shared" si="5"/>
        <v>TRUE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163"/>
      <c r="H63" s="166"/>
      <c r="I63" s="163"/>
      <c r="J63" s="160"/>
      <c r="K63" s="11" t="str">
        <f t="shared" ca="1" si="7"/>
        <v/>
      </c>
      <c r="L63" s="157"/>
      <c r="M63" s="157"/>
      <c r="N63" s="157"/>
      <c r="O63" s="9">
        <v>3326.1</v>
      </c>
      <c r="P63" s="9">
        <v>10</v>
      </c>
      <c r="Q63" s="13" t="str">
        <f>VLOOKUP(O63, '[1]لیست محصولات شهریور ۱۴۰۳'!B:C,2,0)</f>
        <v>میاگروس | Milagros</v>
      </c>
      <c r="R63" s="9"/>
      <c r="S63" s="12">
        <f>VLOOKUP(O63, '[1]لیست محصولات شهریور ۱۴۰۳'!B:F,5,0)</f>
        <v>150</v>
      </c>
      <c r="T63" s="14">
        <f>VLOOKUP(O63, '[1]لیست محصولات شهریور ۱۴۰۳'!B:G,6,0)</f>
        <v>3750000</v>
      </c>
      <c r="U63" s="15"/>
      <c r="V63" s="16">
        <f t="shared" si="8"/>
        <v>0</v>
      </c>
      <c r="W63" s="12">
        <f t="shared" si="9"/>
        <v>10</v>
      </c>
      <c r="X63" s="14">
        <f t="shared" si="10"/>
        <v>37500000</v>
      </c>
      <c r="Y63" s="17"/>
      <c r="Z63" s="14">
        <f t="shared" si="11"/>
        <v>37500000</v>
      </c>
      <c r="AA63" s="169"/>
      <c r="AB63" s="228"/>
      <c r="AC63" s="172"/>
      <c r="AD63" s="176"/>
      <c r="AE63" s="100"/>
      <c r="AF63" s="21"/>
      <c r="AG63" s="22" t="str">
        <f t="shared" si="5"/>
        <v>TRUE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163"/>
      <c r="H64" s="166"/>
      <c r="I64" s="163"/>
      <c r="J64" s="160"/>
      <c r="K64" s="11" t="str">
        <f t="shared" ca="1" si="7"/>
        <v/>
      </c>
      <c r="L64" s="157"/>
      <c r="M64" s="157"/>
      <c r="N64" s="157"/>
      <c r="O64" s="9">
        <v>3326.2</v>
      </c>
      <c r="P64" s="9">
        <v>4</v>
      </c>
      <c r="Q64" s="13" t="str">
        <f>VLOOKUP(O64, '[1]لیست محصولات شهریور ۱۴۰۳'!B:C,2,0)</f>
        <v>میاگروس | Milagros</v>
      </c>
      <c r="R64" s="9"/>
      <c r="S64" s="12">
        <f>VLOOKUP(O64, '[1]لیست محصولات شهریور ۱۴۰۳'!B:F,5,0)</f>
        <v>750</v>
      </c>
      <c r="T64" s="14">
        <f>VLOOKUP(O64, '[1]لیست محصولات شهریور ۱۴۰۳'!B:G,6,0)</f>
        <v>18150000</v>
      </c>
      <c r="U64" s="15"/>
      <c r="V64" s="16">
        <f t="shared" si="8"/>
        <v>0</v>
      </c>
      <c r="W64" s="12">
        <f t="shared" si="9"/>
        <v>4</v>
      </c>
      <c r="X64" s="14">
        <f t="shared" si="10"/>
        <v>72600000</v>
      </c>
      <c r="Y64" s="17"/>
      <c r="Z64" s="14">
        <f t="shared" si="11"/>
        <v>72600000</v>
      </c>
      <c r="AA64" s="169"/>
      <c r="AB64" s="228"/>
      <c r="AC64" s="172"/>
      <c r="AD64" s="176"/>
      <c r="AE64" s="100"/>
      <c r="AF64" s="21"/>
      <c r="AG64" s="22" t="str">
        <f t="shared" si="5"/>
        <v>TRUE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164"/>
      <c r="H65" s="167"/>
      <c r="I65" s="164"/>
      <c r="J65" s="161"/>
      <c r="K65" s="11" t="str">
        <f t="shared" ca="1" si="7"/>
        <v/>
      </c>
      <c r="L65" s="158"/>
      <c r="M65" s="158"/>
      <c r="N65" s="158"/>
      <c r="O65" s="9">
        <v>3327.1</v>
      </c>
      <c r="P65" s="9">
        <v>4</v>
      </c>
      <c r="Q65" s="13" t="str">
        <f>VLOOKUP(O65, '[1]لیست محصولات شهریور ۱۴۰۳'!B:C,2,0)</f>
        <v>پامپوجیلا | pampojila</v>
      </c>
      <c r="R65" s="9"/>
      <c r="S65" s="12">
        <f>VLOOKUP(O65, '[1]لیست محصولات شهریور ۱۴۰۳'!B:F,5,0)</f>
        <v>150</v>
      </c>
      <c r="T65" s="14">
        <f>VLOOKUP(O65, '[1]لیست محصولات شهریور ۱۴۰۳'!B:G,6,0)</f>
        <v>5950000</v>
      </c>
      <c r="U65" s="26"/>
      <c r="V65" s="16">
        <f t="shared" si="8"/>
        <v>0</v>
      </c>
      <c r="W65" s="12">
        <f t="shared" si="9"/>
        <v>4</v>
      </c>
      <c r="X65" s="14">
        <f t="shared" si="10"/>
        <v>23800000</v>
      </c>
      <c r="Y65" s="17"/>
      <c r="Z65" s="14">
        <f t="shared" si="11"/>
        <v>23800000</v>
      </c>
      <c r="AA65" s="170"/>
      <c r="AB65" s="227"/>
      <c r="AC65" s="173"/>
      <c r="AD65" s="177"/>
      <c r="AE65" s="100"/>
      <c r="AF65" s="21"/>
      <c r="AG65" s="22" t="str">
        <f t="shared" si="5"/>
        <v>TRUE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00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00"/>
      <c r="AF67" s="21"/>
      <c r="AG67" s="22" t="str">
        <f t="shared" si="17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00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00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00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00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00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00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00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00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00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00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00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00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00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00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00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00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00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00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00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00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00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00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00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00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00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00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00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00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00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00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00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00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00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00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00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00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00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00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00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00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00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00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00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00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00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00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00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00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00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00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00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00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00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00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00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00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00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00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00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00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00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00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00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00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00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00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00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00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00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00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00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00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00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00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00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00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00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00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00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00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00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00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00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00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00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00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00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00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00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00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00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00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00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00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00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00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00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00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00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00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00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00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00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00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00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00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00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00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00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00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00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00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00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00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00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00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00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00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00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00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00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00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00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00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00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00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00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00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00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00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00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00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00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102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103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103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103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103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103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103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103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103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103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103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103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103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103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103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103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103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103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103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103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103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104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104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104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104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104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104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104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104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104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104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104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104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104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104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104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104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104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60"/>
      <c r="AF240" s="53" t="s">
        <v>56</v>
      </c>
      <c r="AG240" s="53">
        <v>150</v>
      </c>
      <c r="AH240" s="55">
        <f t="shared" si="23"/>
        <v>15</v>
      </c>
      <c r="AI240" s="56">
        <f t="shared" si="24"/>
        <v>0</v>
      </c>
      <c r="AJ240" s="57">
        <f>AH240-AI240</f>
        <v>15</v>
      </c>
      <c r="AK240" s="58">
        <f t="shared" si="28"/>
        <v>2.25</v>
      </c>
      <c r="AL240" s="59">
        <f>AO240+AQ240-[2]Sheet1!$AH241</f>
        <v>0</v>
      </c>
      <c r="AM240" s="59">
        <f t="shared" si="30"/>
        <v>-15</v>
      </c>
      <c r="AN240" s="58">
        <f t="shared" si="26"/>
        <v>0</v>
      </c>
      <c r="AO240" s="59"/>
      <c r="AP240" s="58">
        <f t="shared" si="27"/>
        <v>-2.25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60"/>
      <c r="AF241" s="53" t="s">
        <v>56</v>
      </c>
      <c r="AG241" s="53">
        <v>750</v>
      </c>
      <c r="AH241" s="55">
        <f t="shared" si="23"/>
        <v>4</v>
      </c>
      <c r="AI241" s="56">
        <f t="shared" si="24"/>
        <v>0</v>
      </c>
      <c r="AJ241" s="57">
        <f t="shared" ref="AJ241:AJ264" si="32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30"/>
        <v>-4</v>
      </c>
      <c r="AN241" s="58">
        <f t="shared" si="26"/>
        <v>0</v>
      </c>
      <c r="AO241" s="59"/>
      <c r="AP241" s="58">
        <f t="shared" si="27"/>
        <v>-3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60"/>
      <c r="AF242" s="53" t="s">
        <v>56</v>
      </c>
      <c r="AG242" s="53">
        <v>4000</v>
      </c>
      <c r="AH242" s="55">
        <f t="shared" si="23"/>
        <v>11</v>
      </c>
      <c r="AI242" s="56">
        <f t="shared" si="24"/>
        <v>0</v>
      </c>
      <c r="AJ242" s="57">
        <f t="shared" si="32"/>
        <v>11</v>
      </c>
      <c r="AK242" s="58">
        <f t="shared" ref="AK242:AK267" si="33">AH242*AG242/1000</f>
        <v>44</v>
      </c>
      <c r="AL242" s="59">
        <f>AO242+AQ242-[2]Sheet1!$AH243</f>
        <v>0</v>
      </c>
      <c r="AM242" s="59">
        <f t="shared" si="30"/>
        <v>-11</v>
      </c>
      <c r="AN242" s="58">
        <f t="shared" si="26"/>
        <v>0</v>
      </c>
      <c r="AO242" s="59"/>
      <c r="AP242" s="58">
        <f t="shared" si="27"/>
        <v>-44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60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60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60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60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60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60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60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60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60"/>
      <c r="AF251" s="53" t="s">
        <v>56</v>
      </c>
      <c r="AG251" s="53">
        <v>150</v>
      </c>
      <c r="AH251" s="55">
        <f t="shared" si="23"/>
        <v>16</v>
      </c>
      <c r="AI251" s="56">
        <f t="shared" si="24"/>
        <v>0</v>
      </c>
      <c r="AJ251" s="57">
        <f t="shared" si="32"/>
        <v>16</v>
      </c>
      <c r="AK251" s="58">
        <f t="shared" si="33"/>
        <v>2.4</v>
      </c>
      <c r="AL251" s="59">
        <f>AO251+AQ251-[2]Sheet1!$AH252</f>
        <v>0</v>
      </c>
      <c r="AM251" s="59">
        <f t="shared" si="30"/>
        <v>-16</v>
      </c>
      <c r="AN251" s="58">
        <f t="shared" si="26"/>
        <v>0</v>
      </c>
      <c r="AO251" s="59"/>
      <c r="AP251" s="58">
        <f t="shared" si="27"/>
        <v>-2.4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60"/>
      <c r="AF252" s="53" t="s">
        <v>56</v>
      </c>
      <c r="AG252" s="53">
        <v>750</v>
      </c>
      <c r="AH252" s="55">
        <f t="shared" si="23"/>
        <v>8</v>
      </c>
      <c r="AI252" s="56">
        <f t="shared" si="24"/>
        <v>0</v>
      </c>
      <c r="AJ252" s="57">
        <f t="shared" si="32"/>
        <v>8</v>
      </c>
      <c r="AK252" s="58">
        <f t="shared" si="33"/>
        <v>6</v>
      </c>
      <c r="AL252" s="59">
        <f>AO252+AQ252-[2]Sheet1!$AH253</f>
        <v>0</v>
      </c>
      <c r="AM252" s="59">
        <f t="shared" si="30"/>
        <v>-8</v>
      </c>
      <c r="AN252" s="58">
        <f t="shared" si="26"/>
        <v>0</v>
      </c>
      <c r="AO252" s="59"/>
      <c r="AP252" s="58">
        <f t="shared" si="27"/>
        <v>-6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60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60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AO254+AQ254-[2]Sheet1!$AH255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60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60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60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60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60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60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60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60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60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60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105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105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105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8:W200" name="باقیمانده_5_1"/>
    <protectedRange algorithmName="SHA-512" hashValue="f5WsBkExWTs/LKakVBbNBXjGjwaAPcOxHhJFt4MnEAAY0TgGUtLBwc6BQDnps5THm9Gccqda3SWXIrg2Z9o+GA==" saltValue="9EXh0tvvNrwpkDbSuYJ+Uw==" spinCount="100000" sqref="V28:V200" name="تعداد ارسال شده_4_1"/>
    <protectedRange algorithmName="SHA-512" hashValue="jjrV5Hy6JwvVqOO7tKoZVoRg7rpBcjqvT96GSIFiDncBaImziwFUF2JC6d0rT0SfgZv+eJ/5g2VdqSB7bdW0mg==" saltValue="0Igh3j97EZBwjtfDd8U1wg==" spinCount="100000" sqref="W2" name="باقیمانده_5_1_1"/>
    <protectedRange algorithmName="SHA-512" hashValue="f5WsBkExWTs/LKakVBbNBXjGjwaAPcOxHhJFt4MnEAAY0TgGUtLBwc6BQDnps5THm9Gccqda3SWXIrg2Z9o+GA==" saltValue="9EXh0tvvNrwpkDbSuYJ+Uw==" spinCount="100000" sqref="V2" name="تعداد ارسال شده_4_1_1"/>
    <protectedRange algorithmName="SHA-512" hashValue="jjrV5Hy6JwvVqOO7tKoZVoRg7rpBcjqvT96GSIFiDncBaImziwFUF2JC6d0rT0SfgZv+eJ/5g2VdqSB7bdW0mg==" saltValue="0Igh3j97EZBwjtfDd8U1wg==" spinCount="100000" sqref="W3:W6" name="باقیمانده_5_2"/>
    <protectedRange algorithmName="SHA-512" hashValue="f5WsBkExWTs/LKakVBbNBXjGjwaAPcOxHhJFt4MnEAAY0TgGUtLBwc6BQDnps5THm9Gccqda3SWXIrg2Z9o+GA==" saltValue="9EXh0tvvNrwpkDbSuYJ+Uw==" spinCount="100000" sqref="V3:V6" name="تعداد ارسال شده_4_2"/>
    <protectedRange algorithmName="SHA-512" hashValue="jjrV5Hy6JwvVqOO7tKoZVoRg7rpBcjqvT96GSIFiDncBaImziwFUF2JC6d0rT0SfgZv+eJ/5g2VdqSB7bdW0mg==" saltValue="0Igh3j97EZBwjtfDd8U1wg==" spinCount="100000" sqref="W7" name="باقیمانده_5_3"/>
    <protectedRange algorithmName="SHA-512" hashValue="f5WsBkExWTs/LKakVBbNBXjGjwaAPcOxHhJFt4MnEAAY0TgGUtLBwc6BQDnps5THm9Gccqda3SWXIrg2Z9o+GA==" saltValue="9EXh0tvvNrwpkDbSuYJ+Uw==" spinCount="100000" sqref="V7" name="تعداد ارسال شده_4_3"/>
    <protectedRange algorithmName="SHA-512" hashValue="jjrV5Hy6JwvVqOO7tKoZVoRg7rpBcjqvT96GSIFiDncBaImziwFUF2JC6d0rT0SfgZv+eJ/5g2VdqSB7bdW0mg==" saltValue="0Igh3j97EZBwjtfDd8U1wg==" spinCount="100000" sqref="W8" name="باقیمانده_5_4"/>
    <protectedRange algorithmName="SHA-512" hashValue="f5WsBkExWTs/LKakVBbNBXjGjwaAPcOxHhJFt4MnEAAY0TgGUtLBwc6BQDnps5THm9Gccqda3SWXIrg2Z9o+GA==" saltValue="9EXh0tvvNrwpkDbSuYJ+Uw==" spinCount="100000" sqref="V8" name="تعداد ارسال شده_4_4"/>
    <protectedRange algorithmName="SHA-512" hashValue="jjrV5Hy6JwvVqOO7tKoZVoRg7rpBcjqvT96GSIFiDncBaImziwFUF2JC6d0rT0SfgZv+eJ/5g2VdqSB7bdW0mg==" saltValue="0Igh3j97EZBwjtfDd8U1wg==" spinCount="100000" sqref="W9" name="باقیمانده_5_5"/>
    <protectedRange algorithmName="SHA-512" hashValue="f5WsBkExWTs/LKakVBbNBXjGjwaAPcOxHhJFt4MnEAAY0TgGUtLBwc6BQDnps5THm9Gccqda3SWXIrg2Z9o+GA==" saltValue="9EXh0tvvNrwpkDbSuYJ+Uw==" spinCount="100000" sqref="V9" name="تعداد ارسال شده_4_5"/>
    <protectedRange algorithmName="SHA-512" hashValue="jjrV5Hy6JwvVqOO7tKoZVoRg7rpBcjqvT96GSIFiDncBaImziwFUF2JC6d0rT0SfgZv+eJ/5g2VdqSB7bdW0mg==" saltValue="0Igh3j97EZBwjtfDd8U1wg==" spinCount="100000" sqref="W10:W27" name="باقیمانده_5_6"/>
    <protectedRange algorithmName="SHA-512" hashValue="f5WsBkExWTs/LKakVBbNBXjGjwaAPcOxHhJFt4MnEAAY0TgGUtLBwc6BQDnps5THm9Gccqda3SWXIrg2Z9o+GA==" saltValue="9EXh0tvvNrwpkDbSuYJ+Uw==" spinCount="100000" sqref="V10:V27" name="تعداد ارسال شده_4_6"/>
  </protectedRanges>
  <mergeCells count="182">
    <mergeCell ref="N54:N65"/>
    <mergeCell ref="AC54:AC65"/>
    <mergeCell ref="AD54:AD65"/>
    <mergeCell ref="AB54:AB65"/>
    <mergeCell ref="AA54:AA65"/>
    <mergeCell ref="G54:G65"/>
    <mergeCell ref="H54:H65"/>
    <mergeCell ref="I54:I65"/>
    <mergeCell ref="J54:J65"/>
    <mergeCell ref="L54:L65"/>
    <mergeCell ref="M54:M65"/>
    <mergeCell ref="H50:H52"/>
    <mergeCell ref="G50:G52"/>
    <mergeCell ref="AD50:AD52"/>
    <mergeCell ref="AC50:AC52"/>
    <mergeCell ref="AB50:AB52"/>
    <mergeCell ref="AA50:AA52"/>
    <mergeCell ref="N45:N49"/>
    <mergeCell ref="N50:N52"/>
    <mergeCell ref="M50:M52"/>
    <mergeCell ref="L50:L52"/>
    <mergeCell ref="J50:J52"/>
    <mergeCell ref="I50:I52"/>
    <mergeCell ref="AD45:AD49"/>
    <mergeCell ref="AC45:AC49"/>
    <mergeCell ref="AB45:AB49"/>
    <mergeCell ref="AA45:AA49"/>
    <mergeCell ref="G45:G49"/>
    <mergeCell ref="H45:H49"/>
    <mergeCell ref="I45:I49"/>
    <mergeCell ref="J45:J49"/>
    <mergeCell ref="L45:L49"/>
    <mergeCell ref="M45:M49"/>
    <mergeCell ref="G43:G44"/>
    <mergeCell ref="AE43:AE44"/>
    <mergeCell ref="AD43:AD44"/>
    <mergeCell ref="AC43:AC44"/>
    <mergeCell ref="AB43:AB44"/>
    <mergeCell ref="AA43:AA44"/>
    <mergeCell ref="N43:N44"/>
    <mergeCell ref="M43:M44"/>
    <mergeCell ref="L43:L44"/>
    <mergeCell ref="J43:J44"/>
    <mergeCell ref="I43:I44"/>
    <mergeCell ref="H43:H44"/>
    <mergeCell ref="H40:H41"/>
    <mergeCell ref="G40:G41"/>
    <mergeCell ref="AD40:AD41"/>
    <mergeCell ref="AC40:AC41"/>
    <mergeCell ref="AB40:AB41"/>
    <mergeCell ref="AA40:AA41"/>
    <mergeCell ref="G32:G33"/>
    <mergeCell ref="AD32:AD33"/>
    <mergeCell ref="AC32:AC33"/>
    <mergeCell ref="AB32:AB33"/>
    <mergeCell ref="AA32:AA33"/>
    <mergeCell ref="N40:N41"/>
    <mergeCell ref="M40:M41"/>
    <mergeCell ref="L40:L41"/>
    <mergeCell ref="J40:J41"/>
    <mergeCell ref="I40:I41"/>
    <mergeCell ref="N32:N33"/>
    <mergeCell ref="M32:M33"/>
    <mergeCell ref="L32:L33"/>
    <mergeCell ref="J32:J33"/>
    <mergeCell ref="I32:I33"/>
    <mergeCell ref="H32:H33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H30:H31"/>
    <mergeCell ref="AC25:AC26"/>
    <mergeCell ref="AD25:AD26"/>
    <mergeCell ref="N28:N29"/>
    <mergeCell ref="AD28:AD29"/>
    <mergeCell ref="AC28:AC29"/>
    <mergeCell ref="AB28:AB29"/>
    <mergeCell ref="AA28:AA29"/>
    <mergeCell ref="G25:G26"/>
    <mergeCell ref="H25:H26"/>
    <mergeCell ref="I25:I26"/>
    <mergeCell ref="J25:J26"/>
    <mergeCell ref="L25:L26"/>
    <mergeCell ref="M25:M26"/>
    <mergeCell ref="M28:M29"/>
    <mergeCell ref="L28:L29"/>
    <mergeCell ref="J28:J29"/>
    <mergeCell ref="I28:I29"/>
    <mergeCell ref="H28:H29"/>
    <mergeCell ref="G28:G29"/>
    <mergeCell ref="N25:N26"/>
    <mergeCell ref="AA25:AA26"/>
    <mergeCell ref="AB25:AB26"/>
    <mergeCell ref="M23:M24"/>
    <mergeCell ref="N23:N24"/>
    <mergeCell ref="AA23:AA24"/>
    <mergeCell ref="AB23:AB24"/>
    <mergeCell ref="AC23:AC24"/>
    <mergeCell ref="AD23:AD24"/>
    <mergeCell ref="N21:N22"/>
    <mergeCell ref="AA21:AA22"/>
    <mergeCell ref="AB21:AB22"/>
    <mergeCell ref="AC21:AC22"/>
    <mergeCell ref="AD21:AD22"/>
    <mergeCell ref="M21:M22"/>
    <mergeCell ref="G23:G24"/>
    <mergeCell ref="H23:H24"/>
    <mergeCell ref="I23:I24"/>
    <mergeCell ref="J23:J24"/>
    <mergeCell ref="L23:L24"/>
    <mergeCell ref="G21:G22"/>
    <mergeCell ref="H21:H22"/>
    <mergeCell ref="I21:I22"/>
    <mergeCell ref="J21:J22"/>
    <mergeCell ref="L21:L22"/>
    <mergeCell ref="M18:M19"/>
    <mergeCell ref="N18:N19"/>
    <mergeCell ref="AA18:AA19"/>
    <mergeCell ref="AB18:AB19"/>
    <mergeCell ref="AC18:AC19"/>
    <mergeCell ref="AD18:AD19"/>
    <mergeCell ref="N16:N17"/>
    <mergeCell ref="AA16:AA17"/>
    <mergeCell ref="AB16:AB17"/>
    <mergeCell ref="AC16:AC17"/>
    <mergeCell ref="AD16:AD17"/>
    <mergeCell ref="M16:M17"/>
    <mergeCell ref="G18:G19"/>
    <mergeCell ref="H18:H19"/>
    <mergeCell ref="I18:I19"/>
    <mergeCell ref="J18:J19"/>
    <mergeCell ref="L18:L19"/>
    <mergeCell ref="G16:G17"/>
    <mergeCell ref="H16:H17"/>
    <mergeCell ref="I16:I17"/>
    <mergeCell ref="J16:J17"/>
    <mergeCell ref="L16:L17"/>
    <mergeCell ref="M12:M14"/>
    <mergeCell ref="N12:N14"/>
    <mergeCell ref="AA12:AA14"/>
    <mergeCell ref="AB12:AB14"/>
    <mergeCell ref="AC12:AC14"/>
    <mergeCell ref="AD12:AD14"/>
    <mergeCell ref="N10:N11"/>
    <mergeCell ref="AA10:AA11"/>
    <mergeCell ref="AB10:AB11"/>
    <mergeCell ref="AC10:AC11"/>
    <mergeCell ref="AD10:AD11"/>
    <mergeCell ref="M10:M11"/>
    <mergeCell ref="G12:G14"/>
    <mergeCell ref="H12:H14"/>
    <mergeCell ref="I12:I14"/>
    <mergeCell ref="J12:J14"/>
    <mergeCell ref="L12:L14"/>
    <mergeCell ref="G10:G11"/>
    <mergeCell ref="H10:H11"/>
    <mergeCell ref="I10:I11"/>
    <mergeCell ref="J10:J11"/>
    <mergeCell ref="L10:L11"/>
    <mergeCell ref="N5:N6"/>
    <mergeCell ref="AA5:AA6"/>
    <mergeCell ref="AB5:AB6"/>
    <mergeCell ref="AC5:AC6"/>
    <mergeCell ref="AD5:AD6"/>
    <mergeCell ref="AE5:AE6"/>
    <mergeCell ref="A1:B1"/>
    <mergeCell ref="C1:D1"/>
    <mergeCell ref="E1:F1"/>
    <mergeCell ref="U1:V1"/>
    <mergeCell ref="G5:G6"/>
    <mergeCell ref="H5:H6"/>
    <mergeCell ref="I5:I6"/>
    <mergeCell ref="J5:J6"/>
    <mergeCell ref="L5:L6"/>
    <mergeCell ref="M5:M6"/>
  </mergeCells>
  <conditionalFormatting sqref="G2:J2 Z2 AD2">
    <cfRule type="expression" dxfId="124" priority="29">
      <formula>$E2</formula>
    </cfRule>
  </conditionalFormatting>
  <conditionalFormatting sqref="G2:J2">
    <cfRule type="expression" dxfId="123" priority="27">
      <formula>$A2</formula>
    </cfRule>
  </conditionalFormatting>
  <conditionalFormatting sqref="G7:J10 G12:J12 G15:J16 G18:J18 G20:J21 G23:J23 G25:J25 G27:J28">
    <cfRule type="expression" dxfId="122" priority="3">
      <formula>$A7</formula>
    </cfRule>
  </conditionalFormatting>
  <conditionalFormatting sqref="G7:J10 AD7:AD10 Z7:Z27 G12:J12 AD12 G15:J16 AD15:AD16 G18:J18 AD18 G20:J21 AD20:AD21 G23:J23 AD23 G25:J25 AD25 G27:J28 AD27:AD28">
    <cfRule type="expression" dxfId="121" priority="5">
      <formula>$E7</formula>
    </cfRule>
  </conditionalFormatting>
  <conditionalFormatting sqref="G30:J30 AD30 G32:J32 AD32 G34:J40 AD34:AD40 G42:J43 AD42:AD43 G45:J45 AD45 G50:J50 AD50 G53:J54 AD53:AD54 G66:J200 AD66:AD200">
    <cfRule type="expression" dxfId="120" priority="92">
      <formula>$A30</formula>
    </cfRule>
  </conditionalFormatting>
  <conditionalFormatting sqref="G2:AF2">
    <cfRule type="expression" dxfId="119" priority="28">
      <formula>$C2</formula>
    </cfRule>
  </conditionalFormatting>
  <conditionalFormatting sqref="G7:AF10 G12:AF12 G15:AF16 G18:AF18 G20:AF21 G23:AF23 G25:AF25 G27:AF28 O11:Z11 O13:Z14 O17:Z17 O19:Z19 O22:Z22 O24:Z24 O26:Z26 K11 AE11:AF11 K13:K14 AE13:AF14 K17 AE17:AF17 K19 AE19:AF19 K22 AE22:AF22 K24 AE24:AF24 K26 AE26:AF26">
    <cfRule type="expression" dxfId="118" priority="4">
      <formula>$C7</formula>
    </cfRule>
  </conditionalFormatting>
  <conditionalFormatting sqref="G30:AF30 G32:AF32 G34:AF40 G42:AF43 G45:AF45 G50:AF50 G53:AF54 G66:AF200 O29:Z29 O31:Z31 O33:Z33 O41:Z41 O44:Z44 O46:Z49 O51:Z52 O55:Z65 K29 AE29:AF29 K31 AF31 K33 AE33:AF33 K41 AE41:AF41 K44 AF44 K46:K49 AE46:AF49 K51:K52 AE51:AF52 K55:K65 AE55:AF65">
    <cfRule type="expression" dxfId="117" priority="93">
      <formula>$C29</formula>
    </cfRule>
  </conditionalFormatting>
  <conditionalFormatting sqref="J3:J5 Q3:AF5 Q6:Z6 H3:H5 K3:K6 O3:P6 AF6">
    <cfRule type="expression" dxfId="116" priority="24">
      <formula>$C3</formula>
    </cfRule>
  </conditionalFormatting>
  <conditionalFormatting sqref="J3:J5 AD3:AD5 Z3:Z6">
    <cfRule type="expression" dxfId="115" priority="25">
      <formula>$E3</formula>
    </cfRule>
  </conditionalFormatting>
  <conditionalFormatting sqref="J3:J5">
    <cfRule type="expression" dxfId="114" priority="23">
      <formula>$A3</formula>
    </cfRule>
  </conditionalFormatting>
  <conditionalFormatting sqref="W2:W200">
    <cfRule type="expression" dxfId="113" priority="1">
      <formula>$AG2</formula>
    </cfRule>
  </conditionalFormatting>
  <conditionalFormatting sqref="Z2:Z200 AD7:AD10 AD12 AD15:AD16 AD18 AD20:AD21 AD23 AD25 AD27:AD28">
    <cfRule type="expression" dxfId="112" priority="2">
      <formula>$A2</formula>
    </cfRule>
  </conditionalFormatting>
  <conditionalFormatting sqref="Z28:Z200 G30:J30 AD30 G32:J32 AD32 G34:J40 AD34:AD40 G42:J43 AD42:AD43 G45:J45 AD45 G50:J50 AD50 G53:J54 AD53:AD54 G66:J200 AD66:AD200">
    <cfRule type="expression" dxfId="111" priority="94">
      <formula>$E28</formula>
    </cfRule>
  </conditionalFormatting>
  <conditionalFormatting sqref="AD2:AD5">
    <cfRule type="expression" dxfId="110" priority="22">
      <formula>$A2</formula>
    </cfRule>
  </conditionalFormatting>
  <conditionalFormatting sqref="AL203:AM203">
    <cfRule type="dataBar" priority="56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{96A5EB5E-7E1E-4560-A6E0-A4F1CDFD5D26}</x14:id>
        </ext>
      </extLst>
    </cfRule>
  </conditionalFormatting>
  <conditionalFormatting sqref="AL204:AM204">
    <cfRule type="dataBar" priority="55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{C6968557-5623-4E1B-8923-08AB332C0825}</x14:id>
        </ext>
      </extLst>
    </cfRule>
  </conditionalFormatting>
  <conditionalFormatting sqref="AL205:AM205">
    <cfRule type="dataBar" priority="54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{E2BF7358-A039-447B-B737-6FAEF4D22429}</x14:id>
        </ext>
      </extLst>
    </cfRule>
  </conditionalFormatting>
  <conditionalFormatting sqref="AL206:AM206">
    <cfRule type="dataBar" priority="53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{E3615F2F-5AE8-4C73-9E7E-1957A94D5B10}</x14:id>
        </ext>
      </extLst>
    </cfRule>
  </conditionalFormatting>
  <conditionalFormatting sqref="AL207:AM207">
    <cfRule type="dataBar" priority="52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{F93DECA7-5E43-4358-A366-0A63FF5E298E}</x14:id>
        </ext>
      </extLst>
    </cfRule>
  </conditionalFormatting>
  <conditionalFormatting sqref="AL208:AM208">
    <cfRule type="dataBar" priority="51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{23B882C6-8297-491C-9DDF-3CD11BEA55DE}</x14:id>
        </ext>
      </extLst>
    </cfRule>
  </conditionalFormatting>
  <conditionalFormatting sqref="AL209:AM209">
    <cfRule type="dataBar" priority="50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{6ABB652B-E01A-44E0-AD49-3CBA6865D4D4}</x14:id>
        </ext>
      </extLst>
    </cfRule>
  </conditionalFormatting>
  <conditionalFormatting sqref="AL210:AM210">
    <cfRule type="dataBar" priority="49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{1F987198-3DB7-4BD0-9814-7860BF0957AD}</x14:id>
        </ext>
      </extLst>
    </cfRule>
  </conditionalFormatting>
  <conditionalFormatting sqref="AL211:AM211">
    <cfRule type="dataBar" priority="48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{F64209BD-582C-4118-85EB-C98A2D99C0D6}</x14:id>
        </ext>
      </extLst>
    </cfRule>
  </conditionalFormatting>
  <conditionalFormatting sqref="AL212:AM212">
    <cfRule type="dataBar" priority="47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{A2F90429-BBBC-456E-AE5A-D7FE5DCADBDF}</x14:id>
        </ext>
      </extLst>
    </cfRule>
  </conditionalFormatting>
  <conditionalFormatting sqref="AL213:AM213">
    <cfRule type="dataBar" priority="46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{982F7790-3E35-490F-86A3-F28F14837110}</x14:id>
        </ext>
      </extLst>
    </cfRule>
  </conditionalFormatting>
  <conditionalFormatting sqref="AL214:AM214">
    <cfRule type="dataBar" priority="45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{1E90EB1F-81E9-4B3E-AB05-784B09F6BFB6}</x14:id>
        </ext>
      </extLst>
    </cfRule>
  </conditionalFormatting>
  <conditionalFormatting sqref="AL215:AM215">
    <cfRule type="dataBar" priority="44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{0D4B9DFE-CE6C-4836-B05F-13866A85CF66}</x14:id>
        </ext>
      </extLst>
    </cfRule>
  </conditionalFormatting>
  <conditionalFormatting sqref="AL216:AM216">
    <cfRule type="dataBar" priority="43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{5AD16014-57CE-4EF6-B510-980859D8DBE3}</x14:id>
        </ext>
      </extLst>
    </cfRule>
  </conditionalFormatting>
  <conditionalFormatting sqref="AL217:AM217">
    <cfRule type="dataBar" priority="42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{335E40BD-79B7-48B1-A700-9B137B0F7A22}</x14:id>
        </ext>
      </extLst>
    </cfRule>
  </conditionalFormatting>
  <conditionalFormatting sqref="AL218:AM218">
    <cfRule type="dataBar" priority="41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{9A3F8298-CAF7-4CEA-90BD-4949EFB0D175}</x14:id>
        </ext>
      </extLst>
    </cfRule>
  </conditionalFormatting>
  <conditionalFormatting sqref="AL219:AM219">
    <cfRule type="dataBar" priority="40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{7843930C-BE9F-4970-ABEC-3A0AC0000F0A}</x14:id>
        </ext>
      </extLst>
    </cfRule>
  </conditionalFormatting>
  <conditionalFormatting sqref="AL220:AM220">
    <cfRule type="dataBar" priority="39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{CE8BDA75-5323-4CDB-B799-0AF9F780BB4E}</x14:id>
        </ext>
      </extLst>
    </cfRule>
  </conditionalFormatting>
  <conditionalFormatting sqref="AL221:AM221">
    <cfRule type="dataBar" priority="57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{153C6FBB-91C8-4AA6-9102-7E83AEA19648}</x14:id>
        </ext>
      </extLst>
    </cfRule>
  </conditionalFormatting>
  <conditionalFormatting sqref="AL223:AM223">
    <cfRule type="dataBar" priority="58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{2A4877D6-4A0C-4BB6-8EF8-8B030BEA10B8}</x14:id>
        </ext>
      </extLst>
    </cfRule>
  </conditionalFormatting>
  <conditionalFormatting sqref="AL224:AM224">
    <cfRule type="dataBar" priority="59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{67EE592C-D1D1-4C61-BDB6-2FD93A71EC0F}</x14:id>
        </ext>
      </extLst>
    </cfRule>
  </conditionalFormatting>
  <conditionalFormatting sqref="AL225:AM225">
    <cfRule type="dataBar" priority="60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{04E76000-B5C8-43B8-8994-523283BCF724}</x14:id>
        </ext>
      </extLst>
    </cfRule>
  </conditionalFormatting>
  <conditionalFormatting sqref="AL226:AM226">
    <cfRule type="dataBar" priority="61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{F0F3EE5A-B2F5-4F7D-8EB5-9D5F3BF3A0AF}</x14:id>
        </ext>
      </extLst>
    </cfRule>
  </conditionalFormatting>
  <conditionalFormatting sqref="AL227:AM227">
    <cfRule type="dataBar" priority="62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{EFCCC30F-7695-45EC-A317-5B647AFD561C}</x14:id>
        </ext>
      </extLst>
    </cfRule>
  </conditionalFormatting>
  <conditionalFormatting sqref="AL228:AM228">
    <cfRule type="dataBar" priority="63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{21E11740-7E26-46E8-8F0D-DE7089E3F17F}</x14:id>
        </ext>
      </extLst>
    </cfRule>
  </conditionalFormatting>
  <conditionalFormatting sqref="AL229:AM229">
    <cfRule type="dataBar" priority="38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{0C8BE629-84D4-4D19-986B-E408CE76C4D7}</x14:id>
        </ext>
      </extLst>
    </cfRule>
  </conditionalFormatting>
  <conditionalFormatting sqref="AL230:AM230">
    <cfRule type="dataBar" priority="37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{7F3C1819-9679-45C6-923A-F7D7F1748256}</x14:id>
        </ext>
      </extLst>
    </cfRule>
  </conditionalFormatting>
  <conditionalFormatting sqref="AL231:AM231">
    <cfRule type="dataBar" priority="36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{B885856E-75E2-463A-971D-FE59D609A2FA}</x14:id>
        </ext>
      </extLst>
    </cfRule>
  </conditionalFormatting>
  <conditionalFormatting sqref="AL232:AM232">
    <cfRule type="dataBar" priority="35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{34247424-6AF3-4FFA-AD2B-70BD1CB68017}</x14:id>
        </ext>
      </extLst>
    </cfRule>
  </conditionalFormatting>
  <conditionalFormatting sqref="AL233:AM233">
    <cfRule type="dataBar" priority="34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{FC0E6A0B-6A1D-45A6-A819-4EF833FDE1C1}</x14:id>
        </ext>
      </extLst>
    </cfRule>
  </conditionalFormatting>
  <conditionalFormatting sqref="AL234:AM234">
    <cfRule type="dataBar" priority="33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{1F62F37B-BAEE-4EC9-93FA-9C9A7AB8C592}</x14:id>
        </ext>
      </extLst>
    </cfRule>
  </conditionalFormatting>
  <conditionalFormatting sqref="AL235:AM235">
    <cfRule type="dataBar" priority="64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{E0E944B0-6120-4D31-B8E3-2A50358AE59C}</x14:id>
        </ext>
      </extLst>
    </cfRule>
  </conditionalFormatting>
  <conditionalFormatting sqref="AL236:AM236">
    <cfRule type="dataBar" priority="65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{4E48FD12-CA06-4B67-A2E1-02035AE3CA09}</x14:id>
        </ext>
      </extLst>
    </cfRule>
  </conditionalFormatting>
  <conditionalFormatting sqref="AL237:AM237">
    <cfRule type="dataBar" priority="66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{7C033DFE-C12B-4D34-8760-F84D1DD4149E}</x14:id>
        </ext>
      </extLst>
    </cfRule>
  </conditionalFormatting>
  <conditionalFormatting sqref="AL238:AM238">
    <cfRule type="dataBar" priority="67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{4ABAB315-2B92-46ED-95B8-F09ED52A6101}</x14:id>
        </ext>
      </extLst>
    </cfRule>
  </conditionalFormatting>
  <conditionalFormatting sqref="AL239:AM239">
    <cfRule type="dataBar" priority="68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{475B3DBD-9004-4590-877D-DDAA14313056}</x14:id>
        </ext>
      </extLst>
    </cfRule>
  </conditionalFormatting>
  <conditionalFormatting sqref="AL240:AM240">
    <cfRule type="dataBar" priority="69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{6E249AB5-8E6D-4212-B2F2-C30AF1295AD6}</x14:id>
        </ext>
      </extLst>
    </cfRule>
  </conditionalFormatting>
  <conditionalFormatting sqref="AL241:AM241">
    <cfRule type="dataBar" priority="70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{6AC6FA9B-8502-4CE3-8BC4-F7AE0877B3F4}</x14:id>
        </ext>
      </extLst>
    </cfRule>
  </conditionalFormatting>
  <conditionalFormatting sqref="AL242:AM242">
    <cfRule type="dataBar" priority="71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{511255FC-6106-4697-A8BA-2EB00E35D742}</x14:id>
        </ext>
      </extLst>
    </cfRule>
  </conditionalFormatting>
  <conditionalFormatting sqref="AL243:AM243">
    <cfRule type="dataBar" priority="72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{391A3E13-6A02-44FA-AE62-2AFE0C64C8A9}</x14:id>
        </ext>
      </extLst>
    </cfRule>
  </conditionalFormatting>
  <conditionalFormatting sqref="AL244:AM244">
    <cfRule type="dataBar" priority="73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{4B0DDCD1-1555-4FB7-946A-4001D3520EE4}</x14:id>
        </ext>
      </extLst>
    </cfRule>
  </conditionalFormatting>
  <conditionalFormatting sqref="AL245:AM245">
    <cfRule type="dataBar" priority="74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{27EB4002-3955-4A4E-87DE-DFABE16D5220}</x14:id>
        </ext>
      </extLst>
    </cfRule>
  </conditionalFormatting>
  <conditionalFormatting sqref="AL246:AM246">
    <cfRule type="dataBar" priority="75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{19A49D28-2F92-4FC0-A63C-0DEAB73BE2DB}</x14:id>
        </ext>
      </extLst>
    </cfRule>
  </conditionalFormatting>
  <conditionalFormatting sqref="AL247:AM247">
    <cfRule type="dataBar" priority="76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{27A03B21-33F3-4202-9A2D-4F9C6C065814}</x14:id>
        </ext>
      </extLst>
    </cfRule>
  </conditionalFormatting>
  <conditionalFormatting sqref="AL248:AM248">
    <cfRule type="dataBar" priority="32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{D405AE33-EB54-4A08-90C1-39A8314924C9}</x14:id>
        </ext>
      </extLst>
    </cfRule>
  </conditionalFormatting>
  <conditionalFormatting sqref="AL249:AM249">
    <cfRule type="dataBar" priority="77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{49F8685E-5A1D-404F-B5EE-0DEA0D747260}</x14:id>
        </ext>
      </extLst>
    </cfRule>
  </conditionalFormatting>
  <conditionalFormatting sqref="AL250:AM250">
    <cfRule type="dataBar" priority="78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{5EA7E15F-9249-40E8-AD35-15E1D6AFED41}</x14:id>
        </ext>
      </extLst>
    </cfRule>
  </conditionalFormatting>
  <conditionalFormatting sqref="AL251:AM251">
    <cfRule type="dataBar" priority="79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{9A49FC28-3F53-46EA-8DD9-BF320A4F747A}</x14:id>
        </ext>
      </extLst>
    </cfRule>
  </conditionalFormatting>
  <conditionalFormatting sqref="AL252:AM252">
    <cfRule type="dataBar" priority="80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{DB8EE884-3828-48E0-A6A9-41E8C7FB71BF}</x14:id>
        </ext>
      </extLst>
    </cfRule>
  </conditionalFormatting>
  <conditionalFormatting sqref="AL253:AM253">
    <cfRule type="dataBar" priority="81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{7A1CEFC2-752B-4B4F-A209-ED736C6CE53A}</x14:id>
        </ext>
      </extLst>
    </cfRule>
  </conditionalFormatting>
  <conditionalFormatting sqref="AL254:AM254">
    <cfRule type="dataBar" priority="82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{EC4C0B30-071C-4D03-A3DA-D602DB53FFC6}</x14:id>
        </ext>
      </extLst>
    </cfRule>
  </conditionalFormatting>
  <conditionalFormatting sqref="AL255:AM255">
    <cfRule type="dataBar" priority="83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{A32990D1-F92B-4BF1-857F-5F25DF50424B}</x14:id>
        </ext>
      </extLst>
    </cfRule>
  </conditionalFormatting>
  <conditionalFormatting sqref="AL256:AM256">
    <cfRule type="dataBar" priority="84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{ACBF160E-5516-4F69-9B42-75E9D3F01EBB}</x14:id>
        </ext>
      </extLst>
    </cfRule>
  </conditionalFormatting>
  <conditionalFormatting sqref="AL257:AM257">
    <cfRule type="dataBar" priority="85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{7327E246-B7B0-4DC6-B2A4-6F673C036688}</x14:id>
        </ext>
      </extLst>
    </cfRule>
  </conditionalFormatting>
  <conditionalFormatting sqref="AL258:AM258">
    <cfRule type="dataBar" priority="31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{410633F0-32D4-4CB4-B9B6-D681F4A6AF1A}</x14:id>
        </ext>
      </extLst>
    </cfRule>
  </conditionalFormatting>
  <conditionalFormatting sqref="AL259:AM259">
    <cfRule type="dataBar" priority="30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{B539F871-E5A0-4075-AFCC-B31648E0852D}</x14:id>
        </ext>
      </extLst>
    </cfRule>
  </conditionalFormatting>
  <conditionalFormatting sqref="AL260:AM260">
    <cfRule type="dataBar" priority="86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{13F7E01F-F4B3-4D43-9307-CE7481462D5C}</x14:id>
        </ext>
      </extLst>
    </cfRule>
  </conditionalFormatting>
  <conditionalFormatting sqref="AL261:AM261">
    <cfRule type="dataBar" priority="87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{AB64383A-FE52-41B7-9603-9C3D38E55087}</x14:id>
        </ext>
      </extLst>
    </cfRule>
  </conditionalFormatting>
  <conditionalFormatting sqref="AL262:AM262">
    <cfRule type="dataBar" priority="88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{F8603602-D508-4CE1-8303-1CCCE7FBD885}</x14:id>
        </ext>
      </extLst>
    </cfRule>
  </conditionalFormatting>
  <conditionalFormatting sqref="AL263:AM263">
    <cfRule type="dataBar" priority="89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{9990899A-C80E-44B8-AE7F-6EBA9C537E6B}</x14:id>
        </ext>
      </extLst>
    </cfRule>
  </conditionalFormatting>
  <conditionalFormatting sqref="AL264:AM264">
    <cfRule type="dataBar" priority="90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{1A6CCF4F-2622-432E-BDC9-2A4FBA72EBA9}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A5EB5E-7E1E-4560-A6E0-A4F1CDFD5D2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C6968557-5623-4E1B-8923-08AB332C082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2BF7358-A039-447B-B737-6FAEF4D22429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3615F2F-5AE8-4C73-9E7E-1957A94D5B1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93DECA7-5E43-4358-A366-0A63FF5E298E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23B882C6-8297-491C-9DDF-3CD11BEA55D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6ABB652B-E01A-44E0-AD49-3CBA6865D4D4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F987198-3DB7-4BD0-9814-7860BF0957A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64209BD-582C-4118-85EB-C98A2D99C0D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2F90429-BBBC-456E-AE5A-D7FE5DCADBDF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982F7790-3E35-490F-86A3-F28F14837110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E90EB1F-81E9-4B3E-AB05-784B09F6BFB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0D4B9DFE-CE6C-4836-B05F-13866A85CF66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AD16014-57CE-4EF6-B510-980859D8DBE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35E40BD-79B7-48B1-A700-9B137B0F7A2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A3F8298-CAF7-4CEA-90BD-4949EFB0D17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843930C-BE9F-4970-ABEC-3A0AC0000F0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E8BDA75-5323-4CDB-B799-0AF9F780BB4E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53C6FBB-91C8-4AA6-9102-7E83AEA1964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2A4877D6-4A0C-4BB6-8EF8-8B030BEA10B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67EE592C-D1D1-4C61-BDB6-2FD93A71EC0F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4E76000-B5C8-43B8-8994-523283BCF72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0F3EE5A-B2F5-4F7D-8EB5-9D5F3BF3A0A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FCCC30F-7695-45EC-A317-5B647AFD561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21E11740-7E26-46E8-8F0D-DE7089E3F17F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0C8BE629-84D4-4D19-986B-E408CE76C4D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7F3C1819-9679-45C6-923A-F7D7F174825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B885856E-75E2-463A-971D-FE59D609A2F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4247424-6AF3-4FFA-AD2B-70BD1CB68017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C0E6A0B-6A1D-45A6-A819-4EF833FDE1C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F62F37B-BAEE-4EC9-93FA-9C9A7AB8C592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0E944B0-6120-4D31-B8E3-2A50358AE59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4E48FD12-CA06-4B67-A2E1-02035AE3CA09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7C033DFE-C12B-4D34-8760-F84D1DD4149E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ABAB315-2B92-46ED-95B8-F09ED52A610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75B3DBD-9004-4590-877D-DDAA1431305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E249AB5-8E6D-4212-B2F2-C30AF1295AD6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AC6FA9B-8502-4CE3-8BC4-F7AE0877B3F4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11255FC-6106-4697-A8BA-2EB00E35D742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391A3E13-6A02-44FA-AE62-2AFE0C64C8A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B0DDCD1-1555-4FB7-946A-4001D3520EE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27EB4002-3955-4A4E-87DE-DFABE16D5220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9A49D28-2F92-4FC0-A63C-0DEAB73BE2DB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27A03B21-33F3-4202-9A2D-4F9C6C06581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405AE33-EB54-4A08-90C1-39A8314924C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9F8685E-5A1D-404F-B5EE-0DEA0D74726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5EA7E15F-9249-40E8-AD35-15E1D6AFED4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A49FC28-3F53-46EA-8DD9-BF320A4F747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B8EE884-3828-48E0-A6A9-41E8C7FB71BF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7A1CEFC2-752B-4B4F-A209-ED736C6CE53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C4C0B30-071C-4D03-A3DA-D602DB53FFC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32990D1-F92B-4BF1-857F-5F25DF50424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CBF160E-5516-4F69-9B42-75E9D3F01EBB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327E246-B7B0-4DC6-B2A4-6F673C03668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10633F0-32D4-4CB4-B9B6-D681F4A6AF1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B539F871-E5A0-4075-AFCC-B31648E0852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3F7E01F-F4B3-4D43-9307-CE7481462D5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AB64383A-FE52-41B7-9603-9C3D38E55087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8603602-D508-4CE1-8303-1CCCE7FBD88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9990899A-C80E-44B8-AE7F-6EBA9C537E6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A6CCF4F-2622-432E-BDC9-2A4FBA72EBA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647C-63E6-42CD-B678-66C588B672D7}">
  <dimension ref="A1:AR267"/>
  <sheetViews>
    <sheetView rightToLeft="1" topLeftCell="G55" zoomScale="70" zoomScaleNormal="70" workbookViewId="0">
      <selection activeCell="J69" sqref="J69:J70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2.4414062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8.21875" style="24" bestFit="1" customWidth="1"/>
    <col min="29" max="29" width="15.77734375" style="31" bestFit="1" customWidth="1"/>
    <col min="30" max="30" width="13.6640625" style="32" bestFit="1" customWidth="1"/>
    <col min="31" max="31" width="99.6640625" style="24" bestFit="1" customWidth="1"/>
    <col min="32" max="32" width="28.33203125" style="24" bestFit="1" customWidth="1"/>
    <col min="33" max="33" width="13.5546875" style="24" bestFit="1" customWidth="1"/>
    <col min="34" max="34" width="126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282719852521</v>
      </c>
      <c r="I2" s="9" t="s">
        <v>317</v>
      </c>
      <c r="J2" s="9"/>
      <c r="K2" s="11" t="str">
        <f t="shared" ref="K2:K65" ca="1" si="0">IF(C2, TODAY(), "" )</f>
        <v/>
      </c>
      <c r="L2" s="12" t="s">
        <v>514</v>
      </c>
      <c r="M2" s="12" t="s">
        <v>515</v>
      </c>
      <c r="N2" s="12" t="s">
        <v>516</v>
      </c>
      <c r="O2" s="9">
        <v>5511.2</v>
      </c>
      <c r="P2" s="9">
        <v>1</v>
      </c>
      <c r="Q2" s="13" t="str">
        <f>VLOOKUP(O2, '[1]لیست محصولات شهریور ۱۴۰۳'!B:C,2,0)</f>
        <v>هامبلا | Hambella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14550000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14550000</v>
      </c>
      <c r="Y2" s="17"/>
      <c r="Z2" s="14">
        <f t="shared" ref="Z2:Z65" si="4">X2-Y2</f>
        <v>14550000</v>
      </c>
      <c r="AA2" s="18" t="s">
        <v>517</v>
      </c>
      <c r="AB2" s="13" t="s">
        <v>518</v>
      </c>
      <c r="AC2" s="19" t="s">
        <v>519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رشت چهار راه گلسار ابتدای تختی روبروی شهرداری منطقه ۳ کافه نیروانا - معین امدادی 09118872550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202">
        <v>73483</v>
      </c>
      <c r="I3" s="159" t="s">
        <v>317</v>
      </c>
      <c r="J3" s="159"/>
      <c r="K3" s="11" t="str">
        <f t="shared" ca="1" si="0"/>
        <v/>
      </c>
      <c r="L3" s="156" t="s">
        <v>520</v>
      </c>
      <c r="M3" s="156" t="s">
        <v>521</v>
      </c>
      <c r="N3" s="156"/>
      <c r="O3" s="9">
        <v>5525.2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13350000</v>
      </c>
      <c r="U3" s="15"/>
      <c r="V3" s="16">
        <f t="shared" si="1"/>
        <v>0</v>
      </c>
      <c r="W3" s="12">
        <f t="shared" si="2"/>
        <v>1</v>
      </c>
      <c r="X3" s="14">
        <f t="shared" si="3"/>
        <v>13350000</v>
      </c>
      <c r="Y3" s="17"/>
      <c r="Z3" s="14">
        <f t="shared" si="4"/>
        <v>13350000</v>
      </c>
      <c r="AA3" s="168" t="s">
        <v>80</v>
      </c>
      <c r="AB3" s="226" t="s">
        <v>522</v>
      </c>
      <c r="AC3" s="171" t="s">
        <v>523</v>
      </c>
      <c r="AD3" s="175"/>
      <c r="AE3" s="154" t="s">
        <v>524</v>
      </c>
      <c r="AF3" s="21"/>
      <c r="AG3" s="22" t="str">
        <f t="shared" si="5"/>
        <v>TRUE</v>
      </c>
      <c r="AH3" s="23" t="str">
        <f>AA3&amp;" "&amp;AB3&amp;" "&amp;N3&amp;" - "&amp;L3&amp;" "&amp;M3&amp;" "&amp;AC3</f>
        <v>تهران یوسف‌آباد، میدان سلماس، خیابان شریار، کوچه ۱۰/۱ شرقی، پلاک ۳۳ طبقه۳  - رامیار خلیلی 09128141925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0"/>
      <c r="H4" s="203"/>
      <c r="I4" s="160"/>
      <c r="J4" s="160"/>
      <c r="K4" s="11" t="str">
        <f t="shared" ca="1" si="0"/>
        <v/>
      </c>
      <c r="L4" s="157"/>
      <c r="M4" s="157"/>
      <c r="N4" s="157"/>
      <c r="O4" s="9">
        <v>5524.2</v>
      </c>
      <c r="P4" s="9">
        <v>2</v>
      </c>
      <c r="Q4" s="13" t="str">
        <f>VLOOKUP(O4, '[1]لیست محصولات شهریور ۱۴۰۳'!B:C,2,0)</f>
        <v>برزیل کوکاپیل کاناریو | Brazil Cocapil Canario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12450000</v>
      </c>
      <c r="U4" s="15"/>
      <c r="V4" s="16">
        <f t="shared" si="1"/>
        <v>0</v>
      </c>
      <c r="W4" s="12">
        <f t="shared" si="2"/>
        <v>2</v>
      </c>
      <c r="X4" s="14">
        <f t="shared" si="3"/>
        <v>24900000</v>
      </c>
      <c r="Y4" s="17"/>
      <c r="Z4" s="14">
        <f t="shared" si="4"/>
        <v>24900000</v>
      </c>
      <c r="AA4" s="169"/>
      <c r="AB4" s="228"/>
      <c r="AC4" s="172"/>
      <c r="AD4" s="176"/>
      <c r="AE4" s="174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0"/>
      <c r="H5" s="203"/>
      <c r="I5" s="160"/>
      <c r="J5" s="160"/>
      <c r="K5" s="11" t="str">
        <f t="shared" ca="1" si="0"/>
        <v/>
      </c>
      <c r="L5" s="157"/>
      <c r="M5" s="157"/>
      <c r="N5" s="157"/>
      <c r="O5" s="9">
        <v>5511.2</v>
      </c>
      <c r="P5" s="9">
        <v>1</v>
      </c>
      <c r="Q5" s="13" t="str">
        <f>VLOOKUP(O5, '[1]لیست محصولات شهریور ۱۴۰۳'!B:C,2,0)</f>
        <v>هامبلا | Hambella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14550000</v>
      </c>
      <c r="U5" s="15"/>
      <c r="V5" s="16">
        <f t="shared" si="1"/>
        <v>0</v>
      </c>
      <c r="W5" s="12">
        <f t="shared" si="2"/>
        <v>1</v>
      </c>
      <c r="X5" s="14">
        <f t="shared" si="3"/>
        <v>14550000</v>
      </c>
      <c r="Y5" s="17"/>
      <c r="Z5" s="14">
        <f t="shared" si="4"/>
        <v>14550000</v>
      </c>
      <c r="AA5" s="169"/>
      <c r="AB5" s="228"/>
      <c r="AC5" s="172"/>
      <c r="AD5" s="176"/>
      <c r="AE5" s="174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1"/>
      <c r="H6" s="204"/>
      <c r="I6" s="161"/>
      <c r="J6" s="161"/>
      <c r="K6" s="11" t="str">
        <f t="shared" ca="1" si="0"/>
        <v/>
      </c>
      <c r="L6" s="158"/>
      <c r="M6" s="158"/>
      <c r="N6" s="158"/>
      <c r="O6" s="9">
        <v>3326.1</v>
      </c>
      <c r="P6" s="9">
        <v>2</v>
      </c>
      <c r="Q6" s="13" t="str">
        <f>VLOOKUP(O6, '[1]لیست محصولات شهریور ۱۴۰۳'!B:C,2,0)</f>
        <v>میاگروس | Milagros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3750000</v>
      </c>
      <c r="U6" s="15"/>
      <c r="V6" s="16">
        <f t="shared" si="1"/>
        <v>0</v>
      </c>
      <c r="W6" s="12">
        <f t="shared" si="2"/>
        <v>2</v>
      </c>
      <c r="X6" s="14">
        <f t="shared" si="3"/>
        <v>7500000</v>
      </c>
      <c r="Y6" s="17"/>
      <c r="Z6" s="14">
        <f t="shared" si="4"/>
        <v>7500000</v>
      </c>
      <c r="AA6" s="170"/>
      <c r="AB6" s="227"/>
      <c r="AC6" s="173"/>
      <c r="AD6" s="177"/>
      <c r="AE6" s="155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3</v>
      </c>
      <c r="H7" s="10">
        <v>282743105547</v>
      </c>
      <c r="I7" s="9" t="s">
        <v>317</v>
      </c>
      <c r="J7" s="9"/>
      <c r="K7" s="11" t="str">
        <f t="shared" ca="1" si="0"/>
        <v/>
      </c>
      <c r="L7" s="12" t="s">
        <v>147</v>
      </c>
      <c r="M7" s="12" t="s">
        <v>525</v>
      </c>
      <c r="N7" s="12" t="s">
        <v>526</v>
      </c>
      <c r="O7" s="9">
        <v>3326.1</v>
      </c>
      <c r="P7" s="9">
        <v>1</v>
      </c>
      <c r="Q7" s="13" t="str">
        <f>VLOOKUP(O7, '[1]لیست محصولات شهریور ۱۴۰۳'!B:C,2,0)</f>
        <v>میاگروس | Milagros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3750000</v>
      </c>
      <c r="U7" s="26"/>
      <c r="V7" s="16">
        <f t="shared" si="1"/>
        <v>0</v>
      </c>
      <c r="W7" s="12">
        <f t="shared" si="2"/>
        <v>1</v>
      </c>
      <c r="X7" s="14">
        <f t="shared" si="3"/>
        <v>3750000</v>
      </c>
      <c r="Y7" s="17"/>
      <c r="Z7" s="14">
        <f t="shared" si="4"/>
        <v>3750000</v>
      </c>
      <c r="AA7" s="18" t="s">
        <v>184</v>
      </c>
      <c r="AB7" s="13" t="s">
        <v>527</v>
      </c>
      <c r="AC7" s="19" t="s">
        <v>528</v>
      </c>
      <c r="AD7" s="20"/>
      <c r="AE7" s="19"/>
      <c r="AF7" s="21"/>
      <c r="AG7" s="22" t="str">
        <f t="shared" si="5"/>
        <v>TRUE</v>
      </c>
      <c r="AH7" s="23" t="str">
        <f t="shared" si="6"/>
        <v>مشهد حاشیه بلوار وکیل اباد بین ۲۶و ۲۸ پشت پل عابر پیاده کافه خط - علی حاجی زاده 09155132920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4</v>
      </c>
      <c r="H8" s="10">
        <v>282745727922</v>
      </c>
      <c r="I8" s="9" t="s">
        <v>317</v>
      </c>
      <c r="J8" s="9"/>
      <c r="K8" s="11" t="str">
        <f t="shared" ca="1" si="0"/>
        <v/>
      </c>
      <c r="L8" s="12" t="s">
        <v>114</v>
      </c>
      <c r="M8" s="12" t="s">
        <v>529</v>
      </c>
      <c r="N8" s="12"/>
      <c r="O8" s="9">
        <v>5501.2</v>
      </c>
      <c r="P8" s="9">
        <v>2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11100000</v>
      </c>
      <c r="U8" s="15"/>
      <c r="V8" s="16">
        <f t="shared" si="1"/>
        <v>0</v>
      </c>
      <c r="W8" s="12">
        <f t="shared" si="2"/>
        <v>2</v>
      </c>
      <c r="X8" s="14">
        <f t="shared" si="3"/>
        <v>22200000</v>
      </c>
      <c r="Y8" s="17"/>
      <c r="Z8" s="14">
        <f t="shared" si="4"/>
        <v>22200000</v>
      </c>
      <c r="AA8" s="18" t="s">
        <v>80</v>
      </c>
      <c r="AB8" s="13" t="s">
        <v>530</v>
      </c>
      <c r="AC8" s="19" t="s">
        <v>531</v>
      </c>
      <c r="AD8" s="20" t="s">
        <v>172</v>
      </c>
      <c r="AE8" s="19"/>
      <c r="AF8" s="21"/>
      <c r="AG8" s="22" t="str">
        <f t="shared" si="5"/>
        <v>TRUE</v>
      </c>
      <c r="AH8" s="23" t="str">
        <f t="shared" si="6"/>
        <v>تهران شمیران خیابان باهنر جماران خیابان حسن پور کوچه ششم کوچه قنات پلاک ۹ واحد ۱  - محمدرضا عرفاتی 09122176886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5</v>
      </c>
      <c r="H9" s="10">
        <v>282745928565</v>
      </c>
      <c r="I9" s="25" t="s">
        <v>317</v>
      </c>
      <c r="J9" s="9"/>
      <c r="K9" s="11" t="str">
        <f t="shared" ca="1" si="0"/>
        <v/>
      </c>
      <c r="L9" s="27" t="s">
        <v>309</v>
      </c>
      <c r="M9" s="12" t="s">
        <v>532</v>
      </c>
      <c r="N9" s="12"/>
      <c r="O9" s="9">
        <v>5501.2</v>
      </c>
      <c r="P9" s="9">
        <v>1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11100000</v>
      </c>
      <c r="U9" s="15"/>
      <c r="V9" s="16">
        <f t="shared" si="1"/>
        <v>0</v>
      </c>
      <c r="W9" s="12">
        <f t="shared" si="2"/>
        <v>1</v>
      </c>
      <c r="X9" s="14">
        <f t="shared" si="3"/>
        <v>11100000</v>
      </c>
      <c r="Y9" s="17"/>
      <c r="Z9" s="14">
        <f t="shared" si="4"/>
        <v>11100000</v>
      </c>
      <c r="AA9" s="18" t="s">
        <v>207</v>
      </c>
      <c r="AB9" s="13" t="s">
        <v>533</v>
      </c>
      <c r="AC9" s="19" t="s">
        <v>534</v>
      </c>
      <c r="AD9" s="20"/>
      <c r="AE9" s="19"/>
      <c r="AF9" s="21"/>
      <c r="AG9" s="22" t="str">
        <f t="shared" si="5"/>
        <v>TRUE</v>
      </c>
      <c r="AH9" s="23" t="str">
        <f t="shared" si="6"/>
        <v>کرج جهانشهر- خیابان استانداری- کوچه ششم غربی- پلاک 20-واحد6  - امیرحسین دوست حسینی 09125649425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6</v>
      </c>
      <c r="H10" s="202">
        <v>282748372578</v>
      </c>
      <c r="I10" s="159" t="s">
        <v>317</v>
      </c>
      <c r="J10" s="159"/>
      <c r="K10" s="11" t="str">
        <f t="shared" ca="1" si="0"/>
        <v/>
      </c>
      <c r="L10" s="156" t="s">
        <v>535</v>
      </c>
      <c r="M10" s="156" t="s">
        <v>536</v>
      </c>
      <c r="N10" s="156"/>
      <c r="O10" s="9">
        <v>5524.1</v>
      </c>
      <c r="P10" s="9">
        <v>2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2550000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5100000</v>
      </c>
      <c r="Y10" s="17"/>
      <c r="Z10" s="14">
        <f t="shared" si="4"/>
        <v>5100000</v>
      </c>
      <c r="AA10" s="168" t="s">
        <v>127</v>
      </c>
      <c r="AB10" s="226" t="s">
        <v>537</v>
      </c>
      <c r="AC10" s="171" t="s">
        <v>539</v>
      </c>
      <c r="AD10" s="175"/>
      <c r="AE10" s="154" t="s">
        <v>538</v>
      </c>
      <c r="AF10" s="21"/>
      <c r="AG10" s="22" t="str">
        <f t="shared" si="5"/>
        <v>TRUE</v>
      </c>
      <c r="AH10" s="23" t="str">
        <f t="shared" si="6"/>
        <v>سنندج نبش شهرک سعدی-کوچه سنجرخان جنوبی-ساختمان ثنا ط1 واحد1  - تارخ ابراهیمی 09187802134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1"/>
      <c r="H11" s="204"/>
      <c r="I11" s="161"/>
      <c r="J11" s="161"/>
      <c r="K11" s="11" t="str">
        <f t="shared" ca="1" si="0"/>
        <v/>
      </c>
      <c r="L11" s="158"/>
      <c r="M11" s="158"/>
      <c r="N11" s="158"/>
      <c r="O11" s="9">
        <v>5525.1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2750000</v>
      </c>
      <c r="Y11" s="17"/>
      <c r="Z11" s="14">
        <f t="shared" si="4"/>
        <v>2750000</v>
      </c>
      <c r="AA11" s="170"/>
      <c r="AB11" s="227"/>
      <c r="AC11" s="173"/>
      <c r="AD11" s="177"/>
      <c r="AE11" s="155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7</v>
      </c>
      <c r="H12" s="10">
        <v>282761844080</v>
      </c>
      <c r="I12" s="9" t="s">
        <v>317</v>
      </c>
      <c r="J12" s="9"/>
      <c r="K12" s="11" t="str">
        <f t="shared" ca="1" si="0"/>
        <v/>
      </c>
      <c r="L12" s="12" t="s">
        <v>540</v>
      </c>
      <c r="M12" s="12" t="s">
        <v>541</v>
      </c>
      <c r="N12" s="12"/>
      <c r="O12" s="9">
        <v>5524.2</v>
      </c>
      <c r="P12" s="9">
        <v>1</v>
      </c>
      <c r="Q12" s="13" t="str">
        <f>VLOOKUP(O12, '[1]لیست محصولات شهریور ۱۴۰۳'!B:C,2,0)</f>
        <v>برزیل کوکاپیل کاناریو | Brazil Cocapil Canario</v>
      </c>
      <c r="R12" s="9" t="s">
        <v>84</v>
      </c>
      <c r="S12" s="12">
        <f>VLOOKUP(O12, '[1]لیست محصولات شهریور ۱۴۰۳'!B:F,5,0)</f>
        <v>750</v>
      </c>
      <c r="T12" s="14">
        <f>VLOOKUP(O12, '[1]لیست محصولات شهریور ۱۴۰۳'!B:G,6,0)</f>
        <v>12450000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12450000</v>
      </c>
      <c r="Y12" s="17"/>
      <c r="Z12" s="14">
        <f t="shared" si="4"/>
        <v>12450000</v>
      </c>
      <c r="AA12" s="18" t="s">
        <v>542</v>
      </c>
      <c r="AB12" s="13" t="s">
        <v>543</v>
      </c>
      <c r="AC12" s="19" t="s">
        <v>544</v>
      </c>
      <c r="AD12" s="20" t="s">
        <v>172</v>
      </c>
      <c r="AE12" s="19"/>
      <c r="AF12" s="21"/>
      <c r="AG12" s="22" t="str">
        <f t="shared" si="5"/>
        <v>TRUE</v>
      </c>
      <c r="AH12" s="23" t="str">
        <f t="shared" si="6"/>
        <v>ورامین بلوار رسالت خيابان زواره بن بست غزال پلاك ٥ طبقه اول تا سوم  - دینا خانی 09351417508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8</v>
      </c>
      <c r="H13" s="10">
        <v>282763225517</v>
      </c>
      <c r="I13" s="9" t="s">
        <v>317</v>
      </c>
      <c r="J13" s="9"/>
      <c r="K13" s="11" t="str">
        <f t="shared" ca="1" si="0"/>
        <v/>
      </c>
      <c r="L13" s="12" t="s">
        <v>82</v>
      </c>
      <c r="M13" s="12" t="s">
        <v>545</v>
      </c>
      <c r="N13" s="12"/>
      <c r="O13" s="9">
        <v>5525.2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 t="s">
        <v>285</v>
      </c>
      <c r="S13" s="12">
        <f>VLOOKUP(O13, '[1]لیست محصولات شهریور ۱۴۰۳'!B:F,5,0)</f>
        <v>750</v>
      </c>
      <c r="T13" s="14">
        <f>VLOOKUP(O13, '[1]لیست محصولات شهریور ۱۴۰۳'!B:G,6,0)</f>
        <v>13350000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13350000</v>
      </c>
      <c r="Y13" s="17"/>
      <c r="Z13" s="14">
        <f t="shared" si="4"/>
        <v>13350000</v>
      </c>
      <c r="AA13" s="18" t="s">
        <v>546</v>
      </c>
      <c r="AB13" s="13" t="s">
        <v>547</v>
      </c>
      <c r="AC13" s="19" t="s">
        <v>548</v>
      </c>
      <c r="AD13" s="20"/>
      <c r="AE13" s="84" t="s">
        <v>164</v>
      </c>
      <c r="AF13" s="21"/>
      <c r="AG13" s="22" t="str">
        <f t="shared" si="5"/>
        <v>TRUE</v>
      </c>
      <c r="AH13" s="23" t="str">
        <f t="shared" si="6"/>
        <v>بروجن خیابان طالقانی کوچه گندمان ساختمان صدرا آزمایشگاه مهدیه  - زهرا اسدی 09371835299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59">
        <v>9</v>
      </c>
      <c r="H14" s="202">
        <v>644411</v>
      </c>
      <c r="I14" s="159" t="s">
        <v>317</v>
      </c>
      <c r="J14" s="159"/>
      <c r="K14" s="11" t="str">
        <f t="shared" ca="1" si="0"/>
        <v/>
      </c>
      <c r="L14" s="156" t="s">
        <v>108</v>
      </c>
      <c r="M14" s="156" t="s">
        <v>109</v>
      </c>
      <c r="N14" s="156" t="s">
        <v>110</v>
      </c>
      <c r="O14" s="9">
        <v>5525.3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63200000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63200000</v>
      </c>
      <c r="Y14" s="17"/>
      <c r="Z14" s="14">
        <f t="shared" si="4"/>
        <v>63200000</v>
      </c>
      <c r="AA14" s="168" t="s">
        <v>111</v>
      </c>
      <c r="AB14" s="226" t="s">
        <v>549</v>
      </c>
      <c r="AC14" s="171" t="s">
        <v>113</v>
      </c>
      <c r="AD14" s="175"/>
      <c r="AE14" s="19"/>
      <c r="AF14" s="21"/>
      <c r="AG14" s="22" t="str">
        <f t="shared" si="5"/>
        <v>TRUE</v>
      </c>
      <c r="AH14" s="23" t="str">
        <f t="shared" si="6"/>
        <v>زنجان بلوار دانشجو _ روبروی آموزشگاه رانندگی فجر _ کانکس سفید کافه لامور - ریحانه پرچگانی 09190595396</v>
      </c>
    </row>
    <row r="15" spans="1:34" ht="22.35" customHeight="1">
      <c r="A15" s="7"/>
      <c r="B15" s="7"/>
      <c r="C15" s="7"/>
      <c r="D15" s="7"/>
      <c r="E15" s="7"/>
      <c r="F15" s="8"/>
      <c r="G15" s="161"/>
      <c r="H15" s="204"/>
      <c r="I15" s="161"/>
      <c r="J15" s="161"/>
      <c r="K15" s="11" t="str">
        <f t="shared" ca="1" si="0"/>
        <v/>
      </c>
      <c r="L15" s="158"/>
      <c r="M15" s="158"/>
      <c r="N15" s="158"/>
      <c r="O15" s="9">
        <v>3327.1</v>
      </c>
      <c r="P15" s="9">
        <v>1</v>
      </c>
      <c r="Q15" s="13" t="str">
        <f>VLOOKUP(O15, '[1]لیست محصولات شهریور ۱۴۰۳'!B:C,2,0)</f>
        <v>پامپوجیلا | pampojila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5950000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5950000</v>
      </c>
      <c r="Y15" s="17"/>
      <c r="Z15" s="14">
        <f t="shared" si="4"/>
        <v>5950000</v>
      </c>
      <c r="AA15" s="170"/>
      <c r="AB15" s="227"/>
      <c r="AC15" s="173"/>
      <c r="AD15" s="17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59">
        <v>10</v>
      </c>
      <c r="H16" s="202">
        <v>282768991014</v>
      </c>
      <c r="I16" s="159" t="s">
        <v>550</v>
      </c>
      <c r="J16" s="159"/>
      <c r="K16" s="11" t="str">
        <f t="shared" ca="1" si="0"/>
        <v/>
      </c>
      <c r="L16" s="156" t="s">
        <v>551</v>
      </c>
      <c r="M16" s="156" t="s">
        <v>552</v>
      </c>
      <c r="N16" s="156"/>
      <c r="O16" s="9">
        <v>3326.1</v>
      </c>
      <c r="P16" s="9">
        <v>1</v>
      </c>
      <c r="Q16" s="13" t="str">
        <f>VLOOKUP(O16, '[1]لیست محصولات شهریور ۱۴۰۳'!B:C,2,0)</f>
        <v>میاگروس | Milagros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3750000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3750000</v>
      </c>
      <c r="Y16" s="17"/>
      <c r="Z16" s="14">
        <f t="shared" si="4"/>
        <v>3750000</v>
      </c>
      <c r="AA16" s="168" t="s">
        <v>143</v>
      </c>
      <c r="AB16" s="226" t="s">
        <v>553</v>
      </c>
      <c r="AC16" s="171" t="s">
        <v>554</v>
      </c>
      <c r="AD16" s="175"/>
      <c r="AE16" s="19"/>
      <c r="AF16" s="21"/>
      <c r="AG16" s="22" t="str">
        <f t="shared" si="5"/>
        <v>TRUE</v>
      </c>
      <c r="AH16" s="23" t="str">
        <f t="shared" si="6"/>
        <v>تبریز پرواز اسمان تبریز برج نگارستان شرقی طبقه ۶ واحد ۶۲  - کوروش قوشچی 09380883621</v>
      </c>
    </row>
    <row r="17" spans="1:34" ht="22.35" customHeight="1">
      <c r="A17" s="7"/>
      <c r="B17" s="7"/>
      <c r="C17" s="7"/>
      <c r="D17" s="7"/>
      <c r="E17" s="7"/>
      <c r="F17" s="8"/>
      <c r="G17" s="160"/>
      <c r="H17" s="203"/>
      <c r="I17" s="160"/>
      <c r="J17" s="160"/>
      <c r="K17" s="11" t="str">
        <f t="shared" ca="1" si="0"/>
        <v/>
      </c>
      <c r="L17" s="157"/>
      <c r="M17" s="157"/>
      <c r="N17" s="157"/>
      <c r="O17" s="9">
        <v>5511.1</v>
      </c>
      <c r="P17" s="9">
        <v>1</v>
      </c>
      <c r="Q17" s="13" t="str">
        <f>VLOOKUP(O17, '[1]لیست محصولات شهریور ۱۴۰۳'!B:C,2,0)</f>
        <v>هامبلا | Hambella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3000000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3000000</v>
      </c>
      <c r="Y17" s="17"/>
      <c r="Z17" s="14">
        <f t="shared" si="4"/>
        <v>3000000</v>
      </c>
      <c r="AA17" s="169"/>
      <c r="AB17" s="228"/>
      <c r="AC17" s="172"/>
      <c r="AD17" s="176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61"/>
      <c r="H18" s="204"/>
      <c r="I18" s="161"/>
      <c r="J18" s="161"/>
      <c r="K18" s="11" t="str">
        <f t="shared" ca="1" si="0"/>
        <v/>
      </c>
      <c r="L18" s="158"/>
      <c r="M18" s="158"/>
      <c r="N18" s="158"/>
      <c r="O18" s="9">
        <v>5525.1</v>
      </c>
      <c r="P18" s="9">
        <v>1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2750000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2750000</v>
      </c>
      <c r="Y18" s="17"/>
      <c r="Z18" s="14">
        <f t="shared" si="4"/>
        <v>2750000</v>
      </c>
      <c r="AA18" s="170"/>
      <c r="AB18" s="227"/>
      <c r="AC18" s="173"/>
      <c r="AD18" s="177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>
        <v>11</v>
      </c>
      <c r="H19" s="10">
        <v>282769266560</v>
      </c>
      <c r="I19" s="9" t="s">
        <v>550</v>
      </c>
      <c r="J19" s="9"/>
      <c r="K19" s="11" t="str">
        <f t="shared" ca="1" si="0"/>
        <v/>
      </c>
      <c r="L19" s="12" t="s">
        <v>555</v>
      </c>
      <c r="M19" s="12" t="s">
        <v>556</v>
      </c>
      <c r="N19" s="12"/>
      <c r="O19" s="9">
        <v>5511.2</v>
      </c>
      <c r="P19" s="9">
        <v>1</v>
      </c>
      <c r="Q19" s="13" t="str">
        <f>VLOOKUP(O19, '[1]لیست محصولات شهریور ۱۴۰۳'!B:C,2,0)</f>
        <v>هامبلا | Hambella</v>
      </c>
      <c r="R19" s="9"/>
      <c r="S19" s="12">
        <f>VLOOKUP(O19, '[1]لیست محصولات شهریور ۱۴۰۳'!B:F,5,0)</f>
        <v>750</v>
      </c>
      <c r="T19" s="14">
        <f>VLOOKUP(O19, '[1]لیست محصولات شهریور ۱۴۰۳'!B:G,6,0)</f>
        <v>14550000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14550000</v>
      </c>
      <c r="Y19" s="17"/>
      <c r="Z19" s="14">
        <f t="shared" si="4"/>
        <v>14550000</v>
      </c>
      <c r="AA19" s="18" t="s">
        <v>80</v>
      </c>
      <c r="AB19" s="13" t="s">
        <v>557</v>
      </c>
      <c r="AC19" s="19" t="s">
        <v>558</v>
      </c>
      <c r="AD19" s="20" t="s">
        <v>172</v>
      </c>
      <c r="AE19" s="19"/>
      <c r="AF19" s="21"/>
      <c r="AG19" s="22" t="str">
        <f t="shared" si="5"/>
        <v>TRUE</v>
      </c>
      <c r="AH19" s="23" t="str">
        <f t="shared" si="6"/>
        <v>تهران خیابان دولت - خیابان اصغر نعمتی- خیابان اخوان ثالث- کوچه صدف- کوچه مؤید- پلاک ۱۶- واحد ۲  - فاطمه غفاری 09125127336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12</v>
      </c>
      <c r="H20" s="10">
        <v>282782914382</v>
      </c>
      <c r="I20" s="9" t="s">
        <v>550</v>
      </c>
      <c r="J20" s="9" t="s">
        <v>75</v>
      </c>
      <c r="K20" s="11" t="str">
        <f t="shared" ca="1" si="0"/>
        <v/>
      </c>
      <c r="L20" s="12" t="s">
        <v>559</v>
      </c>
      <c r="M20" s="12" t="s">
        <v>560</v>
      </c>
      <c r="N20" s="12" t="s">
        <v>561</v>
      </c>
      <c r="O20" s="9">
        <v>5501.3</v>
      </c>
      <c r="P20" s="9">
        <v>3</v>
      </c>
      <c r="Q20" s="13" t="str">
        <f>VLOOKUP(O20, '[1]لیست محصولات شهریور ۱۴۰۳'!B:C,2,0)</f>
        <v>ورتکس | Vortex</v>
      </c>
      <c r="R20" s="9"/>
      <c r="S20" s="12">
        <f>VLOOKUP(O20, '[1]لیست محصولات شهریور ۱۴۰۳'!B:F,5,0)</f>
        <v>4000</v>
      </c>
      <c r="T20" s="14">
        <f>VLOOKUP(O20, '[1]لیست محصولات شهریور ۱۴۰۳'!B:G,6,0)</f>
        <v>51200000</v>
      </c>
      <c r="U20" s="15"/>
      <c r="V20" s="16">
        <f t="shared" si="1"/>
        <v>0</v>
      </c>
      <c r="W20" s="12">
        <f t="shared" si="2"/>
        <v>3</v>
      </c>
      <c r="X20" s="14">
        <f t="shared" si="3"/>
        <v>153600000</v>
      </c>
      <c r="Y20" s="17"/>
      <c r="Z20" s="14">
        <f t="shared" si="4"/>
        <v>153600000</v>
      </c>
      <c r="AA20" s="18" t="s">
        <v>80</v>
      </c>
      <c r="AB20" s="13" t="s">
        <v>562</v>
      </c>
      <c r="AC20" s="19" t="s">
        <v>563</v>
      </c>
      <c r="AD20" s="20"/>
      <c r="AE20" s="19"/>
      <c r="AF20" s="21"/>
      <c r="AG20" s="22" t="str">
        <f t="shared" si="5"/>
        <v>TRUE</v>
      </c>
      <c r="AH20" s="23" t="str">
        <f t="shared" si="6"/>
        <v>تهران مرزداران-خ ابوالفضل - پ ۸ کافه فلورانس - میثم الهی 09121381407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13</v>
      </c>
      <c r="H21" s="10">
        <v>282786862025</v>
      </c>
      <c r="I21" s="9" t="s">
        <v>550</v>
      </c>
      <c r="J21" s="9"/>
      <c r="K21" s="11" t="str">
        <f t="shared" ca="1" si="0"/>
        <v/>
      </c>
      <c r="L21" s="12" t="s">
        <v>564</v>
      </c>
      <c r="M21" s="12" t="s">
        <v>565</v>
      </c>
      <c r="N21" s="12"/>
      <c r="O21" s="9">
        <v>5524.3</v>
      </c>
      <c r="P21" s="9">
        <v>1</v>
      </c>
      <c r="Q21" s="13" t="str">
        <f>VLOOKUP(O21, '[1]لیست محصولات شهریور ۱۴۰۳'!B:C,2,0)</f>
        <v>برزیل کوکاپیل کاناریو | Brazil Cocapil Canario</v>
      </c>
      <c r="R21" s="9"/>
      <c r="S21" s="12">
        <f>VLOOKUP(O21, '[1]لیست محصولات شهریور ۱۴۰۳'!B:F,5,0)</f>
        <v>4000</v>
      </c>
      <c r="T21" s="14">
        <f>VLOOKUP(O21, '[1]لیست محصولات شهریور ۱۴۰۳'!B:G,6,0)</f>
        <v>58400000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58400000</v>
      </c>
      <c r="Y21" s="17"/>
      <c r="Z21" s="14">
        <f t="shared" si="4"/>
        <v>58400000</v>
      </c>
      <c r="AA21" s="18" t="s">
        <v>80</v>
      </c>
      <c r="AB21" s="13" t="s">
        <v>566</v>
      </c>
      <c r="AC21" s="19" t="s">
        <v>567</v>
      </c>
      <c r="AD21" s="20" t="s">
        <v>87</v>
      </c>
      <c r="AE21" s="19"/>
      <c r="AF21" s="21"/>
      <c r="AG21" s="22" t="str">
        <f t="shared" si="5"/>
        <v>TRUE</v>
      </c>
      <c r="AH21" s="23" t="str">
        <f t="shared" si="6"/>
        <v>تهران خ نیاوران ، خ مقدسی ، خیابان محمود احمدی زمانی ، پلاک ۴ واحد ۱۰۰۲  - یاسمن مطهری اصل 09121081921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14</v>
      </c>
      <c r="H22" s="10">
        <v>282789213988</v>
      </c>
      <c r="I22" s="9" t="s">
        <v>550</v>
      </c>
      <c r="J22" s="9"/>
      <c r="K22" s="11" t="str">
        <f t="shared" ca="1" si="0"/>
        <v/>
      </c>
      <c r="L22" s="12" t="s">
        <v>555</v>
      </c>
      <c r="M22" s="12" t="s">
        <v>568</v>
      </c>
      <c r="N22" s="12"/>
      <c r="O22" s="9">
        <v>3327.1</v>
      </c>
      <c r="P22" s="9">
        <v>1</v>
      </c>
      <c r="Q22" s="13" t="str">
        <f>VLOOKUP(O22, '[1]لیست محصولات شهریور ۱۴۰۳'!B:C,2,0)</f>
        <v>پامپوجیلا | pampojila</v>
      </c>
      <c r="R22" s="9" t="s">
        <v>84</v>
      </c>
      <c r="S22" s="12">
        <f>VLOOKUP(O22, '[1]لیست محصولات شهریور ۱۴۰۳'!B:F,5,0)</f>
        <v>150</v>
      </c>
      <c r="T22" s="14">
        <f>VLOOKUP(O22, '[1]لیست محصولات شهریور ۱۴۰۳'!B:G,6,0)</f>
        <v>5950000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5950000</v>
      </c>
      <c r="Y22" s="17"/>
      <c r="Z22" s="14">
        <f t="shared" si="4"/>
        <v>5950000</v>
      </c>
      <c r="AA22" s="18" t="s">
        <v>265</v>
      </c>
      <c r="AB22" s="13" t="s">
        <v>569</v>
      </c>
      <c r="AC22" s="19" t="s">
        <v>570</v>
      </c>
      <c r="AD22" s="20"/>
      <c r="AE22" s="19"/>
      <c r="AF22" s="21"/>
      <c r="AG22" s="22" t="str">
        <f t="shared" si="5"/>
        <v>TRUE</v>
      </c>
      <c r="AH22" s="23" t="str">
        <f t="shared" si="6"/>
        <v>کرمان خیابان سعدی کوچه ۸ انتهای کوچه سمت راست  - فاطمه شیخ پور 09131420249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15</v>
      </c>
      <c r="H23" s="10">
        <v>282802826446</v>
      </c>
      <c r="I23" s="9" t="s">
        <v>550</v>
      </c>
      <c r="J23" s="9"/>
      <c r="K23" s="11" t="str">
        <f t="shared" ca="1" si="0"/>
        <v/>
      </c>
      <c r="L23" s="12" t="s">
        <v>426</v>
      </c>
      <c r="M23" s="12" t="s">
        <v>571</v>
      </c>
      <c r="N23" s="12"/>
      <c r="O23" s="9">
        <v>5501.1</v>
      </c>
      <c r="P23" s="9">
        <v>1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2300000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2300000</v>
      </c>
      <c r="Y23" s="17"/>
      <c r="Z23" s="14">
        <f t="shared" si="4"/>
        <v>2300000</v>
      </c>
      <c r="AA23" s="18" t="s">
        <v>132</v>
      </c>
      <c r="AB23" s="13" t="s">
        <v>572</v>
      </c>
      <c r="AC23" s="19" t="s">
        <v>573</v>
      </c>
      <c r="AD23" s="20"/>
      <c r="AE23" s="19"/>
      <c r="AF23" s="21"/>
      <c r="AG23" s="22" t="str">
        <f t="shared" si="5"/>
        <v>TRUE</v>
      </c>
      <c r="AH23" s="23" t="str">
        <f t="shared" si="6"/>
        <v>اصفهان خیابان هزارجریب کوی استادان گلستان دوم پلاک ۷۰  - سعید کاظمی پور 09398544056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16</v>
      </c>
      <c r="H24" s="10">
        <v>282804784984</v>
      </c>
      <c r="I24" s="9" t="s">
        <v>550</v>
      </c>
      <c r="J24" s="9"/>
      <c r="K24" s="11" t="str">
        <f t="shared" ca="1" si="0"/>
        <v/>
      </c>
      <c r="L24" s="12" t="s">
        <v>574</v>
      </c>
      <c r="M24" s="12" t="s">
        <v>575</v>
      </c>
      <c r="N24" s="12"/>
      <c r="O24" s="9">
        <v>3326.1</v>
      </c>
      <c r="P24" s="9">
        <v>1</v>
      </c>
      <c r="Q24" s="13" t="str">
        <f>VLOOKUP(O24, '[1]لیست محصولات شهریور ۱۴۰۳'!B:C,2,0)</f>
        <v>میاگروس | Milagros</v>
      </c>
      <c r="R24" s="9" t="s">
        <v>576</v>
      </c>
      <c r="S24" s="12">
        <f>VLOOKUP(O24, '[1]لیست محصولات شهریور ۱۴۰۳'!B:F,5,0)</f>
        <v>150</v>
      </c>
      <c r="T24" s="14">
        <f>VLOOKUP(O24, '[1]لیست محصولات شهریور ۱۴۰۳'!B:G,6,0)</f>
        <v>3750000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3750000</v>
      </c>
      <c r="Y24" s="17"/>
      <c r="Z24" s="14">
        <f t="shared" si="4"/>
        <v>3750000</v>
      </c>
      <c r="AA24" s="18" t="s">
        <v>80</v>
      </c>
      <c r="AB24" s="13" t="s">
        <v>577</v>
      </c>
      <c r="AC24" s="19" t="s">
        <v>578</v>
      </c>
      <c r="AD24" s="20" t="s">
        <v>87</v>
      </c>
      <c r="AE24" s="19"/>
      <c r="AF24" s="21"/>
      <c r="AG24" s="22" t="str">
        <f t="shared" si="5"/>
        <v>TRUE</v>
      </c>
      <c r="AH24" s="23" t="str">
        <f t="shared" si="6"/>
        <v>تهران میدان تجریش/ خیابان شهید فناخسور/ پلاک ۴۴/ زنگ دوم  - نیلوفر لقایی 09127900906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59">
        <v>17</v>
      </c>
      <c r="H25" s="202">
        <v>282806207406</v>
      </c>
      <c r="I25" s="159" t="s">
        <v>550</v>
      </c>
      <c r="J25" s="159"/>
      <c r="K25" s="11" t="str">
        <f t="shared" ca="1" si="0"/>
        <v/>
      </c>
      <c r="L25" s="156" t="s">
        <v>309</v>
      </c>
      <c r="M25" s="156" t="s">
        <v>579</v>
      </c>
      <c r="N25" s="156" t="s">
        <v>580</v>
      </c>
      <c r="O25" s="9">
        <v>3327.2</v>
      </c>
      <c r="P25" s="9">
        <v>1</v>
      </c>
      <c r="Q25" s="13" t="str">
        <f>VLOOKUP(O25, '[1]لیست محصولات شهریور ۱۴۰۳'!B:C,2,0)</f>
        <v>پامپوجیلا | pampojila</v>
      </c>
      <c r="R25" s="9"/>
      <c r="S25" s="12">
        <f>VLOOKUP(O25, '[1]لیست محصولات شهریور ۱۴۰۳'!B:F,5,0)</f>
        <v>750</v>
      </c>
      <c r="T25" s="14">
        <f>VLOOKUP(O25, '[1]لیست محصولات شهریور ۱۴۰۳'!B:G,6,0)</f>
        <v>29250000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29250000</v>
      </c>
      <c r="Y25" s="17"/>
      <c r="Z25" s="14">
        <f t="shared" si="4"/>
        <v>29250000</v>
      </c>
      <c r="AA25" s="168" t="s">
        <v>80</v>
      </c>
      <c r="AB25" s="226" t="s">
        <v>581</v>
      </c>
      <c r="AC25" s="171" t="s">
        <v>582</v>
      </c>
      <c r="AD25" s="175" t="s">
        <v>87</v>
      </c>
      <c r="AE25" s="19"/>
      <c r="AF25" s="21"/>
      <c r="AG25" s="22" t="str">
        <f t="shared" si="5"/>
        <v>TRUE</v>
      </c>
      <c r="AH25" s="23" t="str">
        <f t="shared" si="6"/>
        <v>تهران خیابان طالقانی،خیابان موسوی،کوچه ایرانشهر،پلاک ۱ عمارت جهان کوچک من - امیرحسین ضیائی پور 09366388030</v>
      </c>
    </row>
    <row r="26" spans="1:34" ht="22.35" customHeight="1">
      <c r="A26" s="7"/>
      <c r="B26" s="7"/>
      <c r="C26" s="7"/>
      <c r="D26" s="7"/>
      <c r="E26" s="7"/>
      <c r="F26" s="8"/>
      <c r="G26" s="161"/>
      <c r="H26" s="204"/>
      <c r="I26" s="161"/>
      <c r="J26" s="161"/>
      <c r="K26" s="11" t="str">
        <f t="shared" ca="1" si="0"/>
        <v/>
      </c>
      <c r="L26" s="158"/>
      <c r="M26" s="158"/>
      <c r="N26" s="158"/>
      <c r="O26" s="9">
        <v>5525.2</v>
      </c>
      <c r="P26" s="9">
        <v>2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750</v>
      </c>
      <c r="T26" s="14">
        <f>VLOOKUP(O26, '[1]لیست محصولات شهریور ۱۴۰۳'!B:G,6,0)</f>
        <v>13350000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26700000</v>
      </c>
      <c r="Y26" s="17"/>
      <c r="Z26" s="14">
        <f t="shared" si="4"/>
        <v>26700000</v>
      </c>
      <c r="AA26" s="170"/>
      <c r="AB26" s="227"/>
      <c r="AC26" s="173"/>
      <c r="AD26" s="17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2">
        <v>18</v>
      </c>
      <c r="H27" s="165"/>
      <c r="I27" s="162" t="s">
        <v>550</v>
      </c>
      <c r="J27" s="159" t="s">
        <v>75</v>
      </c>
      <c r="K27" s="11" t="str">
        <f t="shared" ca="1" si="0"/>
        <v/>
      </c>
      <c r="L27" s="156"/>
      <c r="M27" s="156"/>
      <c r="N27" s="156" t="s">
        <v>583</v>
      </c>
      <c r="O27" s="9">
        <v>5524.3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/>
      <c r="S27" s="12">
        <f>VLOOKUP(O27, '[1]لیست محصولات شهریور ۱۴۰۳'!B:F,5,0)</f>
        <v>4000</v>
      </c>
      <c r="T27" s="14">
        <f>VLOOKUP(O27, '[1]لیست محصولات شهریور ۱۴۰۳'!B:G,6,0)</f>
        <v>58400000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58400000</v>
      </c>
      <c r="Y27" s="17"/>
      <c r="Z27" s="14">
        <f t="shared" si="4"/>
        <v>58400000</v>
      </c>
      <c r="AA27" s="168" t="s">
        <v>80</v>
      </c>
      <c r="AB27" s="226" t="s">
        <v>70</v>
      </c>
      <c r="AC27" s="171" t="s">
        <v>584</v>
      </c>
      <c r="AD27" s="175"/>
      <c r="AE27" s="19"/>
      <c r="AF27" s="21"/>
      <c r="AG27" s="22" t="str">
        <f t="shared" si="5"/>
        <v>TRUE</v>
      </c>
      <c r="AH27" s="23" t="str">
        <f t="shared" si="6"/>
        <v>تهران - خانه فاموری -   09124302636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4"/>
      <c r="H28" s="167"/>
      <c r="I28" s="164"/>
      <c r="J28" s="161"/>
      <c r="K28" s="11" t="str">
        <f t="shared" ca="1" si="0"/>
        <v/>
      </c>
      <c r="L28" s="158"/>
      <c r="M28" s="158"/>
      <c r="N28" s="158"/>
      <c r="O28" s="9">
        <v>3326.1</v>
      </c>
      <c r="P28" s="9">
        <v>1</v>
      </c>
      <c r="Q28" s="13" t="str">
        <f>VLOOKUP(O28, '[1]لیست محصولات شهریور ۱۴۰۳'!B:C,2,0)</f>
        <v>میاگروس | Milagros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3750000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3750000</v>
      </c>
      <c r="Y28" s="17"/>
      <c r="Z28" s="14">
        <f t="shared" si="4"/>
        <v>3750000</v>
      </c>
      <c r="AA28" s="170"/>
      <c r="AB28" s="227"/>
      <c r="AC28" s="173"/>
      <c r="AD28" s="17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19</v>
      </c>
      <c r="H29" s="10">
        <v>282806587213</v>
      </c>
      <c r="I29" s="9" t="s">
        <v>550</v>
      </c>
      <c r="J29" s="9"/>
      <c r="K29" s="11" t="str">
        <f t="shared" ca="1" si="0"/>
        <v/>
      </c>
      <c r="L29" s="12" t="s">
        <v>147</v>
      </c>
      <c r="M29" s="12" t="s">
        <v>585</v>
      </c>
      <c r="N29" s="12" t="s">
        <v>586</v>
      </c>
      <c r="O29" s="9">
        <v>5501.2</v>
      </c>
      <c r="P29" s="9">
        <v>1</v>
      </c>
      <c r="Q29" s="13" t="str">
        <f>VLOOKUP(O29, '[1]لیست محصولات شهریور ۱۴۰۳'!B:C,2,0)</f>
        <v>ورتکس | Vortex</v>
      </c>
      <c r="R29" s="9"/>
      <c r="S29" s="12">
        <f>VLOOKUP(O29, '[1]لیست محصولات شهریور ۱۴۰۳'!B:F,5,0)</f>
        <v>750</v>
      </c>
      <c r="T29" s="14">
        <f>VLOOKUP(O29, '[1]لیست محصولات شهریور ۱۴۰۳'!B:G,6,0)</f>
        <v>11100000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11100000</v>
      </c>
      <c r="Y29" s="17"/>
      <c r="Z29" s="14">
        <f t="shared" si="4"/>
        <v>11100000</v>
      </c>
      <c r="AA29" s="18" t="s">
        <v>80</v>
      </c>
      <c r="AB29" s="13" t="s">
        <v>587</v>
      </c>
      <c r="AC29" s="19" t="s">
        <v>588</v>
      </c>
      <c r="AD29" s="20" t="s">
        <v>172</v>
      </c>
      <c r="AE29" s="19"/>
      <c r="AF29" s="21"/>
      <c r="AG29" s="22" t="str">
        <f t="shared" si="5"/>
        <v>TRUE</v>
      </c>
      <c r="AH29" s="23" t="str">
        <f t="shared" si="6"/>
        <v>تهران شهرک اکباتان فاز یک خیابان علیزاده بازارچه ۱۰ پلاک ۱ کافه پاپیلون - علی سجادی 09124042172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9">
        <v>20</v>
      </c>
      <c r="H30" s="202">
        <v>282806912734</v>
      </c>
      <c r="I30" s="159" t="s">
        <v>550</v>
      </c>
      <c r="J30" s="159"/>
      <c r="K30" s="11" t="str">
        <f t="shared" ca="1" si="0"/>
        <v/>
      </c>
      <c r="L30" s="156" t="s">
        <v>589</v>
      </c>
      <c r="M30" s="156" t="s">
        <v>590</v>
      </c>
      <c r="N30" s="156" t="s">
        <v>591</v>
      </c>
      <c r="O30" s="9">
        <v>5525.2</v>
      </c>
      <c r="P30" s="9">
        <v>1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13350000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13350000</v>
      </c>
      <c r="Y30" s="17"/>
      <c r="Z30" s="14">
        <f t="shared" si="4"/>
        <v>13350000</v>
      </c>
      <c r="AA30" s="168" t="s">
        <v>496</v>
      </c>
      <c r="AB30" s="226" t="s">
        <v>592</v>
      </c>
      <c r="AC30" s="171" t="s">
        <v>593</v>
      </c>
      <c r="AD30" s="175"/>
      <c r="AE30" s="19"/>
      <c r="AF30" s="21"/>
      <c r="AG30" s="22" t="str">
        <f t="shared" si="5"/>
        <v>TRUE</v>
      </c>
      <c r="AH30" s="23" t="str">
        <f t="shared" si="6"/>
        <v>لاهیجان خیابان حشمت رو به رو ورزشگاه شهدا ما بین حشمت ۶ و ۸ کافه کیو باکس - میرپوریا سیدحاتمی 09194153151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1"/>
      <c r="H31" s="204"/>
      <c r="I31" s="161"/>
      <c r="J31" s="161"/>
      <c r="K31" s="11" t="str">
        <f t="shared" ca="1" si="0"/>
        <v/>
      </c>
      <c r="L31" s="158"/>
      <c r="M31" s="158"/>
      <c r="N31" s="158"/>
      <c r="O31" s="9">
        <v>5501.2</v>
      </c>
      <c r="P31" s="9">
        <v>11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750</v>
      </c>
      <c r="T31" s="14">
        <f>VLOOKUP(O31, '[1]لیست محصولات شهریور ۱۴۰۳'!B:G,6,0)</f>
        <v>11100000</v>
      </c>
      <c r="U31" s="15"/>
      <c r="V31" s="16">
        <f t="shared" si="1"/>
        <v>0</v>
      </c>
      <c r="W31" s="12">
        <f t="shared" si="2"/>
        <v>11</v>
      </c>
      <c r="X31" s="14">
        <f t="shared" si="3"/>
        <v>122100000</v>
      </c>
      <c r="Y31" s="17"/>
      <c r="Z31" s="14">
        <f t="shared" si="4"/>
        <v>122100000</v>
      </c>
      <c r="AA31" s="170"/>
      <c r="AB31" s="227"/>
      <c r="AC31" s="173"/>
      <c r="AD31" s="177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>
        <v>21</v>
      </c>
      <c r="H32" s="10">
        <v>282807160925</v>
      </c>
      <c r="I32" s="9" t="s">
        <v>550</v>
      </c>
      <c r="J32" s="9"/>
      <c r="K32" s="11" t="str">
        <f t="shared" ca="1" si="0"/>
        <v/>
      </c>
      <c r="L32" s="12" t="s">
        <v>152</v>
      </c>
      <c r="M32" s="12" t="s">
        <v>594</v>
      </c>
      <c r="N32" s="12" t="s">
        <v>595</v>
      </c>
      <c r="O32" s="9">
        <v>3326.1</v>
      </c>
      <c r="P32" s="9">
        <v>1</v>
      </c>
      <c r="Q32" s="13" t="str">
        <f>VLOOKUP(O32, '[1]لیست محصولات شهریور ۱۴۰۳'!B:C,2,0)</f>
        <v>میاگروس | Milagros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3750000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3750000</v>
      </c>
      <c r="Y32" s="17"/>
      <c r="Z32" s="14">
        <f t="shared" si="4"/>
        <v>3750000</v>
      </c>
      <c r="AA32" s="18" t="s">
        <v>80</v>
      </c>
      <c r="AB32" s="13" t="s">
        <v>596</v>
      </c>
      <c r="AC32" s="19" t="s">
        <v>597</v>
      </c>
      <c r="AD32" s="20" t="s">
        <v>172</v>
      </c>
      <c r="AE32" s="19"/>
      <c r="AF32" s="21"/>
      <c r="AG32" s="22" t="str">
        <f t="shared" si="5"/>
        <v>TRUE</v>
      </c>
      <c r="AH32" s="23" t="str">
        <f t="shared" si="6"/>
        <v>تهران الهیه بلوار نلسون ماندلا خیابان مریم غربی کافه رستوران مریم - امیررضا سلیمانی 09906977211</v>
      </c>
    </row>
    <row r="33" spans="1:34" ht="22.35" customHeight="1">
      <c r="A33" s="7"/>
      <c r="B33" s="7"/>
      <c r="C33" s="7"/>
      <c r="D33" s="7"/>
      <c r="E33" s="7"/>
      <c r="F33" s="8"/>
      <c r="G33" s="9">
        <v>22</v>
      </c>
      <c r="H33" s="10">
        <v>282807815880</v>
      </c>
      <c r="I33" s="9" t="s">
        <v>550</v>
      </c>
      <c r="J33" s="9"/>
      <c r="K33" s="11" t="str">
        <f t="shared" ca="1" si="0"/>
        <v/>
      </c>
      <c r="L33" s="12" t="s">
        <v>598</v>
      </c>
      <c r="M33" s="12" t="s">
        <v>414</v>
      </c>
      <c r="N33" s="12"/>
      <c r="O33" s="9">
        <v>5524.1</v>
      </c>
      <c r="P33" s="9">
        <v>1</v>
      </c>
      <c r="Q33" s="13" t="str">
        <f>VLOOKUP(O33, '[1]لیست محصولات شهریور ۱۴۰۳'!B:C,2,0)</f>
        <v>برزیل کوکاپیل کاناریو | Brazil Cocapil Canario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2550000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2550000</v>
      </c>
      <c r="Y33" s="17"/>
      <c r="Z33" s="14">
        <f t="shared" si="4"/>
        <v>2550000</v>
      </c>
      <c r="AA33" s="18" t="s">
        <v>132</v>
      </c>
      <c r="AB33" s="13" t="s">
        <v>599</v>
      </c>
      <c r="AC33" s="19" t="s">
        <v>600</v>
      </c>
      <c r="AD33" s="20"/>
      <c r="AE33" s="84" t="s">
        <v>601</v>
      </c>
      <c r="AF33" s="21"/>
      <c r="AG33" s="22" t="str">
        <f t="shared" si="5"/>
        <v>TRUE</v>
      </c>
      <c r="AH33" s="23" t="str">
        <f t="shared" si="6"/>
        <v>اصفهان خوانسار - خ امام خمینی - روبروی شرکت تعاونی فرهنگیان - لبنیات باقری  - امیر باقری 09132710039</v>
      </c>
    </row>
    <row r="34" spans="1:34" ht="22.35" customHeight="1">
      <c r="A34" s="7"/>
      <c r="B34" s="7"/>
      <c r="C34" s="7"/>
      <c r="D34" s="7"/>
      <c r="E34" s="7"/>
      <c r="F34" s="8"/>
      <c r="G34" s="9">
        <v>23</v>
      </c>
      <c r="H34" s="10">
        <v>282808044858</v>
      </c>
      <c r="I34" s="9" t="s">
        <v>550</v>
      </c>
      <c r="J34" s="9"/>
      <c r="K34" s="11" t="str">
        <f t="shared" ca="1" si="0"/>
        <v/>
      </c>
      <c r="L34" s="12" t="s">
        <v>602</v>
      </c>
      <c r="M34" s="12" t="s">
        <v>603</v>
      </c>
      <c r="N34" s="12" t="s">
        <v>604</v>
      </c>
      <c r="O34" s="9">
        <v>5501.3</v>
      </c>
      <c r="P34" s="9">
        <v>2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51200000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102400000</v>
      </c>
      <c r="Y34" s="17"/>
      <c r="Z34" s="14">
        <f t="shared" si="4"/>
        <v>102400000</v>
      </c>
      <c r="AA34" s="18" t="s">
        <v>378</v>
      </c>
      <c r="AB34" s="13" t="s">
        <v>605</v>
      </c>
      <c r="AC34" s="19" t="s">
        <v>606</v>
      </c>
      <c r="AD34" s="20"/>
      <c r="AE34" s="19"/>
      <c r="AF34" s="21"/>
      <c r="AG34" s="22" t="str">
        <f t="shared" si="5"/>
        <v>TRUE</v>
      </c>
      <c r="AH34" s="23" t="str">
        <f t="shared" si="6"/>
        <v>قم شهرک سالاریه بلوار شهید گلستانه جنب مدرسه شهید فلاحی پلاک 61 کافه رستوران لازارو - حمیدرضا  تراب 09127501098</v>
      </c>
    </row>
    <row r="35" spans="1:34" ht="22.35" customHeight="1">
      <c r="A35" s="7"/>
      <c r="B35" s="7"/>
      <c r="C35" s="7"/>
      <c r="D35" s="7"/>
      <c r="E35" s="7"/>
      <c r="F35" s="8"/>
      <c r="G35" s="159">
        <v>24</v>
      </c>
      <c r="H35" s="202">
        <v>282808681473</v>
      </c>
      <c r="I35" s="159" t="s">
        <v>550</v>
      </c>
      <c r="J35" s="159"/>
      <c r="K35" s="11" t="str">
        <f t="shared" ca="1" si="0"/>
        <v/>
      </c>
      <c r="L35" s="156" t="s">
        <v>147</v>
      </c>
      <c r="M35" s="156" t="s">
        <v>607</v>
      </c>
      <c r="N35" s="156"/>
      <c r="O35" s="9">
        <v>5501.3</v>
      </c>
      <c r="P35" s="9">
        <v>1</v>
      </c>
      <c r="Q35" s="13" t="str">
        <f>VLOOKUP(O35, '[1]لیست محصولات شهریور ۱۴۰۳'!B:C,2,0)</f>
        <v>ورتکس | Vortex</v>
      </c>
      <c r="R35" s="9"/>
      <c r="S35" s="12">
        <f>VLOOKUP(O35, '[1]لیست محصولات شهریور ۱۴۰۳'!B:F,5,0)</f>
        <v>4000</v>
      </c>
      <c r="T35" s="14">
        <f>VLOOKUP(O35, '[1]لیست محصولات شهریور ۱۴۰۳'!B:G,6,0)</f>
        <v>51200000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51200000</v>
      </c>
      <c r="Y35" s="17"/>
      <c r="Z35" s="14">
        <f t="shared" si="4"/>
        <v>51200000</v>
      </c>
      <c r="AA35" s="168" t="s">
        <v>378</v>
      </c>
      <c r="AB35" s="226" t="s">
        <v>608</v>
      </c>
      <c r="AC35" s="171" t="s">
        <v>609</v>
      </c>
      <c r="AD35" s="175"/>
      <c r="AE35" s="19"/>
      <c r="AF35" s="21"/>
      <c r="AG35" s="22" t="str">
        <f t="shared" si="5"/>
        <v>TRUE</v>
      </c>
      <c r="AH35" s="23" t="str">
        <f t="shared" si="6"/>
        <v>قم 20متری گلستان ک 14 ساختمان گلستان واحد 8 ط 4  - علی استادهاشمی 09123533817</v>
      </c>
    </row>
    <row r="36" spans="1:34" ht="22.35" customHeight="1">
      <c r="A36" s="7"/>
      <c r="B36" s="7"/>
      <c r="C36" s="7"/>
      <c r="D36" s="7"/>
      <c r="E36" s="7"/>
      <c r="F36" s="8"/>
      <c r="G36" s="160"/>
      <c r="H36" s="203"/>
      <c r="I36" s="160"/>
      <c r="J36" s="160"/>
      <c r="K36" s="11" t="str">
        <f t="shared" ca="1" si="0"/>
        <v/>
      </c>
      <c r="L36" s="157"/>
      <c r="M36" s="157"/>
      <c r="N36" s="157"/>
      <c r="O36" s="9">
        <v>5511.1</v>
      </c>
      <c r="P36" s="9">
        <v>1</v>
      </c>
      <c r="Q36" s="13" t="str">
        <f>VLOOKUP(O36, '[1]لیست محصولات شهریور ۱۴۰۳'!B:C,2,0)</f>
        <v>هامبلا | Hambella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3000000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3000000</v>
      </c>
      <c r="Y36" s="17"/>
      <c r="Z36" s="14">
        <f t="shared" si="4"/>
        <v>3000000</v>
      </c>
      <c r="AA36" s="169"/>
      <c r="AB36" s="228"/>
      <c r="AC36" s="172"/>
      <c r="AD36" s="176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60"/>
      <c r="H37" s="203"/>
      <c r="I37" s="160"/>
      <c r="J37" s="160"/>
      <c r="K37" s="11" t="str">
        <f t="shared" ca="1" si="0"/>
        <v/>
      </c>
      <c r="L37" s="157"/>
      <c r="M37" s="157"/>
      <c r="N37" s="157"/>
      <c r="O37" s="9">
        <v>5525.1</v>
      </c>
      <c r="P37" s="9">
        <v>1</v>
      </c>
      <c r="Q37" s="13" t="str">
        <f>VLOOKUP(O37, '[1]لیست محصولات شهریور ۱۴۰۳'!B:C,2,0)</f>
        <v>اتیوپی آناسورا | Ethiopia Anasora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2750000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2750000</v>
      </c>
      <c r="Y37" s="17"/>
      <c r="Z37" s="14">
        <f t="shared" si="4"/>
        <v>2750000</v>
      </c>
      <c r="AA37" s="169"/>
      <c r="AB37" s="228"/>
      <c r="AC37" s="172"/>
      <c r="AD37" s="176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61"/>
      <c r="H38" s="204"/>
      <c r="I38" s="161"/>
      <c r="J38" s="161"/>
      <c r="K38" s="11" t="str">
        <f t="shared" ca="1" si="0"/>
        <v/>
      </c>
      <c r="L38" s="158"/>
      <c r="M38" s="158"/>
      <c r="N38" s="158"/>
      <c r="O38" s="9">
        <v>5524.1</v>
      </c>
      <c r="P38" s="9">
        <v>2</v>
      </c>
      <c r="Q38" s="13" t="str">
        <f>VLOOKUP(O38, '[1]لیست محصولات شهریور ۱۴۰۳'!B:C,2,0)</f>
        <v>برزیل کوکاپیل کاناریو | Brazil Cocapil Canario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2550000</v>
      </c>
      <c r="U38" s="15"/>
      <c r="V38" s="16">
        <f t="shared" si="1"/>
        <v>0</v>
      </c>
      <c r="W38" s="12">
        <f t="shared" si="2"/>
        <v>2</v>
      </c>
      <c r="X38" s="14">
        <f t="shared" si="3"/>
        <v>5100000</v>
      </c>
      <c r="Y38" s="17"/>
      <c r="Z38" s="14">
        <f t="shared" si="4"/>
        <v>5100000</v>
      </c>
      <c r="AA38" s="170"/>
      <c r="AB38" s="227"/>
      <c r="AC38" s="173"/>
      <c r="AD38" s="177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159">
        <v>25</v>
      </c>
      <c r="H39" s="202">
        <v>282814300573</v>
      </c>
      <c r="I39" s="159" t="s">
        <v>550</v>
      </c>
      <c r="J39" s="159"/>
      <c r="K39" s="11" t="str">
        <f t="shared" ca="1" si="0"/>
        <v/>
      </c>
      <c r="L39" s="156" t="s">
        <v>309</v>
      </c>
      <c r="M39" s="156" t="s">
        <v>610</v>
      </c>
      <c r="N39" s="156" t="s">
        <v>611</v>
      </c>
      <c r="O39" s="9">
        <v>3326.1</v>
      </c>
      <c r="P39" s="9">
        <v>1</v>
      </c>
      <c r="Q39" s="13" t="str">
        <f>VLOOKUP(O39, '[1]لیست محصولات شهریور ۱۴۰۳'!B:C,2,0)</f>
        <v>میاگروس | Milagros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3750000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3750000</v>
      </c>
      <c r="Y39" s="17"/>
      <c r="Z39" s="14">
        <f t="shared" si="4"/>
        <v>3750000</v>
      </c>
      <c r="AA39" s="168" t="s">
        <v>207</v>
      </c>
      <c r="AB39" s="226" t="s">
        <v>612</v>
      </c>
      <c r="AC39" s="171" t="s">
        <v>613</v>
      </c>
      <c r="AD39" s="175"/>
      <c r="AE39" s="19"/>
      <c r="AF39" s="21"/>
      <c r="AG39" s="22" t="str">
        <f t="shared" si="5"/>
        <v>TRUE</v>
      </c>
      <c r="AH39" s="23" t="str">
        <f t="shared" si="6"/>
        <v>کرج مهرشهر - بلوار شهرداری سر خیابان ۲۰۱ کافه سان سی مون - امیرحسین ظلی 09369297220</v>
      </c>
    </row>
    <row r="40" spans="1:34" ht="22.35" customHeight="1">
      <c r="A40" s="7"/>
      <c r="B40" s="7"/>
      <c r="C40" s="7"/>
      <c r="D40" s="7"/>
      <c r="E40" s="7"/>
      <c r="F40" s="8"/>
      <c r="G40" s="160"/>
      <c r="H40" s="203"/>
      <c r="I40" s="160"/>
      <c r="J40" s="160"/>
      <c r="K40" s="11" t="str">
        <f t="shared" ca="1" si="0"/>
        <v/>
      </c>
      <c r="L40" s="157"/>
      <c r="M40" s="157"/>
      <c r="N40" s="157"/>
      <c r="O40" s="9">
        <v>5525.1</v>
      </c>
      <c r="P40" s="9">
        <v>1</v>
      </c>
      <c r="Q40" s="13" t="str">
        <f>VLOOKUP(O40, '[1]لیست محصولات شهریور ۱۴۰۳'!B:C,2,0)</f>
        <v>اتیوپی آناسورا | Ethiopia Anasora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2750000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2750000</v>
      </c>
      <c r="Y40" s="17"/>
      <c r="Z40" s="14">
        <f t="shared" si="4"/>
        <v>2750000</v>
      </c>
      <c r="AA40" s="169"/>
      <c r="AB40" s="228"/>
      <c r="AC40" s="172"/>
      <c r="AD40" s="176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60"/>
      <c r="H41" s="203"/>
      <c r="I41" s="160"/>
      <c r="J41" s="160"/>
      <c r="K41" s="11" t="str">
        <f t="shared" ca="1" si="0"/>
        <v/>
      </c>
      <c r="L41" s="157"/>
      <c r="M41" s="157"/>
      <c r="N41" s="157"/>
      <c r="O41" s="9">
        <v>3329.1</v>
      </c>
      <c r="P41" s="9">
        <v>1</v>
      </c>
      <c r="Q41" s="13" t="str">
        <f>VLOOKUP(O41, '[1]لیست محصولات شهریور ۱۴۰۳'!B:C,2,0)</f>
        <v>بنتی ننکا | Benti Nenka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9850000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9850000</v>
      </c>
      <c r="Y41" s="17"/>
      <c r="Z41" s="14">
        <f t="shared" si="4"/>
        <v>9850000</v>
      </c>
      <c r="AA41" s="169"/>
      <c r="AB41" s="228"/>
      <c r="AC41" s="172"/>
      <c r="AD41" s="176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61"/>
      <c r="H42" s="204"/>
      <c r="I42" s="161"/>
      <c r="J42" s="161"/>
      <c r="K42" s="11" t="str">
        <f t="shared" ca="1" si="0"/>
        <v/>
      </c>
      <c r="L42" s="158"/>
      <c r="M42" s="158"/>
      <c r="N42" s="158"/>
      <c r="O42" s="9">
        <v>5501.3</v>
      </c>
      <c r="P42" s="9">
        <v>1</v>
      </c>
      <c r="Q42" s="13" t="str">
        <f>VLOOKUP(O42, '[1]لیست محصولات شهریور ۱۴۰۳'!B:C,2,0)</f>
        <v>ورتکس | Vortex</v>
      </c>
      <c r="R42" s="9"/>
      <c r="S42" s="12">
        <f>VLOOKUP(O42, '[1]لیست محصولات شهریور ۱۴۰۳'!B:F,5,0)</f>
        <v>4000</v>
      </c>
      <c r="T42" s="14">
        <f>VLOOKUP(O42, '[1]لیست محصولات شهریور ۱۴۰۳'!B:G,6,0)</f>
        <v>51200000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51200000</v>
      </c>
      <c r="Y42" s="17"/>
      <c r="Z42" s="14">
        <f t="shared" si="4"/>
        <v>51200000</v>
      </c>
      <c r="AA42" s="170"/>
      <c r="AB42" s="227"/>
      <c r="AC42" s="173"/>
      <c r="AD42" s="177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59">
        <v>26</v>
      </c>
      <c r="H43" s="202">
        <v>282823020765</v>
      </c>
      <c r="I43" s="159" t="s">
        <v>550</v>
      </c>
      <c r="J43" s="159"/>
      <c r="K43" s="11" t="str">
        <f t="shared" ca="1" si="0"/>
        <v/>
      </c>
      <c r="L43" s="156" t="s">
        <v>614</v>
      </c>
      <c r="M43" s="156" t="s">
        <v>615</v>
      </c>
      <c r="N43" s="156"/>
      <c r="O43" s="9">
        <v>3327.1</v>
      </c>
      <c r="P43" s="9">
        <v>1</v>
      </c>
      <c r="Q43" s="13" t="str">
        <f>VLOOKUP(O43, '[1]لیست محصولات شهریور ۱۴۰۳'!B:C,2,0)</f>
        <v>پامپوجیلا | pampojila</v>
      </c>
      <c r="R43" s="9"/>
      <c r="S43" s="12">
        <f>VLOOKUP(O43, '[1]لیست محصولات شهریور ۱۴۰۳'!B:F,5,0)</f>
        <v>150</v>
      </c>
      <c r="T43" s="14">
        <f>VLOOKUP(O43, '[1]لیست محصولات شهریور ۱۴۰۳'!B:G,6,0)</f>
        <v>5950000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5950000</v>
      </c>
      <c r="Y43" s="17"/>
      <c r="Z43" s="14">
        <f t="shared" si="4"/>
        <v>5950000</v>
      </c>
      <c r="AA43" s="168" t="s">
        <v>616</v>
      </c>
      <c r="AB43" s="226" t="s">
        <v>617</v>
      </c>
      <c r="AC43" s="171" t="s">
        <v>618</v>
      </c>
      <c r="AD43" s="175"/>
      <c r="AE43" s="19"/>
      <c r="AF43" s="21"/>
      <c r="AG43" s="22" t="str">
        <f t="shared" si="5"/>
        <v>TRUE</v>
      </c>
      <c r="AH43" s="23" t="str">
        <f t="shared" si="6"/>
        <v>بجنورد خیابان فردوسی، خیابان جمهوری هفده. پلاک ده. زنگ دوم(وسط)  - داود آتش بیک 09357271386</v>
      </c>
    </row>
    <row r="44" spans="1:34" ht="22.35" customHeight="1">
      <c r="A44" s="7"/>
      <c r="B44" s="7"/>
      <c r="C44" s="7"/>
      <c r="D44" s="7"/>
      <c r="E44" s="7"/>
      <c r="F44" s="8"/>
      <c r="G44" s="161"/>
      <c r="H44" s="204"/>
      <c r="I44" s="161"/>
      <c r="J44" s="161"/>
      <c r="K44" s="11" t="str">
        <f t="shared" ca="1" si="0"/>
        <v/>
      </c>
      <c r="L44" s="158"/>
      <c r="M44" s="158"/>
      <c r="N44" s="158"/>
      <c r="O44" s="9">
        <v>5501.2</v>
      </c>
      <c r="P44" s="9">
        <v>1</v>
      </c>
      <c r="Q44" s="13" t="str">
        <f>VLOOKUP(O44, '[1]لیست محصولات شهریور ۱۴۰۳'!B:C,2,0)</f>
        <v>ورتکس | Vortex</v>
      </c>
      <c r="R44" s="9"/>
      <c r="S44" s="12">
        <f>VLOOKUP(O44, '[1]لیست محصولات شهریور ۱۴۰۳'!B:F,5,0)</f>
        <v>750</v>
      </c>
      <c r="T44" s="14">
        <f>VLOOKUP(O44, '[1]لیست محصولات شهریور ۱۴۰۳'!B:G,6,0)</f>
        <v>11100000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11100000</v>
      </c>
      <c r="Y44" s="17"/>
      <c r="Z44" s="14">
        <f t="shared" si="4"/>
        <v>11100000</v>
      </c>
      <c r="AA44" s="170"/>
      <c r="AB44" s="227"/>
      <c r="AC44" s="173"/>
      <c r="AD44" s="177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>
        <v>27</v>
      </c>
      <c r="H45" s="10">
        <v>759494</v>
      </c>
      <c r="I45" s="9" t="s">
        <v>550</v>
      </c>
      <c r="J45" s="9"/>
      <c r="K45" s="11" t="str">
        <f t="shared" ca="1" si="0"/>
        <v/>
      </c>
      <c r="L45" s="12" t="s">
        <v>477</v>
      </c>
      <c r="M45" s="12" t="s">
        <v>619</v>
      </c>
      <c r="N45" s="12" t="s">
        <v>620</v>
      </c>
      <c r="O45" s="9">
        <v>5501.2</v>
      </c>
      <c r="P45" s="9">
        <v>2</v>
      </c>
      <c r="Q45" s="13" t="str">
        <f>VLOOKUP(O45, '[1]لیست محصولات شهریور ۱۴۰۳'!B:C,2,0)</f>
        <v>ورتکس | Vortex</v>
      </c>
      <c r="R45" s="9"/>
      <c r="S45" s="12">
        <f>VLOOKUP(O45, '[1]لیست محصولات شهریور ۱۴۰۳'!B:F,5,0)</f>
        <v>750</v>
      </c>
      <c r="T45" s="14">
        <f>VLOOKUP(O45, '[1]لیست محصولات شهریور ۱۴۰۳'!B:G,6,0)</f>
        <v>11100000</v>
      </c>
      <c r="U45" s="26"/>
      <c r="V45" s="16">
        <f t="shared" si="1"/>
        <v>0</v>
      </c>
      <c r="W45" s="12">
        <f t="shared" si="2"/>
        <v>2</v>
      </c>
      <c r="X45" s="14">
        <f t="shared" si="3"/>
        <v>22200000</v>
      </c>
      <c r="Y45" s="17"/>
      <c r="Z45" s="14">
        <f t="shared" si="4"/>
        <v>22200000</v>
      </c>
      <c r="AA45" s="18" t="s">
        <v>621</v>
      </c>
      <c r="AB45" s="13" t="s">
        <v>622</v>
      </c>
      <c r="AC45" s="19" t="s">
        <v>623</v>
      </c>
      <c r="AD45" s="20"/>
      <c r="AE45" s="19"/>
      <c r="AF45" s="21"/>
      <c r="AG45" s="22" t="str">
        <f t="shared" si="5"/>
        <v>TRUE</v>
      </c>
      <c r="AH45" s="23" t="str">
        <f t="shared" si="6"/>
        <v>زاهدان خیایان دانشگاه رو ب روی دانشگاه ۲۵ ورودی دانشگاه سیستان بلوچستان کافه ایوان - پوریا مرعشی 09369872317</v>
      </c>
    </row>
    <row r="46" spans="1:34" ht="22.35" customHeight="1">
      <c r="A46" s="7"/>
      <c r="B46" s="7"/>
      <c r="C46" s="7"/>
      <c r="D46" s="7"/>
      <c r="E46" s="7"/>
      <c r="F46" s="8"/>
      <c r="G46" s="159">
        <v>28</v>
      </c>
      <c r="H46" s="202">
        <v>282825563319</v>
      </c>
      <c r="I46" s="159" t="s">
        <v>550</v>
      </c>
      <c r="J46" s="159"/>
      <c r="K46" s="11" t="str">
        <f t="shared" ca="1" si="0"/>
        <v/>
      </c>
      <c r="L46" s="156" t="s">
        <v>624</v>
      </c>
      <c r="M46" s="156" t="s">
        <v>625</v>
      </c>
      <c r="N46" s="156" t="s">
        <v>626</v>
      </c>
      <c r="O46" s="9">
        <v>5511.2</v>
      </c>
      <c r="P46" s="9">
        <v>3</v>
      </c>
      <c r="Q46" s="13" t="str">
        <f>VLOOKUP(O46, '[1]لیست محصولات شهریور ۱۴۰۳'!B:C,2,0)</f>
        <v>هامبلا | Hambella</v>
      </c>
      <c r="R46" s="9"/>
      <c r="S46" s="12">
        <f>VLOOKUP(O46, '[1]لیست محصولات شهریور ۱۴۰۳'!B:F,5,0)</f>
        <v>750</v>
      </c>
      <c r="T46" s="14">
        <f>VLOOKUP(O46, '[1]لیست محصولات شهریور ۱۴۰۳'!B:G,6,0)</f>
        <v>14550000</v>
      </c>
      <c r="U46" s="26"/>
      <c r="V46" s="16">
        <f t="shared" si="1"/>
        <v>0</v>
      </c>
      <c r="W46" s="12">
        <f t="shared" si="2"/>
        <v>3</v>
      </c>
      <c r="X46" s="14">
        <f t="shared" si="3"/>
        <v>43650000</v>
      </c>
      <c r="Y46" s="17"/>
      <c r="Z46" s="14">
        <f t="shared" si="4"/>
        <v>43650000</v>
      </c>
      <c r="AA46" s="168" t="s">
        <v>132</v>
      </c>
      <c r="AB46" s="226" t="s">
        <v>627</v>
      </c>
      <c r="AC46" s="171" t="s">
        <v>628</v>
      </c>
      <c r="AD46" s="175"/>
      <c r="AE46" s="19"/>
      <c r="AF46" s="21"/>
      <c r="AG46" s="22" t="str">
        <f t="shared" si="5"/>
        <v>TRUE</v>
      </c>
      <c r="AH46" s="23" t="str">
        <f t="shared" si="6"/>
        <v>اصفهان چهار راه فلسطین، ابتدای خیابان استانداری. جنب مادی فرشادی غربی کافه نیل - سید علی احمدی 09134434253</v>
      </c>
    </row>
    <row r="47" spans="1:34" ht="22.35" customHeight="1">
      <c r="A47" s="7"/>
      <c r="B47" s="7"/>
      <c r="C47" s="7"/>
      <c r="D47" s="7"/>
      <c r="E47" s="7"/>
      <c r="F47" s="8"/>
      <c r="G47" s="160"/>
      <c r="H47" s="203"/>
      <c r="I47" s="160"/>
      <c r="J47" s="160"/>
      <c r="K47" s="11" t="str">
        <f t="shared" ca="1" si="0"/>
        <v/>
      </c>
      <c r="L47" s="157"/>
      <c r="M47" s="157"/>
      <c r="N47" s="157"/>
      <c r="O47" s="9">
        <v>5525.2</v>
      </c>
      <c r="P47" s="9">
        <v>1</v>
      </c>
      <c r="Q47" s="13" t="str">
        <f>VLOOKUP(O47, '[1]لیست محصولات شهریور ۱۴۰۳'!B:C,2,0)</f>
        <v>اتیوپی آناسورا | Ethiopia Anasora</v>
      </c>
      <c r="R47" s="9"/>
      <c r="S47" s="12">
        <f>VLOOKUP(O47, '[1]لیست محصولات شهریور ۱۴۰۳'!B:F,5,0)</f>
        <v>750</v>
      </c>
      <c r="T47" s="14">
        <f>VLOOKUP(O47, '[1]لیست محصولات شهریور ۱۴۰۳'!B:G,6,0)</f>
        <v>13350000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13350000</v>
      </c>
      <c r="Y47" s="17"/>
      <c r="Z47" s="14">
        <f t="shared" si="4"/>
        <v>13350000</v>
      </c>
      <c r="AA47" s="169"/>
      <c r="AB47" s="228"/>
      <c r="AC47" s="172"/>
      <c r="AD47" s="176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61"/>
      <c r="H48" s="204"/>
      <c r="I48" s="161"/>
      <c r="J48" s="161"/>
      <c r="K48" s="11" t="str">
        <f t="shared" ca="1" si="0"/>
        <v/>
      </c>
      <c r="L48" s="158"/>
      <c r="M48" s="158"/>
      <c r="N48" s="158"/>
      <c r="O48" s="9">
        <v>3328.1</v>
      </c>
      <c r="P48" s="9">
        <v>1</v>
      </c>
      <c r="Q48" s="13" t="str">
        <f>VLOOKUP(O48, '[1]لیست محصولات شهریور ۱۴۰۳'!B:C,2,0)</f>
        <v>ایماکولادا مزارع فلو | Inmaculada Fellows Farms</v>
      </c>
      <c r="R48" s="9"/>
      <c r="S48" s="12">
        <f>VLOOKUP(O48, '[1]لیست محصولات شهریور ۱۴۰۳'!B:F,5,0)</f>
        <v>150</v>
      </c>
      <c r="T48" s="14">
        <f>VLOOKUP(O48, '[1]لیست محصولات شهریور ۱۴۰۳'!B:G,6,0)</f>
        <v>7900000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7900000</v>
      </c>
      <c r="Y48" s="17"/>
      <c r="Z48" s="14">
        <f t="shared" si="4"/>
        <v>7900000</v>
      </c>
      <c r="AA48" s="170"/>
      <c r="AB48" s="227"/>
      <c r="AC48" s="173"/>
      <c r="AD48" s="177"/>
      <c r="AE48" s="19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>
        <v>29</v>
      </c>
      <c r="H49" s="10">
        <v>282840997763</v>
      </c>
      <c r="I49" s="9" t="s">
        <v>629</v>
      </c>
      <c r="J49" s="9"/>
      <c r="K49" s="11" t="str">
        <f t="shared" ca="1" si="0"/>
        <v/>
      </c>
      <c r="L49" s="12" t="s">
        <v>598</v>
      </c>
      <c r="M49" s="12" t="s">
        <v>630</v>
      </c>
      <c r="N49" s="12"/>
      <c r="O49" s="9">
        <v>3329.1</v>
      </c>
      <c r="P49" s="9">
        <v>2</v>
      </c>
      <c r="Q49" s="13" t="str">
        <f>VLOOKUP(O49, '[1]لیست محصولات شهریور ۱۴۰۳'!B:C,2,0)</f>
        <v>بنتی ننکا | Benti Nenka</v>
      </c>
      <c r="R49" s="9"/>
      <c r="S49" s="12">
        <f>VLOOKUP(O49, '[1]لیست محصولات شهریور ۱۴۰۳'!B:F,5,0)</f>
        <v>150</v>
      </c>
      <c r="T49" s="14">
        <f>VLOOKUP(O49, '[1]لیست محصولات شهریور ۱۴۰۳'!B:G,6,0)</f>
        <v>9850000</v>
      </c>
      <c r="U49" s="15"/>
      <c r="V49" s="16">
        <f t="shared" si="1"/>
        <v>0</v>
      </c>
      <c r="W49" s="12">
        <f t="shared" si="2"/>
        <v>2</v>
      </c>
      <c r="X49" s="14">
        <f t="shared" si="3"/>
        <v>19700000</v>
      </c>
      <c r="Y49" s="17"/>
      <c r="Z49" s="14">
        <f t="shared" si="4"/>
        <v>19700000</v>
      </c>
      <c r="AA49" s="18" t="s">
        <v>80</v>
      </c>
      <c r="AB49" s="13" t="s">
        <v>631</v>
      </c>
      <c r="AC49" s="19" t="s">
        <v>632</v>
      </c>
      <c r="AD49" s="20" t="s">
        <v>87</v>
      </c>
      <c r="AE49" s="84" t="s">
        <v>633</v>
      </c>
      <c r="AF49" s="21"/>
      <c r="AG49" s="22" t="str">
        <f t="shared" si="5"/>
        <v>TRUE</v>
      </c>
      <c r="AH49" s="23" t="str">
        <f t="shared" si="6"/>
        <v>تهران خیابان پیروزی - بلوار ابوذر- بین پل اول و دوم - کوچه شهید قمصری- پلاک 8 - طبقه 2  - امیر نوروزی 09122842046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59">
        <v>30</v>
      </c>
      <c r="H50" s="202">
        <v>282841103810</v>
      </c>
      <c r="I50" s="159" t="s">
        <v>629</v>
      </c>
      <c r="J50" s="159"/>
      <c r="K50" s="11" t="str">
        <f t="shared" ca="1" si="0"/>
        <v/>
      </c>
      <c r="L50" s="156" t="s">
        <v>500</v>
      </c>
      <c r="M50" s="156" t="s">
        <v>634</v>
      </c>
      <c r="N50" s="156"/>
      <c r="O50" s="9">
        <v>5525.1</v>
      </c>
      <c r="P50" s="9">
        <v>1</v>
      </c>
      <c r="Q50" s="13" t="str">
        <f>VLOOKUP(O50, '[1]لیست محصولات شهریور ۱۴۰۳'!B:C,2,0)</f>
        <v>اتیوپی آناسورا | Ethiopia Anasora</v>
      </c>
      <c r="R50" s="9"/>
      <c r="S50" s="12">
        <f>VLOOKUP(O50, '[1]لیست محصولات شهریور ۱۴۰۳'!B:F,5,0)</f>
        <v>150</v>
      </c>
      <c r="T50" s="14">
        <f>VLOOKUP(O50, '[1]لیست محصولات شهریور ۱۴۰۳'!B:G,6,0)</f>
        <v>2750000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2750000</v>
      </c>
      <c r="Y50" s="17"/>
      <c r="Z50" s="14">
        <f t="shared" si="4"/>
        <v>2750000</v>
      </c>
      <c r="AA50" s="168" t="s">
        <v>279</v>
      </c>
      <c r="AB50" s="226" t="s">
        <v>635</v>
      </c>
      <c r="AC50" s="171" t="s">
        <v>636</v>
      </c>
      <c r="AD50" s="175"/>
      <c r="AE50" s="19"/>
      <c r="AF50" s="21"/>
      <c r="AG50" s="22" t="str">
        <f t="shared" si="5"/>
        <v>TRUE</v>
      </c>
      <c r="AH50" s="23" t="str">
        <f t="shared" si="6"/>
        <v>بابل خورشید کلا، نبش معراج 14، ساختمان املاک صبا، واحد ۶  - محمد محامدی 09360099045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60"/>
      <c r="H51" s="203"/>
      <c r="I51" s="160"/>
      <c r="J51" s="160"/>
      <c r="K51" s="11" t="str">
        <f t="shared" ca="1" si="0"/>
        <v/>
      </c>
      <c r="L51" s="157"/>
      <c r="M51" s="157"/>
      <c r="N51" s="157"/>
      <c r="O51" s="9">
        <v>5511.1</v>
      </c>
      <c r="P51" s="9">
        <v>1</v>
      </c>
      <c r="Q51" s="13" t="str">
        <f>VLOOKUP(O51, '[1]لیست محصولات شهریور ۱۴۰۳'!B:C,2,0)</f>
        <v>هامبلا | Hambella</v>
      </c>
      <c r="R51" s="9"/>
      <c r="S51" s="12">
        <f>VLOOKUP(O51, '[1]لیست محصولات شهریور ۱۴۰۳'!B:F,5,0)</f>
        <v>150</v>
      </c>
      <c r="T51" s="14">
        <f>VLOOKUP(O51, '[1]لیست محصولات شهریور ۱۴۰۳'!B:G,6,0)</f>
        <v>3000000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3000000</v>
      </c>
      <c r="Y51" s="17"/>
      <c r="Z51" s="14">
        <f t="shared" si="4"/>
        <v>3000000</v>
      </c>
      <c r="AA51" s="169"/>
      <c r="AB51" s="228"/>
      <c r="AC51" s="172"/>
      <c r="AD51" s="176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161"/>
      <c r="H52" s="204"/>
      <c r="I52" s="161"/>
      <c r="J52" s="161"/>
      <c r="K52" s="11" t="str">
        <f t="shared" ca="1" si="0"/>
        <v/>
      </c>
      <c r="L52" s="158"/>
      <c r="M52" s="158"/>
      <c r="N52" s="158"/>
      <c r="O52" s="9">
        <v>5524.1</v>
      </c>
      <c r="P52" s="9">
        <v>1</v>
      </c>
      <c r="Q52" s="13" t="str">
        <f>VLOOKUP(O52, '[1]لیست محصولات شهریور ۱۴۰۳'!B:C,2,0)</f>
        <v>برزیل کوکاپیل کاناریو | Brazil Cocapil Canario</v>
      </c>
      <c r="R52" s="9"/>
      <c r="S52" s="12">
        <f>VLOOKUP(O52, '[1]لیست محصولات شهریور ۱۴۰۳'!B:F,5,0)</f>
        <v>150</v>
      </c>
      <c r="T52" s="14">
        <f>VLOOKUP(O52, '[1]لیست محصولات شهریور ۱۴۰۳'!B:G,6,0)</f>
        <v>2550000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2550000</v>
      </c>
      <c r="Y52" s="17"/>
      <c r="Z52" s="14">
        <f t="shared" si="4"/>
        <v>2550000</v>
      </c>
      <c r="AA52" s="170"/>
      <c r="AB52" s="227"/>
      <c r="AC52" s="173"/>
      <c r="AD52" s="177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159">
        <v>31</v>
      </c>
      <c r="H53" s="202">
        <v>282853913665</v>
      </c>
      <c r="I53" s="159" t="s">
        <v>629</v>
      </c>
      <c r="J53" s="159"/>
      <c r="K53" s="11" t="str">
        <f t="shared" ca="1" si="0"/>
        <v/>
      </c>
      <c r="L53" s="156" t="s">
        <v>637</v>
      </c>
      <c r="M53" s="156" t="s">
        <v>638</v>
      </c>
      <c r="N53" s="156"/>
      <c r="O53" s="9">
        <v>5525.1</v>
      </c>
      <c r="P53" s="9">
        <v>1</v>
      </c>
      <c r="Q53" s="13" t="str">
        <f>VLOOKUP(O53, '[1]لیست محصولات شهریور ۱۴۰۳'!B:C,2,0)</f>
        <v>اتیوپی آناسورا | Ethiopia Anasora</v>
      </c>
      <c r="R53" s="9"/>
      <c r="S53" s="12">
        <f>VLOOKUP(O53, '[1]لیست محصولات شهریور ۱۴۰۳'!B:F,5,0)</f>
        <v>150</v>
      </c>
      <c r="T53" s="14">
        <f>VLOOKUP(O53, '[1]لیست محصولات شهریور ۱۴۰۳'!B:G,6,0)</f>
        <v>2750000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2750000</v>
      </c>
      <c r="Y53" s="17"/>
      <c r="Z53" s="14">
        <f t="shared" si="4"/>
        <v>2750000</v>
      </c>
      <c r="AA53" s="168" t="s">
        <v>111</v>
      </c>
      <c r="AB53" s="226" t="s">
        <v>639</v>
      </c>
      <c r="AC53" s="171" t="s">
        <v>640</v>
      </c>
      <c r="AD53" s="175"/>
      <c r="AE53" s="19"/>
      <c r="AF53" s="21"/>
      <c r="AG53" s="22" t="str">
        <f t="shared" si="5"/>
        <v>TRUE</v>
      </c>
      <c r="AH53" s="23" t="str">
        <f t="shared" si="6"/>
        <v>زنجان شهرک پونک خیابان صائینی جنب مسکن پلاک 88 طبقه دوم  - بنیامین  عابدینی 09051005845</v>
      </c>
    </row>
    <row r="54" spans="1:34" ht="22.35" customHeight="1">
      <c r="A54" s="7"/>
      <c r="B54" s="7"/>
      <c r="C54" s="7"/>
      <c r="D54" s="7"/>
      <c r="E54" s="7"/>
      <c r="F54" s="8"/>
      <c r="G54" s="161"/>
      <c r="H54" s="204"/>
      <c r="I54" s="161"/>
      <c r="J54" s="161"/>
      <c r="K54" s="11" t="str">
        <f t="shared" ca="1" si="0"/>
        <v/>
      </c>
      <c r="L54" s="158"/>
      <c r="M54" s="158"/>
      <c r="N54" s="158"/>
      <c r="O54" s="9">
        <v>5524.1</v>
      </c>
      <c r="P54" s="9">
        <v>1</v>
      </c>
      <c r="Q54" s="13" t="str">
        <f>VLOOKUP(O54, '[1]لیست محصولات شهریور ۱۴۰۳'!B:C,2,0)</f>
        <v>برزیل کوکاپیل کاناریو | Brazil Cocapil Canario</v>
      </c>
      <c r="R54" s="9"/>
      <c r="S54" s="12">
        <f>VLOOKUP(O54, '[1]لیست محصولات شهریور ۱۴۰۳'!B:F,5,0)</f>
        <v>150</v>
      </c>
      <c r="T54" s="14">
        <f>VLOOKUP(O54, '[1]لیست محصولات شهریور ۱۴۰۳'!B:G,6,0)</f>
        <v>2550000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2550000</v>
      </c>
      <c r="Y54" s="17"/>
      <c r="Z54" s="14">
        <f t="shared" si="4"/>
        <v>2550000</v>
      </c>
      <c r="AA54" s="170"/>
      <c r="AB54" s="227"/>
      <c r="AC54" s="173"/>
      <c r="AD54" s="177"/>
      <c r="AE54" s="19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159">
        <v>32</v>
      </c>
      <c r="H55" s="202">
        <v>452477</v>
      </c>
      <c r="I55" s="159" t="s">
        <v>629</v>
      </c>
      <c r="J55" s="159"/>
      <c r="K55" s="11" t="str">
        <f t="shared" ca="1" si="0"/>
        <v/>
      </c>
      <c r="L55" s="156" t="s">
        <v>168</v>
      </c>
      <c r="M55" s="156" t="s">
        <v>641</v>
      </c>
      <c r="N55" s="156" t="s">
        <v>516</v>
      </c>
      <c r="O55" s="9">
        <v>3327.1</v>
      </c>
      <c r="P55" s="9">
        <v>2</v>
      </c>
      <c r="Q55" s="13" t="str">
        <f>VLOOKUP(O55, '[1]لیست محصولات شهریور ۱۴۰۳'!B:C,2,0)</f>
        <v>پامپوجیلا | pampojila</v>
      </c>
      <c r="R55" s="9"/>
      <c r="S55" s="12">
        <f>VLOOKUP(O55, '[1]لیست محصولات شهریور ۱۴۰۳'!B:F,5,0)</f>
        <v>150</v>
      </c>
      <c r="T55" s="14">
        <f>VLOOKUP(O55, '[1]لیست محصولات شهریور ۱۴۰۳'!B:G,6,0)</f>
        <v>5950000</v>
      </c>
      <c r="U55" s="26"/>
      <c r="V55" s="16">
        <f t="shared" si="1"/>
        <v>0</v>
      </c>
      <c r="W55" s="12">
        <f t="shared" si="2"/>
        <v>2</v>
      </c>
      <c r="X55" s="14">
        <f t="shared" si="3"/>
        <v>11900000</v>
      </c>
      <c r="Y55" s="17"/>
      <c r="Z55" s="14">
        <f t="shared" si="4"/>
        <v>11900000</v>
      </c>
      <c r="AA55" s="168" t="s">
        <v>111</v>
      </c>
      <c r="AB55" s="226" t="s">
        <v>642</v>
      </c>
      <c r="AC55" s="171" t="s">
        <v>643</v>
      </c>
      <c r="AD55" s="175"/>
      <c r="AE55" s="19"/>
      <c r="AF55" s="21"/>
      <c r="AG55" s="22" t="str">
        <f t="shared" si="5"/>
        <v>TRUE</v>
      </c>
      <c r="AH55" s="23" t="str">
        <f t="shared" si="6"/>
        <v>زنجان اراضی مصلی خیابان هقتم پلاک 114 کافه نیروانا - محسن سعادتی 09123413312</v>
      </c>
    </row>
    <row r="56" spans="1:34" ht="22.35" customHeight="1">
      <c r="A56" s="7"/>
      <c r="B56" s="7"/>
      <c r="C56" s="7"/>
      <c r="D56" s="7"/>
      <c r="E56" s="7"/>
      <c r="F56" s="8"/>
      <c r="G56" s="161"/>
      <c r="H56" s="204"/>
      <c r="I56" s="161"/>
      <c r="J56" s="161"/>
      <c r="K56" s="11" t="str">
        <f t="shared" ca="1" si="0"/>
        <v/>
      </c>
      <c r="L56" s="158"/>
      <c r="M56" s="158"/>
      <c r="N56" s="158"/>
      <c r="O56" s="9">
        <v>5525.2</v>
      </c>
      <c r="P56" s="9">
        <v>1</v>
      </c>
      <c r="Q56" s="13" t="str">
        <f>VLOOKUP(O56, '[1]لیست محصولات شهریور ۱۴۰۳'!B:C,2,0)</f>
        <v>اتیوپی آناسورا | Ethiopia Anasora</v>
      </c>
      <c r="R56" s="9"/>
      <c r="S56" s="12">
        <f>VLOOKUP(O56, '[1]لیست محصولات شهریور ۱۴۰۳'!B:F,5,0)</f>
        <v>750</v>
      </c>
      <c r="T56" s="14">
        <f>VLOOKUP(O56, '[1]لیست محصولات شهریور ۱۴۰۳'!B:G,6,0)</f>
        <v>13350000</v>
      </c>
      <c r="U56" s="15"/>
      <c r="V56" s="16">
        <f t="shared" si="1"/>
        <v>0</v>
      </c>
      <c r="W56" s="12">
        <f t="shared" si="2"/>
        <v>1</v>
      </c>
      <c r="X56" s="14">
        <f t="shared" si="3"/>
        <v>13350000</v>
      </c>
      <c r="Y56" s="17"/>
      <c r="Z56" s="14">
        <f t="shared" si="4"/>
        <v>13350000</v>
      </c>
      <c r="AA56" s="170"/>
      <c r="AB56" s="227"/>
      <c r="AC56" s="173"/>
      <c r="AD56" s="177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>
        <v>33</v>
      </c>
      <c r="H57" s="10">
        <v>282858485399</v>
      </c>
      <c r="I57" s="9" t="s">
        <v>629</v>
      </c>
      <c r="J57" s="9"/>
      <c r="K57" s="11" t="str">
        <f t="shared" ca="1" si="0"/>
        <v/>
      </c>
      <c r="L57" s="12" t="s">
        <v>259</v>
      </c>
      <c r="M57" s="12" t="s">
        <v>644</v>
      </c>
      <c r="N57" s="12"/>
      <c r="O57" s="9">
        <v>5511.1</v>
      </c>
      <c r="P57" s="9">
        <v>1</v>
      </c>
      <c r="Q57" s="13" t="str">
        <f>VLOOKUP(O57, '[1]لیست محصولات شهریور ۱۴۰۳'!B:C,2,0)</f>
        <v>هامبلا | Hambella</v>
      </c>
      <c r="R57" s="9" t="s">
        <v>84</v>
      </c>
      <c r="S57" s="12">
        <f>VLOOKUP(O57, '[1]لیست محصولات شهریور ۱۴۰۳'!B:F,5,0)</f>
        <v>150</v>
      </c>
      <c r="T57" s="14">
        <f>VLOOKUP(O57, '[1]لیست محصولات شهریور ۱۴۰۳'!B:G,6,0)</f>
        <v>3000000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3000000</v>
      </c>
      <c r="Y57" s="17"/>
      <c r="Z57" s="14">
        <f t="shared" si="4"/>
        <v>3000000</v>
      </c>
      <c r="AA57" s="18" t="s">
        <v>80</v>
      </c>
      <c r="AB57" s="13" t="s">
        <v>645</v>
      </c>
      <c r="AC57" s="19" t="s">
        <v>646</v>
      </c>
      <c r="AD57" s="20" t="s">
        <v>172</v>
      </c>
      <c r="AE57" s="84" t="s">
        <v>647</v>
      </c>
      <c r="AF57" s="21"/>
      <c r="AG57" s="22" t="str">
        <f t="shared" si="5"/>
        <v>TRUE</v>
      </c>
      <c r="AH57" s="23" t="str">
        <f t="shared" si="6"/>
        <v>تهران جنت اباد جنوبی، شاهین جنوبی بعد از میدان اتشنشانی کوچه طالقانی پلاک۳ واحد ۳  - امین مجد 09123397669</v>
      </c>
    </row>
    <row r="58" spans="1:34" ht="22.35" customHeight="1">
      <c r="A58" s="7"/>
      <c r="B58" s="7"/>
      <c r="C58" s="7"/>
      <c r="D58" s="7"/>
      <c r="E58" s="7"/>
      <c r="F58" s="8"/>
      <c r="G58" s="9">
        <v>34</v>
      </c>
      <c r="H58" s="10">
        <v>282868420008</v>
      </c>
      <c r="I58" s="9" t="s">
        <v>629</v>
      </c>
      <c r="J58" s="9"/>
      <c r="K58" s="11" t="str">
        <f t="shared" ca="1" si="0"/>
        <v/>
      </c>
      <c r="L58" s="12" t="s">
        <v>648</v>
      </c>
      <c r="M58" s="12" t="s">
        <v>649</v>
      </c>
      <c r="N58" s="12"/>
      <c r="O58" s="9">
        <v>5524.1</v>
      </c>
      <c r="P58" s="9">
        <v>1</v>
      </c>
      <c r="Q58" s="13" t="str">
        <f>VLOOKUP(O58, '[1]لیست محصولات شهریور ۱۴۰۳'!B:C,2,0)</f>
        <v>برزیل کوکاپیل کاناریو | Brazil Cocapil Canario</v>
      </c>
      <c r="R58" s="9" t="s">
        <v>285</v>
      </c>
      <c r="S58" s="12">
        <f>VLOOKUP(O58, '[1]لیست محصولات شهریور ۱۴۰۳'!B:F,5,0)</f>
        <v>150</v>
      </c>
      <c r="T58" s="14">
        <f>VLOOKUP(O58, '[1]لیست محصولات شهریور ۱۴۰۳'!B:G,6,0)</f>
        <v>2550000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2550000</v>
      </c>
      <c r="Y58" s="17"/>
      <c r="Z58" s="14">
        <f t="shared" si="4"/>
        <v>2550000</v>
      </c>
      <c r="AA58" s="18" t="s">
        <v>80</v>
      </c>
      <c r="AB58" s="13" t="s">
        <v>650</v>
      </c>
      <c r="AC58" s="19" t="s">
        <v>651</v>
      </c>
      <c r="AD58" s="20" t="s">
        <v>87</v>
      </c>
      <c r="AE58" s="84" t="s">
        <v>524</v>
      </c>
      <c r="AF58" s="21"/>
      <c r="AG58" s="22" t="str">
        <f t="shared" si="5"/>
        <v>TRUE</v>
      </c>
      <c r="AH58" s="23" t="str">
        <f t="shared" si="6"/>
        <v>تهران خیابان دولت بین چهارراه اختیاریه و دیباجی جنوبی بن بست هروی پ۴ واحد ۳  - شادی رجبی 09127378863</v>
      </c>
    </row>
    <row r="59" spans="1:34" ht="22.35" customHeight="1">
      <c r="A59" s="7"/>
      <c r="B59" s="7"/>
      <c r="C59" s="7"/>
      <c r="D59" s="7"/>
      <c r="E59" s="7"/>
      <c r="F59" s="8"/>
      <c r="G59" s="162">
        <v>35</v>
      </c>
      <c r="H59" s="165"/>
      <c r="I59" s="162" t="s">
        <v>629</v>
      </c>
      <c r="J59" s="159" t="s">
        <v>75</v>
      </c>
      <c r="K59" s="11" t="str">
        <f t="shared" ca="1" si="0"/>
        <v/>
      </c>
      <c r="L59" s="156" t="s">
        <v>76</v>
      </c>
      <c r="M59" s="156" t="s">
        <v>652</v>
      </c>
      <c r="N59" s="156" t="s">
        <v>653</v>
      </c>
      <c r="O59" s="9">
        <v>5511.3</v>
      </c>
      <c r="P59" s="9">
        <v>1</v>
      </c>
      <c r="Q59" s="13" t="str">
        <f>VLOOKUP(O59, '[1]لیست محصولات شهریور ۱۴۰۳'!B:C,2,0)</f>
        <v>هامبلا | Hambella</v>
      </c>
      <c r="R59" s="9"/>
      <c r="S59" s="12">
        <f>VLOOKUP(O59, '[1]لیست محصولات شهریور ۱۴۰۳'!B:F,5,0)</f>
        <v>4000</v>
      </c>
      <c r="T59" s="14">
        <f>VLOOKUP(O59, '[1]لیست محصولات شهریور ۱۴۰۳'!B:G,6,0)</f>
        <v>69600000</v>
      </c>
      <c r="U59" s="15"/>
      <c r="V59" s="16">
        <f t="shared" si="1"/>
        <v>0</v>
      </c>
      <c r="W59" s="12">
        <f t="shared" si="2"/>
        <v>1</v>
      </c>
      <c r="X59" s="14">
        <f t="shared" si="3"/>
        <v>69600000</v>
      </c>
      <c r="Y59" s="17"/>
      <c r="Z59" s="14">
        <f t="shared" si="4"/>
        <v>69600000</v>
      </c>
      <c r="AA59" s="168" t="s">
        <v>80</v>
      </c>
      <c r="AB59" s="226" t="s">
        <v>70</v>
      </c>
      <c r="AC59" s="171" t="s">
        <v>654</v>
      </c>
      <c r="AD59" s="175"/>
      <c r="AE59" s="19"/>
      <c r="AF59" s="21"/>
      <c r="AG59" s="22" t="str">
        <f t="shared" si="5"/>
        <v>TRUE</v>
      </c>
      <c r="AH59" s="23" t="str">
        <f t="shared" si="6"/>
        <v>تهران - کافه ویوولانژ - مهدی مولایی 09197844409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164"/>
      <c r="H60" s="167"/>
      <c r="I60" s="164"/>
      <c r="J60" s="161"/>
      <c r="K60" s="11" t="str">
        <f t="shared" ca="1" si="0"/>
        <v/>
      </c>
      <c r="L60" s="158"/>
      <c r="M60" s="158"/>
      <c r="N60" s="158"/>
      <c r="O60" s="9">
        <v>5501.3</v>
      </c>
      <c r="P60" s="9">
        <v>1</v>
      </c>
      <c r="Q60" s="13" t="str">
        <f>VLOOKUP(O60, '[1]لیست محصولات شهریور ۱۴۰۳'!B:C,2,0)</f>
        <v>ورتکس | Vortex</v>
      </c>
      <c r="R60" s="9"/>
      <c r="S60" s="12">
        <f>VLOOKUP(O60, '[1]لیست محصولات شهریور ۱۴۰۳'!B:F,5,0)</f>
        <v>4000</v>
      </c>
      <c r="T60" s="14">
        <f>VLOOKUP(O60, '[1]لیست محصولات شهریور ۱۴۰۳'!B:G,6,0)</f>
        <v>51200000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51200000</v>
      </c>
      <c r="Y60" s="17"/>
      <c r="Z60" s="14">
        <f t="shared" si="4"/>
        <v>51200000</v>
      </c>
      <c r="AA60" s="170"/>
      <c r="AB60" s="227"/>
      <c r="AC60" s="173"/>
      <c r="AD60" s="177"/>
      <c r="AE60" s="19"/>
      <c r="AF60" s="21"/>
      <c r="AG60" s="22" t="str">
        <f t="shared" si="5"/>
        <v>TRUE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>
        <v>36</v>
      </c>
      <c r="H61" s="10">
        <v>282874281414</v>
      </c>
      <c r="I61" s="9" t="s">
        <v>629</v>
      </c>
      <c r="J61" s="9"/>
      <c r="K61" s="11" t="str">
        <f t="shared" ca="1" si="0"/>
        <v/>
      </c>
      <c r="L61" s="12" t="s">
        <v>124</v>
      </c>
      <c r="M61" s="12" t="s">
        <v>655</v>
      </c>
      <c r="N61" s="12" t="s">
        <v>656</v>
      </c>
      <c r="O61" s="9">
        <v>5511.1</v>
      </c>
      <c r="P61" s="9">
        <v>2</v>
      </c>
      <c r="Q61" s="13" t="str">
        <f>VLOOKUP(O61, '[1]لیست محصولات شهریور ۱۴۰۳'!B:C,2,0)</f>
        <v>هامبلا | Hambella</v>
      </c>
      <c r="R61" s="9"/>
      <c r="S61" s="12">
        <f>VLOOKUP(O61, '[1]لیست محصولات شهریور ۱۴۰۳'!B:F,5,0)</f>
        <v>150</v>
      </c>
      <c r="T61" s="14">
        <f>VLOOKUP(O61, '[1]لیست محصولات شهریور ۱۴۰۳'!B:G,6,0)</f>
        <v>3000000</v>
      </c>
      <c r="U61" s="15"/>
      <c r="V61" s="16">
        <f t="shared" si="1"/>
        <v>0</v>
      </c>
      <c r="W61" s="12">
        <f t="shared" si="2"/>
        <v>2</v>
      </c>
      <c r="X61" s="14">
        <f t="shared" si="3"/>
        <v>6000000</v>
      </c>
      <c r="Y61" s="17"/>
      <c r="Z61" s="14">
        <f t="shared" si="4"/>
        <v>6000000</v>
      </c>
      <c r="AA61" s="18" t="s">
        <v>496</v>
      </c>
      <c r="AB61" s="13" t="s">
        <v>657</v>
      </c>
      <c r="AC61" s="19" t="s">
        <v>658</v>
      </c>
      <c r="AD61" s="20"/>
      <c r="AE61" s="19"/>
      <c r="AF61" s="21"/>
      <c r="AG61" s="22" t="str">
        <f t="shared" si="5"/>
        <v>TRUE</v>
      </c>
      <c r="AH61" s="23" t="str">
        <f t="shared" si="6"/>
        <v>لاهیجان میدان جانبازان-خیابان سبحان-سبحان1-اولین درب سمت راست کافه کا (KACafe) - میلاد گل بنفش 09120464607</v>
      </c>
    </row>
    <row r="62" spans="1:34" ht="22.35" customHeight="1">
      <c r="A62" s="7"/>
      <c r="B62" s="7"/>
      <c r="C62" s="7"/>
      <c r="D62" s="7"/>
      <c r="E62" s="7"/>
      <c r="F62" s="8"/>
      <c r="G62" s="9">
        <v>37</v>
      </c>
      <c r="H62" s="10">
        <v>958444</v>
      </c>
      <c r="I62" s="9" t="s">
        <v>629</v>
      </c>
      <c r="J62" s="9"/>
      <c r="K62" s="11" t="str">
        <f t="shared" ca="1" si="0"/>
        <v/>
      </c>
      <c r="L62" s="12" t="s">
        <v>293</v>
      </c>
      <c r="M62" s="12" t="s">
        <v>659</v>
      </c>
      <c r="N62" s="12"/>
      <c r="O62" s="9">
        <v>3327.1</v>
      </c>
      <c r="P62" s="9">
        <v>1</v>
      </c>
      <c r="Q62" s="13" t="str">
        <f>VLOOKUP(O62, '[1]لیست محصولات شهریور ۱۴۰۳'!B:C,2,0)</f>
        <v>پامپوجیلا | pampojila</v>
      </c>
      <c r="R62" s="9"/>
      <c r="S62" s="12">
        <f>VLOOKUP(O62, '[1]لیست محصولات شهریور ۱۴۰۳'!B:F,5,0)</f>
        <v>150</v>
      </c>
      <c r="T62" s="14">
        <f>VLOOKUP(O62, '[1]لیست محصولات شهریور ۱۴۰۳'!B:G,6,0)</f>
        <v>5950000</v>
      </c>
      <c r="U62" s="15"/>
      <c r="V62" s="16">
        <f t="shared" si="1"/>
        <v>0</v>
      </c>
      <c r="W62" s="12">
        <f t="shared" si="2"/>
        <v>1</v>
      </c>
      <c r="X62" s="14">
        <f t="shared" si="3"/>
        <v>5950000</v>
      </c>
      <c r="Y62" s="17"/>
      <c r="Z62" s="14">
        <f t="shared" si="4"/>
        <v>5950000</v>
      </c>
      <c r="AA62" s="18" t="s">
        <v>80</v>
      </c>
      <c r="AB62" s="13" t="s">
        <v>660</v>
      </c>
      <c r="AC62" s="19" t="s">
        <v>661</v>
      </c>
      <c r="AD62" s="20" t="s">
        <v>172</v>
      </c>
      <c r="AE62" s="19"/>
      <c r="AF62" s="21"/>
      <c r="AG62" s="22" t="str">
        <f t="shared" si="5"/>
        <v>TRUE</v>
      </c>
      <c r="AH62" s="23" t="str">
        <f t="shared" si="6"/>
        <v>تهران میدان المپیک-خ طبیعت- برج های مسکونی االمپیک-برج شرقی-ط۷-واحد ۷  - هانیه صالحی 09128883955</v>
      </c>
    </row>
    <row r="63" spans="1:34" ht="22.35" customHeight="1">
      <c r="A63" s="7"/>
      <c r="B63" s="7"/>
      <c r="C63" s="7"/>
      <c r="D63" s="7"/>
      <c r="E63" s="7"/>
      <c r="F63" s="8"/>
      <c r="G63" s="9">
        <v>38</v>
      </c>
      <c r="H63" s="10">
        <v>282883687448</v>
      </c>
      <c r="I63" s="9" t="s">
        <v>629</v>
      </c>
      <c r="J63" s="9" t="s">
        <v>75</v>
      </c>
      <c r="K63" s="11" t="str">
        <f t="shared" ca="1" si="0"/>
        <v/>
      </c>
      <c r="L63" s="12" t="s">
        <v>662</v>
      </c>
      <c r="M63" s="12" t="s">
        <v>663</v>
      </c>
      <c r="N63" s="12"/>
      <c r="O63" s="9">
        <v>5525.3</v>
      </c>
      <c r="P63" s="9">
        <v>1</v>
      </c>
      <c r="Q63" s="13" t="str">
        <f>VLOOKUP(O63, '[1]لیست محصولات شهریور ۱۴۰۳'!B:C,2,0)</f>
        <v>اتیوپی آناسورا | Ethiopia Anasora</v>
      </c>
      <c r="R63" s="9"/>
      <c r="S63" s="12">
        <f>VLOOKUP(O63, '[1]لیست محصولات شهریور ۱۴۰۳'!B:F,5,0)</f>
        <v>4000</v>
      </c>
      <c r="T63" s="14">
        <f>VLOOKUP(O63, '[1]لیست محصولات شهریور ۱۴۰۳'!B:G,6,0)</f>
        <v>63200000</v>
      </c>
      <c r="U63" s="15"/>
      <c r="V63" s="16">
        <f t="shared" si="1"/>
        <v>0</v>
      </c>
      <c r="W63" s="12">
        <f t="shared" si="2"/>
        <v>1</v>
      </c>
      <c r="X63" s="14">
        <f t="shared" si="3"/>
        <v>63200000</v>
      </c>
      <c r="Y63" s="17"/>
      <c r="Z63" s="14">
        <f t="shared" si="4"/>
        <v>63200000</v>
      </c>
      <c r="AA63" s="18" t="s">
        <v>132</v>
      </c>
      <c r="AB63" s="13" t="s">
        <v>664</v>
      </c>
      <c r="AC63" s="19" t="s">
        <v>665</v>
      </c>
      <c r="AD63" s="20"/>
      <c r="AE63" s="19"/>
      <c r="AF63" s="21"/>
      <c r="AG63" s="22" t="str">
        <f t="shared" si="5"/>
        <v>TRUE</v>
      </c>
      <c r="AH63" s="23" t="str">
        <f t="shared" si="6"/>
        <v>اصفهان خ استانداری خ حکیم کوچه٧ هتل سنتى اصفهان  - امیرعلی سیدحسینی 09133508028</v>
      </c>
    </row>
    <row r="64" spans="1:34" ht="22.35" customHeight="1">
      <c r="A64" s="7"/>
      <c r="B64" s="7"/>
      <c r="C64" s="7"/>
      <c r="D64" s="7"/>
      <c r="E64" s="7"/>
      <c r="F64" s="8"/>
      <c r="G64" s="159">
        <v>39</v>
      </c>
      <c r="H64" s="202">
        <v>282884020033</v>
      </c>
      <c r="I64" s="159" t="s">
        <v>629</v>
      </c>
      <c r="J64" s="159"/>
      <c r="K64" s="11" t="str">
        <f t="shared" ca="1" si="0"/>
        <v/>
      </c>
      <c r="L64" s="156" t="s">
        <v>147</v>
      </c>
      <c r="M64" s="156" t="s">
        <v>666</v>
      </c>
      <c r="N64" s="156"/>
      <c r="O64" s="9">
        <v>5511.1</v>
      </c>
      <c r="P64" s="9">
        <v>1</v>
      </c>
      <c r="Q64" s="13" t="str">
        <f>VLOOKUP(O64, '[1]لیست محصولات شهریور ۱۴۰۳'!B:C,2,0)</f>
        <v>هامبلا | Hambella</v>
      </c>
      <c r="R64" s="9"/>
      <c r="S64" s="12">
        <f>VLOOKUP(O64, '[1]لیست محصولات شهریور ۱۴۰۳'!B:F,5,0)</f>
        <v>150</v>
      </c>
      <c r="T64" s="14">
        <f>VLOOKUP(O64, '[1]لیست محصولات شهریور ۱۴۰۳'!B:G,6,0)</f>
        <v>3000000</v>
      </c>
      <c r="U64" s="15"/>
      <c r="V64" s="16">
        <f t="shared" si="1"/>
        <v>0</v>
      </c>
      <c r="W64" s="12">
        <f t="shared" si="2"/>
        <v>1</v>
      </c>
      <c r="X64" s="14">
        <f t="shared" si="3"/>
        <v>3000000</v>
      </c>
      <c r="Y64" s="17"/>
      <c r="Z64" s="14">
        <f t="shared" si="4"/>
        <v>3000000</v>
      </c>
      <c r="AA64" s="168" t="s">
        <v>80</v>
      </c>
      <c r="AB64" s="226" t="s">
        <v>667</v>
      </c>
      <c r="AC64" s="171" t="s">
        <v>668</v>
      </c>
      <c r="AD64" s="175" t="s">
        <v>172</v>
      </c>
      <c r="AE64" s="19"/>
      <c r="AF64" s="21"/>
      <c r="AG64" s="22" t="str">
        <f t="shared" si="5"/>
        <v>TRUE</v>
      </c>
      <c r="AH64" s="23" t="str">
        <f t="shared" si="6"/>
        <v>تهران شهرری، دیلمان، بل امام حسین، خ. مصطفی خمینی، خ. هشت متری ششم حسینی، پلاک 19 ، واحد10   - علی توسلی 09361150934</v>
      </c>
    </row>
    <row r="65" spans="1:34" ht="22.35" customHeight="1">
      <c r="A65" s="7"/>
      <c r="B65" s="7"/>
      <c r="C65" s="7"/>
      <c r="D65" s="7"/>
      <c r="E65" s="7"/>
      <c r="F65" s="8"/>
      <c r="G65" s="161"/>
      <c r="H65" s="204"/>
      <c r="I65" s="161"/>
      <c r="J65" s="161"/>
      <c r="K65" s="11" t="str">
        <f t="shared" ca="1" si="0"/>
        <v/>
      </c>
      <c r="L65" s="158"/>
      <c r="M65" s="158"/>
      <c r="N65" s="158"/>
      <c r="O65" s="9">
        <v>3326.1</v>
      </c>
      <c r="P65" s="9">
        <v>1</v>
      </c>
      <c r="Q65" s="13" t="str">
        <f>VLOOKUP(O65, '[1]لیست محصولات شهریور ۱۴۰۳'!B:C,2,0)</f>
        <v>میاگروس | Milagros</v>
      </c>
      <c r="R65" s="9"/>
      <c r="S65" s="12">
        <f>VLOOKUP(O65, '[1]لیست محصولات شهریور ۱۴۰۳'!B:F,5,0)</f>
        <v>150</v>
      </c>
      <c r="T65" s="14">
        <f>VLOOKUP(O65, '[1]لیست محصولات شهریور ۱۴۰۳'!B:G,6,0)</f>
        <v>3750000</v>
      </c>
      <c r="U65" s="26"/>
      <c r="V65" s="16">
        <f t="shared" si="1"/>
        <v>0</v>
      </c>
      <c r="W65" s="12">
        <f t="shared" si="2"/>
        <v>1</v>
      </c>
      <c r="X65" s="14">
        <f t="shared" si="3"/>
        <v>3750000</v>
      </c>
      <c r="Y65" s="17"/>
      <c r="Z65" s="14">
        <f t="shared" si="4"/>
        <v>3750000</v>
      </c>
      <c r="AA65" s="170"/>
      <c r="AB65" s="227"/>
      <c r="AC65" s="173"/>
      <c r="AD65" s="177"/>
      <c r="AE65" s="19"/>
      <c r="AF65" s="21"/>
      <c r="AG65" s="22" t="str">
        <f t="shared" si="5"/>
        <v>TRUE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>
        <v>40</v>
      </c>
      <c r="H66" s="10">
        <v>282885761729</v>
      </c>
      <c r="I66" s="9" t="s">
        <v>629</v>
      </c>
      <c r="J66" s="9"/>
      <c r="K66" s="11" t="str">
        <f t="shared" ref="K66:K87" ca="1" si="7">IF(C66, TODAY(), "" )</f>
        <v/>
      </c>
      <c r="L66" s="12" t="s">
        <v>405</v>
      </c>
      <c r="M66" s="12" t="s">
        <v>669</v>
      </c>
      <c r="N66" s="12"/>
      <c r="O66" s="9">
        <v>5524.1</v>
      </c>
      <c r="P66" s="9">
        <v>2</v>
      </c>
      <c r="Q66" s="13" t="str">
        <f>VLOOKUP(O66, '[1]لیست محصولات شهریور ۱۴۰۳'!B:C,2,0)</f>
        <v>برزیل کوکاپیل کاناریو | Brazil Cocapil Canario</v>
      </c>
      <c r="R66" s="9" t="s">
        <v>285</v>
      </c>
      <c r="S66" s="12">
        <f>VLOOKUP(O66, '[1]لیست محصولات شهریور ۱۴۰۳'!B:F,5,0)</f>
        <v>150</v>
      </c>
      <c r="T66" s="14">
        <f>VLOOKUP(O66, '[1]لیست محصولات شهریور ۱۴۰۳'!B:G,6,0)</f>
        <v>2550000</v>
      </c>
      <c r="U66" s="15"/>
      <c r="V66" s="16">
        <f t="shared" ref="V66:V129" si="8">IF(C66, P66, U66 )</f>
        <v>0</v>
      </c>
      <c r="W66" s="12">
        <f t="shared" ref="W66:W200" si="9">P66-V66</f>
        <v>2</v>
      </c>
      <c r="X66" s="14">
        <f t="shared" ref="X66:X200" si="10">P66*T66</f>
        <v>5100000</v>
      </c>
      <c r="Y66" s="17"/>
      <c r="Z66" s="14">
        <f t="shared" ref="Z66:Z200" si="11">X66-Y66</f>
        <v>5100000</v>
      </c>
      <c r="AA66" s="18" t="s">
        <v>80</v>
      </c>
      <c r="AB66" s="13" t="s">
        <v>670</v>
      </c>
      <c r="AC66" s="19" t="s">
        <v>671</v>
      </c>
      <c r="AD66" s="20" t="s">
        <v>87</v>
      </c>
      <c r="AE66" s="19"/>
      <c r="AF66" s="21"/>
      <c r="AG66" s="22" t="str">
        <f t="shared" ref="AG66:AG87" si="12">IF(V66=P66, "FALSE", "TRUE" )</f>
        <v>TRUE</v>
      </c>
      <c r="AH66" s="23" t="str">
        <f t="shared" si="6"/>
        <v>تهران میدان ونک ، بالاتر از میدان شیخ بهایی ، ابتدای خیابان سئول ، جنب پروتئینی میکائیلیان ، پلاک 31، طبقه اول ، واحد 3  - سحر مظفری فرد 09123026736</v>
      </c>
    </row>
    <row r="67" spans="1:34" ht="22.35" customHeight="1">
      <c r="A67" s="7"/>
      <c r="B67" s="7"/>
      <c r="C67" s="7"/>
      <c r="D67" s="7"/>
      <c r="E67" s="7"/>
      <c r="F67" s="8"/>
      <c r="G67" s="162">
        <v>41</v>
      </c>
      <c r="H67" s="165"/>
      <c r="I67" s="162" t="s">
        <v>629</v>
      </c>
      <c r="J67" s="159"/>
      <c r="K67" s="11" t="str">
        <f t="shared" ca="1" si="7"/>
        <v/>
      </c>
      <c r="L67" s="156" t="s">
        <v>672</v>
      </c>
      <c r="M67" s="156" t="s">
        <v>673</v>
      </c>
      <c r="N67" s="156" t="s">
        <v>674</v>
      </c>
      <c r="O67" s="9">
        <v>5501.3</v>
      </c>
      <c r="P67" s="9">
        <v>4</v>
      </c>
      <c r="Q67" s="13" t="str">
        <f>VLOOKUP(O67, '[1]لیست محصولات شهریور ۱۴۰۳'!B:C,2,0)</f>
        <v>ورتکس | Vortex</v>
      </c>
      <c r="R67" s="9"/>
      <c r="S67" s="12">
        <f>VLOOKUP(O67, '[1]لیست محصولات شهریور ۱۴۰۳'!B:F,5,0)</f>
        <v>4000</v>
      </c>
      <c r="T67" s="14">
        <f>VLOOKUP(O67, '[1]لیست محصولات شهریور ۱۴۰۳'!B:G,6,0)</f>
        <v>51200000</v>
      </c>
      <c r="U67" s="15"/>
      <c r="V67" s="16">
        <f t="shared" si="8"/>
        <v>0</v>
      </c>
      <c r="W67" s="12">
        <f t="shared" si="9"/>
        <v>4</v>
      </c>
      <c r="X67" s="14">
        <f t="shared" si="10"/>
        <v>204800000</v>
      </c>
      <c r="Y67" s="17"/>
      <c r="Z67" s="14">
        <f t="shared" si="11"/>
        <v>204800000</v>
      </c>
      <c r="AA67" s="168" t="s">
        <v>80</v>
      </c>
      <c r="AB67" s="226" t="s">
        <v>70</v>
      </c>
      <c r="AC67" s="171" t="s">
        <v>675</v>
      </c>
      <c r="AD67" s="175"/>
      <c r="AE67" s="19"/>
      <c r="AF67" s="21"/>
      <c r="AG67" s="22" t="str">
        <f t="shared" si="12"/>
        <v>TRUE</v>
      </c>
      <c r="AH67" s="23" t="str">
        <f t="shared" si="6"/>
        <v>تهران - کافه نولان پونک - آرین بیکدلی 09125690775</v>
      </c>
    </row>
    <row r="68" spans="1:34" ht="22.35" customHeight="1">
      <c r="A68" s="7"/>
      <c r="B68" s="7"/>
      <c r="C68" s="7"/>
      <c r="D68" s="7"/>
      <c r="E68" s="7"/>
      <c r="F68" s="8"/>
      <c r="G68" s="164"/>
      <c r="H68" s="167"/>
      <c r="I68" s="164"/>
      <c r="J68" s="161"/>
      <c r="K68" s="11" t="str">
        <f t="shared" ca="1" si="7"/>
        <v/>
      </c>
      <c r="L68" s="158"/>
      <c r="M68" s="158"/>
      <c r="N68" s="158"/>
      <c r="O68" s="9">
        <v>5511.2</v>
      </c>
      <c r="P68" s="9">
        <v>2</v>
      </c>
      <c r="Q68" s="13" t="str">
        <f>VLOOKUP(O68, '[1]لیست محصولات شهریور ۱۴۰۳'!B:C,2,0)</f>
        <v>هامبلا | Hambella</v>
      </c>
      <c r="R68" s="9"/>
      <c r="S68" s="12">
        <f>VLOOKUP(O68, '[1]لیست محصولات شهریور ۱۴۰۳'!B:F,5,0)</f>
        <v>750</v>
      </c>
      <c r="T68" s="14">
        <f>VLOOKUP(O68, '[1]لیست محصولات شهریور ۱۴۰۳'!B:G,6,0)</f>
        <v>14550000</v>
      </c>
      <c r="U68" s="15"/>
      <c r="V68" s="16">
        <f t="shared" si="8"/>
        <v>0</v>
      </c>
      <c r="W68" s="12">
        <f t="shared" si="9"/>
        <v>2</v>
      </c>
      <c r="X68" s="14">
        <f t="shared" si="10"/>
        <v>29100000</v>
      </c>
      <c r="Y68" s="17"/>
      <c r="Z68" s="14">
        <f t="shared" si="11"/>
        <v>29100000</v>
      </c>
      <c r="AA68" s="170"/>
      <c r="AB68" s="227"/>
      <c r="AC68" s="173"/>
      <c r="AD68" s="177"/>
      <c r="AE68" s="19"/>
      <c r="AF68" s="21"/>
      <c r="AG68" s="22" t="str">
        <f t="shared" si="12"/>
        <v>TRUE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s="79" customFormat="1" ht="22.35" customHeight="1">
      <c r="A69" s="66"/>
      <c r="B69" s="66"/>
      <c r="C69" s="66"/>
      <c r="D69" s="66"/>
      <c r="E69" s="66"/>
      <c r="F69" s="66"/>
      <c r="G69" s="209">
        <v>42</v>
      </c>
      <c r="H69" s="221" t="s">
        <v>96</v>
      </c>
      <c r="I69" s="209" t="s">
        <v>629</v>
      </c>
      <c r="J69" s="209"/>
      <c r="K69" s="69" t="str">
        <f t="shared" ca="1" si="7"/>
        <v/>
      </c>
      <c r="L69" s="215" t="s">
        <v>676</v>
      </c>
      <c r="M69" s="215" t="s">
        <v>677</v>
      </c>
      <c r="N69" s="215" t="s">
        <v>678</v>
      </c>
      <c r="O69" s="67">
        <v>5524.1</v>
      </c>
      <c r="P69" s="67">
        <v>1</v>
      </c>
      <c r="Q69" s="71" t="str">
        <f>VLOOKUP(O69, '[1]لیست محصولات شهریور ۱۴۰۳'!B:C,2,0)</f>
        <v>برزیل کوکاپیل کاناریو | Brazil Cocapil Canario</v>
      </c>
      <c r="R69" s="67"/>
      <c r="S69" s="70">
        <f>VLOOKUP(O69, '[1]لیست محصولات شهریور ۱۴۰۳'!B:F,5,0)</f>
        <v>150</v>
      </c>
      <c r="T69" s="72">
        <f>VLOOKUP(O69, '[1]لیست محصولات شهریور ۱۴۰۳'!B:G,6,0)</f>
        <v>2550000</v>
      </c>
      <c r="U69" s="73"/>
      <c r="V69" s="74">
        <f t="shared" si="8"/>
        <v>0</v>
      </c>
      <c r="W69" s="70">
        <f t="shared" si="9"/>
        <v>1</v>
      </c>
      <c r="X69" s="72">
        <f t="shared" si="10"/>
        <v>2550000</v>
      </c>
      <c r="Y69" s="75"/>
      <c r="Z69" s="72">
        <f t="shared" si="11"/>
        <v>2550000</v>
      </c>
      <c r="AA69" s="218" t="s">
        <v>80</v>
      </c>
      <c r="AB69" s="231" t="s">
        <v>679</v>
      </c>
      <c r="AC69" s="212" t="s">
        <v>680</v>
      </c>
      <c r="AD69" s="209"/>
      <c r="AE69" s="224" t="s">
        <v>681</v>
      </c>
      <c r="AF69" s="78"/>
      <c r="AH69" s="80" t="str">
        <f t="shared" si="13"/>
        <v>تهران هفت تير، مفتح جنوبي، خيابان وركش، نبش كوچه سياسي کافه راب - اشکان رستمی فر 09389555045</v>
      </c>
    </row>
    <row r="70" spans="1:34" s="79" customFormat="1" ht="22.35" customHeight="1">
      <c r="A70" s="66"/>
      <c r="B70" s="66"/>
      <c r="C70" s="66"/>
      <c r="D70" s="66"/>
      <c r="E70" s="66" t="b">
        <v>0</v>
      </c>
      <c r="F70" s="66"/>
      <c r="G70" s="211"/>
      <c r="H70" s="223"/>
      <c r="I70" s="211"/>
      <c r="J70" s="211"/>
      <c r="K70" s="69" t="str">
        <f t="shared" ca="1" si="7"/>
        <v/>
      </c>
      <c r="L70" s="217"/>
      <c r="M70" s="217"/>
      <c r="N70" s="217"/>
      <c r="O70" s="67">
        <v>5525.1</v>
      </c>
      <c r="P70" s="67">
        <v>1</v>
      </c>
      <c r="Q70" s="71" t="str">
        <f>VLOOKUP(O70, '[1]لیست محصولات شهریور ۱۴۰۳'!B:C,2,0)</f>
        <v>اتیوپی آناسورا | Ethiopia Anasora</v>
      </c>
      <c r="R70" s="67"/>
      <c r="S70" s="70">
        <f>VLOOKUP(O70, '[1]لیست محصولات شهریور ۱۴۰۳'!B:F,5,0)</f>
        <v>150</v>
      </c>
      <c r="T70" s="72">
        <f>VLOOKUP(O70, '[1]لیست محصولات شهریور ۱۴۰۳'!B:G,6,0)</f>
        <v>2750000</v>
      </c>
      <c r="U70" s="73"/>
      <c r="V70" s="74">
        <f t="shared" si="8"/>
        <v>0</v>
      </c>
      <c r="W70" s="70">
        <f t="shared" si="9"/>
        <v>1</v>
      </c>
      <c r="X70" s="72">
        <f t="shared" si="10"/>
        <v>2750000</v>
      </c>
      <c r="Y70" s="75"/>
      <c r="Z70" s="72">
        <f t="shared" si="11"/>
        <v>2750000</v>
      </c>
      <c r="AA70" s="220"/>
      <c r="AB70" s="232"/>
      <c r="AC70" s="214"/>
      <c r="AD70" s="211"/>
      <c r="AE70" s="225"/>
      <c r="AF70" s="78"/>
      <c r="AH70" s="80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>
        <v>43</v>
      </c>
      <c r="H71" s="10">
        <v>282970034008</v>
      </c>
      <c r="I71" s="9" t="s">
        <v>723</v>
      </c>
      <c r="J71" s="9"/>
      <c r="K71" s="11" t="str">
        <f t="shared" ca="1" si="7"/>
        <v/>
      </c>
      <c r="L71" s="12" t="s">
        <v>555</v>
      </c>
      <c r="M71" s="12" t="s">
        <v>724</v>
      </c>
      <c r="N71" s="12"/>
      <c r="O71" s="9">
        <v>5525.1</v>
      </c>
      <c r="P71" s="9">
        <v>1</v>
      </c>
      <c r="Q71" s="13" t="str">
        <f>VLOOKUP(O71, '[1]لیست محصولات شهریور ۱۴۰۳'!B:C,2,0)</f>
        <v>اتیوپی آناسورا | Ethiopia Anasora</v>
      </c>
      <c r="R71" s="9" t="s">
        <v>84</v>
      </c>
      <c r="S71" s="12">
        <f>VLOOKUP(O71, '[1]لیست محصولات شهریور ۱۴۰۳'!B:F,5,0)</f>
        <v>150</v>
      </c>
      <c r="T71" s="14">
        <f>VLOOKUP(O71, '[1]لیست محصولات شهریور ۱۴۰۳'!B:G,6,0)</f>
        <v>2750000</v>
      </c>
      <c r="U71" s="15"/>
      <c r="V71" s="16">
        <f t="shared" si="8"/>
        <v>0</v>
      </c>
      <c r="W71" s="12">
        <f t="shared" si="9"/>
        <v>1</v>
      </c>
      <c r="X71" s="14">
        <f t="shared" si="10"/>
        <v>2750000</v>
      </c>
      <c r="Y71" s="17"/>
      <c r="Z71" s="14">
        <f t="shared" si="11"/>
        <v>2750000</v>
      </c>
      <c r="AA71" s="18" t="s">
        <v>80</v>
      </c>
      <c r="AB71" s="13" t="s">
        <v>725</v>
      </c>
      <c r="AC71" s="19" t="s">
        <v>726</v>
      </c>
      <c r="AD71" s="20"/>
      <c r="AE71" s="19"/>
      <c r="AF71" s="21"/>
      <c r="AG71" s="22" t="str">
        <f t="shared" si="12"/>
        <v>TRUE</v>
      </c>
      <c r="AH71" s="23" t="str">
        <f t="shared" si="13"/>
        <v>تهران گاندی جنوبی، خیابان یکم، ساختمان 22، طبقه 1  - فاطمه نمکی 09191388494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18</v>
      </c>
      <c r="AI241" s="56">
        <f t="shared" si="19"/>
        <v>0</v>
      </c>
      <c r="AJ241" s="57">
        <f t="shared" ref="AJ241:AJ264" si="27">AH241-AI241</f>
        <v>18</v>
      </c>
      <c r="AK241" s="58">
        <f>AH241*AG241/1000</f>
        <v>13.5</v>
      </c>
      <c r="AL241" s="59">
        <f>AO241+AQ241-[2]Sheet1!$AH242</f>
        <v>0</v>
      </c>
      <c r="AM241" s="59">
        <f t="shared" si="25"/>
        <v>-18</v>
      </c>
      <c r="AN241" s="58">
        <f t="shared" si="21"/>
        <v>0</v>
      </c>
      <c r="AO241" s="59"/>
      <c r="AP241" s="58">
        <f t="shared" si="22"/>
        <v>-13.5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12</v>
      </c>
      <c r="AI242" s="56">
        <f t="shared" si="19"/>
        <v>0</v>
      </c>
      <c r="AJ242" s="57">
        <f t="shared" si="27"/>
        <v>12</v>
      </c>
      <c r="AK242" s="58">
        <f t="shared" ref="AK242:AK267" si="28">AH242*AG242/1000</f>
        <v>48</v>
      </c>
      <c r="AL242" s="59">
        <f>AO242+AQ242-[2]Sheet1!$AH243</f>
        <v>0</v>
      </c>
      <c r="AM242" s="59">
        <f t="shared" si="25"/>
        <v>-12</v>
      </c>
      <c r="AN242" s="58">
        <f t="shared" si="21"/>
        <v>0</v>
      </c>
      <c r="AO242" s="59"/>
      <c r="AP242" s="58">
        <f t="shared" si="22"/>
        <v>-48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7</v>
      </c>
      <c r="AI251" s="56">
        <f t="shared" si="19"/>
        <v>0</v>
      </c>
      <c r="AJ251" s="57">
        <f t="shared" si="27"/>
        <v>7</v>
      </c>
      <c r="AK251" s="58">
        <f t="shared" si="28"/>
        <v>1.05</v>
      </c>
      <c r="AL251" s="59">
        <f>AO251+AQ251-[2]Sheet1!$AH252</f>
        <v>0</v>
      </c>
      <c r="AM251" s="59">
        <f t="shared" si="25"/>
        <v>-7</v>
      </c>
      <c r="AN251" s="58">
        <f t="shared" si="21"/>
        <v>0</v>
      </c>
      <c r="AO251" s="59"/>
      <c r="AP251" s="58">
        <f t="shared" si="22"/>
        <v>-1.05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8</v>
      </c>
      <c r="AI252" s="56">
        <f t="shared" si="19"/>
        <v>0</v>
      </c>
      <c r="AJ252" s="57">
        <f t="shared" si="27"/>
        <v>8</v>
      </c>
      <c r="AK252" s="58">
        <f t="shared" si="28"/>
        <v>6</v>
      </c>
      <c r="AL252" s="59">
        <f>AO252+AQ252-[2]Sheet1!$AH253</f>
        <v>0</v>
      </c>
      <c r="AM252" s="59">
        <f t="shared" si="25"/>
        <v>-8</v>
      </c>
      <c r="AN252" s="58">
        <f t="shared" si="21"/>
        <v>0</v>
      </c>
      <c r="AO252" s="59"/>
      <c r="AP252" s="58">
        <f t="shared" si="22"/>
        <v>-6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205">
    <mergeCell ref="AE3:AE6"/>
    <mergeCell ref="G3:G6"/>
    <mergeCell ref="H3:H6"/>
    <mergeCell ref="I3:I6"/>
    <mergeCell ref="J3:J6"/>
    <mergeCell ref="L3:L6"/>
    <mergeCell ref="M3:M6"/>
    <mergeCell ref="N3:N6"/>
    <mergeCell ref="A1:B1"/>
    <mergeCell ref="C1:D1"/>
    <mergeCell ref="E1:F1"/>
    <mergeCell ref="U1:V1"/>
    <mergeCell ref="AD3:AD6"/>
    <mergeCell ref="AC3:AC6"/>
    <mergeCell ref="AB3:AB6"/>
    <mergeCell ref="AA3:AA6"/>
    <mergeCell ref="H10:H11"/>
    <mergeCell ref="G10:G11"/>
    <mergeCell ref="AB10:AB11"/>
    <mergeCell ref="AA10:AA11"/>
    <mergeCell ref="AE10:AE11"/>
    <mergeCell ref="AD10:AD11"/>
    <mergeCell ref="AC10:AC11"/>
    <mergeCell ref="N10:N11"/>
    <mergeCell ref="M10:M11"/>
    <mergeCell ref="L10:L11"/>
    <mergeCell ref="J10:J11"/>
    <mergeCell ref="I10:I11"/>
    <mergeCell ref="H14:H15"/>
    <mergeCell ref="G14:G15"/>
    <mergeCell ref="AD14:AD15"/>
    <mergeCell ref="AC14:AC15"/>
    <mergeCell ref="AB14:AB15"/>
    <mergeCell ref="AA14:AA15"/>
    <mergeCell ref="N14:N15"/>
    <mergeCell ref="M14:M15"/>
    <mergeCell ref="L14:L15"/>
    <mergeCell ref="J14:J15"/>
    <mergeCell ref="I14:I15"/>
    <mergeCell ref="AD16:AD18"/>
    <mergeCell ref="AC16:AC18"/>
    <mergeCell ref="AB16:AB18"/>
    <mergeCell ref="AA16:AA18"/>
    <mergeCell ref="G16:G18"/>
    <mergeCell ref="H16:H18"/>
    <mergeCell ref="I16:I18"/>
    <mergeCell ref="J16:J18"/>
    <mergeCell ref="L16:L18"/>
    <mergeCell ref="M16:M18"/>
    <mergeCell ref="N16:N18"/>
    <mergeCell ref="H25:H26"/>
    <mergeCell ref="G25:G26"/>
    <mergeCell ref="AD25:AD26"/>
    <mergeCell ref="AC25:AC26"/>
    <mergeCell ref="AB25:AB26"/>
    <mergeCell ref="AA25:AA26"/>
    <mergeCell ref="N25:N26"/>
    <mergeCell ref="M25:M26"/>
    <mergeCell ref="L25:L26"/>
    <mergeCell ref="J25:J26"/>
    <mergeCell ref="I25:I26"/>
    <mergeCell ref="H27:H28"/>
    <mergeCell ref="G27:G28"/>
    <mergeCell ref="AD27:AD28"/>
    <mergeCell ref="AC27:AC28"/>
    <mergeCell ref="AB27:AB28"/>
    <mergeCell ref="AA27:AA28"/>
    <mergeCell ref="N27:N28"/>
    <mergeCell ref="M27:M28"/>
    <mergeCell ref="L27:L28"/>
    <mergeCell ref="J27:J28"/>
    <mergeCell ref="I27:I28"/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AC35:AC38"/>
    <mergeCell ref="AD35:AD38"/>
    <mergeCell ref="AB35:AB38"/>
    <mergeCell ref="AA35:AA38"/>
    <mergeCell ref="G35:G38"/>
    <mergeCell ref="H35:H38"/>
    <mergeCell ref="I35:I38"/>
    <mergeCell ref="J35:J38"/>
    <mergeCell ref="L35:L38"/>
    <mergeCell ref="M35:M38"/>
    <mergeCell ref="N35:N38"/>
    <mergeCell ref="AC39:AC42"/>
    <mergeCell ref="AD39:AD42"/>
    <mergeCell ref="AB39:AB42"/>
    <mergeCell ref="AA39:AA42"/>
    <mergeCell ref="G39:G42"/>
    <mergeCell ref="H39:H42"/>
    <mergeCell ref="I39:I42"/>
    <mergeCell ref="J39:J42"/>
    <mergeCell ref="L39:L42"/>
    <mergeCell ref="M39:M42"/>
    <mergeCell ref="N39:N42"/>
    <mergeCell ref="H43:H44"/>
    <mergeCell ref="G43:G44"/>
    <mergeCell ref="AD43:AD44"/>
    <mergeCell ref="AC43:AC44"/>
    <mergeCell ref="AB43:AB44"/>
    <mergeCell ref="AA43:AA44"/>
    <mergeCell ref="N43:N44"/>
    <mergeCell ref="M43:M44"/>
    <mergeCell ref="L43:L44"/>
    <mergeCell ref="J43:J44"/>
    <mergeCell ref="I43:I44"/>
    <mergeCell ref="AD46:AD48"/>
    <mergeCell ref="AC46:AC48"/>
    <mergeCell ref="AB46:AB48"/>
    <mergeCell ref="AA46:AA48"/>
    <mergeCell ref="G46:G48"/>
    <mergeCell ref="H46:H48"/>
    <mergeCell ref="I46:I48"/>
    <mergeCell ref="J46:J48"/>
    <mergeCell ref="L46:L48"/>
    <mergeCell ref="M46:M48"/>
    <mergeCell ref="N46:N48"/>
    <mergeCell ref="AC50:AC52"/>
    <mergeCell ref="AB50:AB52"/>
    <mergeCell ref="AA50:AA52"/>
    <mergeCell ref="AD50:AD52"/>
    <mergeCell ref="G50:G52"/>
    <mergeCell ref="H50:H52"/>
    <mergeCell ref="I50:I52"/>
    <mergeCell ref="J50:J52"/>
    <mergeCell ref="L50:L52"/>
    <mergeCell ref="M50:M52"/>
    <mergeCell ref="N50:N52"/>
    <mergeCell ref="H53:H54"/>
    <mergeCell ref="G53:G54"/>
    <mergeCell ref="AD53:AD54"/>
    <mergeCell ref="AC53:AC54"/>
    <mergeCell ref="AB53:AB54"/>
    <mergeCell ref="AA53:AA54"/>
    <mergeCell ref="N53:N54"/>
    <mergeCell ref="M53:M54"/>
    <mergeCell ref="L53:L54"/>
    <mergeCell ref="J53:J54"/>
    <mergeCell ref="I53:I54"/>
    <mergeCell ref="H55:H56"/>
    <mergeCell ref="G55:G56"/>
    <mergeCell ref="AD55:AD56"/>
    <mergeCell ref="AC55:AC56"/>
    <mergeCell ref="AB55:AB56"/>
    <mergeCell ref="AA55:AA56"/>
    <mergeCell ref="N55:N56"/>
    <mergeCell ref="M55:M56"/>
    <mergeCell ref="L55:L56"/>
    <mergeCell ref="J55:J56"/>
    <mergeCell ref="I55:I56"/>
    <mergeCell ref="I64:I65"/>
    <mergeCell ref="H64:H65"/>
    <mergeCell ref="G64:G65"/>
    <mergeCell ref="AC64:AC65"/>
    <mergeCell ref="AD64:AD65"/>
    <mergeCell ref="AB64:AB65"/>
    <mergeCell ref="AA64:AA65"/>
    <mergeCell ref="AD59:AD60"/>
    <mergeCell ref="N64:N65"/>
    <mergeCell ref="M64:M65"/>
    <mergeCell ref="L64:L65"/>
    <mergeCell ref="J64:J65"/>
    <mergeCell ref="H59:H60"/>
    <mergeCell ref="G59:G60"/>
    <mergeCell ref="AC59:AC60"/>
    <mergeCell ref="AB59:AB60"/>
    <mergeCell ref="AA59:AA60"/>
    <mergeCell ref="N59:N60"/>
    <mergeCell ref="M59:M60"/>
    <mergeCell ref="L59:L60"/>
    <mergeCell ref="J59:J60"/>
    <mergeCell ref="I59:I60"/>
    <mergeCell ref="H67:H68"/>
    <mergeCell ref="G67:G68"/>
    <mergeCell ref="AD67:AD68"/>
    <mergeCell ref="AC67:AC68"/>
    <mergeCell ref="AB67:AB68"/>
    <mergeCell ref="AA67:AA68"/>
    <mergeCell ref="N67:N68"/>
    <mergeCell ref="M67:M68"/>
    <mergeCell ref="L67:L68"/>
    <mergeCell ref="J67:J68"/>
    <mergeCell ref="I67:I68"/>
    <mergeCell ref="AE69:AE70"/>
    <mergeCell ref="H69:H70"/>
    <mergeCell ref="G69:G70"/>
    <mergeCell ref="AD69:AD70"/>
    <mergeCell ref="AC69:AC70"/>
    <mergeCell ref="AB69:AB70"/>
    <mergeCell ref="AA69:AA70"/>
    <mergeCell ref="N69:N70"/>
    <mergeCell ref="M69:M70"/>
    <mergeCell ref="L69:L70"/>
    <mergeCell ref="J69:J70"/>
    <mergeCell ref="I69:I70"/>
  </mergeCells>
  <conditionalFormatting sqref="G2:J3 AD2:AD3 Z2:Z200 J7:J10 AD7:AD10 G12:J14 AD12:AD14 G16:J16 AD16 G19:J25 AD19:AD25 G27:J27 AD27 G29:J30 AD29:AD30 G32:J35 AD32:AD35 G39:J39 AD39 G43:J43 AD43 G45:J46 AD45:AD46 G49:J50 AD49:AD50 G53:J53 AD53 G55:J55 AD55 G57:J59 AD57:AD59 G61:J64 AD61:AD64 G66:J67 AD66:AD67 G69:J69 AD69 G71:J200 AD71:AD200">
    <cfRule type="expression" dxfId="109" priority="63">
      <formula>$A2</formula>
    </cfRule>
    <cfRule type="expression" dxfId="108" priority="65">
      <formula>$E2</formula>
    </cfRule>
  </conditionalFormatting>
  <conditionalFormatting sqref="K2:Z2 G2:J3 AA2:AF3 Q3:Z200 J7:J10 AA7:AF10 G12:P14 AA12:AF14 G16:P16 AA16:AF16 G19:P25 AA19:AF25 G27:P27 AA27:AF27 G29:P30 AA29:AF30 G32:P35 AA32:AF35 G39:P39 AA39:AF39 G43:P43 AA43:AF43 G45:P46 AA45:AF46 G49:P50 AA49:AF50 G53:P53 AA53:AF53 G55:P55 AA55:AF55 G57:P59 AA57:AF59 G61:P64 AA61:AF64 G66:P67 AA66:AF67 G69:P69 AA69:AF69 G71:P200 AA71:AF200 K3:P3 AF4:AF6 K4:K11 O4:P11 H7:H10 AF11 K15 O15:P15 AE15:AF15 K17:K18 O17:P18 AE17:AF18 K26 O26:P26 AE26:AF26 K28 O28:P28 AE28:AF28 K31 O31:P31 AE31:AF31 K36:K38 O36:P38 AE36:AF38 K40:K42 O40:P42 AE40:AF42 K44 O44:P44 AE44:AF44 K47:K48 O47:P48 AE47:AF48 K51:K52 O51:P52 AE51:AF52 K54 O54:P54 AE54:AF54 K56 O56:P56 AE56:AF56 K60 O60:P60 AE60:AF60 K65 O65:P65 AE65:AF65 K68 O68:P68 AE68:AF68 K70 O70:P70 AF70">
    <cfRule type="expression" dxfId="107" priority="64">
      <formula>$C2</formula>
    </cfRule>
  </conditionalFormatting>
  <conditionalFormatting sqref="W2:W200">
    <cfRule type="expression" dxfId="10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{CDE7E1DB-B0A1-4F7C-B621-5BBC135AD5A5}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{37BFA30A-4F0B-4D00-8586-B8E4E1B5047E}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{23AC6378-0EB4-4F58-94D9-DC033ACD3E96}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{569B3E79-153D-4F58-98C1-1FADE3FEBDF5}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{1A795998-6487-40CA-9098-BDC45A29AAF7}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{40E7B362-6724-4ABF-87F2-74803AC1DBED}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{B49E1942-9AF4-4DD6-87A5-C97B9955E400}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{FA170724-1A6F-4C58-82D0-6365287423E6}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{837600D6-2CCA-42CB-8F74-A3CB55A1C487}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{AF5BD158-BB5D-43BD-BEED-73A50BCD55F9}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{DFFD2B7D-494F-4052-A1DC-F769A4A17364}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{11897B7B-7764-4EEF-893D-35DAAD6DB5CE}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{6FF68A05-3446-4ED9-9915-6B89D59B4F15}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{EEC19647-661D-4EF0-8F07-5B7F31A25C85}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{62101F93-AE00-4B50-A557-18756D66A1A8}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{11B0EEB0-C454-4749-B833-9803798A9712}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{80D09CE8-A3BD-4C64-A1A8-9A30A029ABEA}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{CE242DC5-B339-4663-80FD-6341F5A242D9}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{026212DE-FA7B-4A79-98C5-D9C58A6854C3}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{038DF543-F500-4EC4-914E-95B9F0B4F418}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{B99168BF-D981-4DAE-8762-DC0F328316BC}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{F59B73D1-4A0A-4F09-B494-F6D7B65A2F8F}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{125DC787-8691-4BFD-9D05-C457EABA86A4}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{29A3F91C-7243-41E6-BB66-9961B5D8275A}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{368CA7A2-2BE9-4B5D-9310-337DE434C4D6}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{7699493F-28E3-4488-9045-B3061A4606CC}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{093FFA10-6E9F-40F4-98A4-D6423368277C}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{7820055D-CA8D-4E71-87B2-891C94828720}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{7EE86C4E-E2CF-417B-B11C-12F51A1AB9BB}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{E7CEE58D-666A-400F-9501-645226302155}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{C0B581BC-B9E4-4967-A556-96AC63BF4BB6}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{14326D75-7A3C-41CD-9733-074B4539ACE0}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{ADACDA6A-D008-408E-AD61-0F7EE6E4F19B}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{F723DA9D-A239-4CB2-B012-DE63EC2FD1D0}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{BA8E0D32-677F-4306-8F75-306E5766B66D}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{B7007F3A-BA9E-4B5E-84A2-E890753B09A8}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{DCC4ACCD-5CD7-423A-9F7A-ECE8E13BBDB8}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{1B406792-55F7-47A0-8120-1A41A48E441E}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{33AAE8C0-825C-494C-A581-EEB3DE6BDB6F}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{C361336C-DA9A-4E5F-9988-7DE7BB6498BB}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{32990AED-E440-4C03-942E-3BD782B73BCA}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{03D0A53F-E567-43C4-B528-C1D25DC8E77E}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{60DA8D1C-3AC7-45A7-BB9C-C4D56FC3E643}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{DE541B4A-78BE-4219-8D9B-F633680EB4DC}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{BB00F2B0-F20F-4494-BBD5-28CE11073F7E}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{A5B9D480-C56C-421E-8006-062FEA0BA4D9}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{931BED5E-35A0-449F-A4B2-098936BABF59}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{3B743810-468C-41F4-911B-FFAB24F5BD0B}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{CFBFAC33-0634-4DB4-A1C3-358BA40349B9}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{48AD12B8-F423-42AD-B55B-39B131B9FB17}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{7C55E190-B10D-4941-A91E-B8B1B4F142CB}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{BFA96333-A7FC-4227-AA97-6D64F5F57715}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{5089B93D-2697-4C90-8560-FF04B701880D}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{6886361B-554B-449D-BF56-959CFF84CD79}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{DDD7EC37-49F2-4CCC-89EB-B7A29F912C99}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{2AAD37FD-BBC6-4572-86FF-3524326E329C}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{E713CC88-B21A-4C5D-B1A4-FA31C733CB1F}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{18AA1256-73BB-4109-BF09-B7199F20405F}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{6D7C4FAC-2A44-474B-BB33-442AAFA3FB5F}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{47166AA2-3D72-4691-B7AA-0035FAACD491}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{A5D49645-FC6C-40EE-9CA6-8AA4F3A1617C}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E7E1DB-B0A1-4F7C-B621-5BBC135AD5A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7BFA30A-4F0B-4D00-8586-B8E4E1B5047E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3AC6378-0EB4-4F58-94D9-DC033ACD3E9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69B3E79-153D-4F58-98C1-1FADE3FEBDF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A795998-6487-40CA-9098-BDC45A29AAF7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0E7B362-6724-4ABF-87F2-74803AC1DBE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B49E1942-9AF4-4DD6-87A5-C97B9955E40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A170724-1A6F-4C58-82D0-6365287423E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837600D6-2CCA-42CB-8F74-A3CB55A1C48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F5BD158-BB5D-43BD-BEED-73A50BCD55F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DFFD2B7D-494F-4052-A1DC-F769A4A1736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1897B7B-7764-4EEF-893D-35DAAD6DB5C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FF68A05-3446-4ED9-9915-6B89D59B4F15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EEC19647-661D-4EF0-8F07-5B7F31A25C8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62101F93-AE00-4B50-A557-18756D66A1A8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1B0EEB0-C454-4749-B833-9803798A971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0D09CE8-A3BD-4C64-A1A8-9A30A029ABE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E242DC5-B339-4663-80FD-6341F5A242D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26212DE-FA7B-4A79-98C5-D9C58A6854C3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38DF543-F500-4EC4-914E-95B9F0B4F41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B99168BF-D981-4DAE-8762-DC0F328316BC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F59B73D1-4A0A-4F09-B494-F6D7B65A2F8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25DC787-8691-4BFD-9D05-C457EABA86A4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9A3F91C-7243-41E6-BB66-9961B5D8275A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68CA7A2-2BE9-4B5D-9310-337DE434C4D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699493F-28E3-4488-9045-B3061A4606C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93FFA10-6E9F-40F4-98A4-D6423368277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820055D-CA8D-4E71-87B2-891C9482872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EE86C4E-E2CF-417B-B11C-12F51A1AB9B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7CEE58D-666A-400F-9501-64522630215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0B581BC-B9E4-4967-A556-96AC63BF4BB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4326D75-7A3C-41CD-9733-074B4539ACE0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DACDA6A-D008-408E-AD61-0F7EE6E4F19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723DA9D-A239-4CB2-B012-DE63EC2FD1D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BA8E0D32-677F-4306-8F75-306E5766B66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7007F3A-BA9E-4B5E-84A2-E890753B09A8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CC4ACCD-5CD7-423A-9F7A-ECE8E13BBDB8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B406792-55F7-47A0-8120-1A41A48E441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3AAE8C0-825C-494C-A581-EEB3DE6BDB6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361336C-DA9A-4E5F-9988-7DE7BB6498BB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2990AED-E440-4C03-942E-3BD782B73BC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3D0A53F-E567-43C4-B528-C1D25DC8E77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60DA8D1C-3AC7-45A7-BB9C-C4D56FC3E64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E541B4A-78BE-4219-8D9B-F633680EB4DC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B00F2B0-F20F-4494-BBD5-28CE11073F7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A5B9D480-C56C-421E-8006-062FEA0BA4D9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931BED5E-35A0-449F-A4B2-098936BABF5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B743810-468C-41F4-911B-FFAB24F5BD0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FBFAC33-0634-4DB4-A1C3-358BA40349B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48AD12B8-F423-42AD-B55B-39B131B9FB1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C55E190-B10D-4941-A91E-B8B1B4F142CB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BFA96333-A7FC-4227-AA97-6D64F5F5771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089B93D-2697-4C90-8560-FF04B701880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886361B-554B-449D-BF56-959CFF84CD79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DD7EC37-49F2-4CCC-89EB-B7A29F912C9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AAD37FD-BBC6-4572-86FF-3524326E329C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713CC88-B21A-4C5D-B1A4-FA31C733CB1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18AA1256-73BB-4109-BF09-B7199F20405F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6D7C4FAC-2A44-474B-BB33-442AAFA3FB5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7166AA2-3D72-4691-B7AA-0035FAACD49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5D49645-FC6C-40EE-9CA6-8AA4F3A1617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4436-8F0A-4338-84BA-5355841BD54B}">
  <dimension ref="A1:AR267"/>
  <sheetViews>
    <sheetView rightToLeft="1" topLeftCell="G19" zoomScale="70" zoomScaleNormal="70" workbookViewId="0">
      <selection activeCell="AD15" sqref="AD15:AD20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45" style="24" bestFit="1" customWidth="1"/>
    <col min="29" max="29" width="15.77734375" style="31" bestFit="1" customWidth="1"/>
    <col min="30" max="30" width="14.44140625" style="32" bestFit="1" customWidth="1"/>
    <col min="31" max="31" width="33.77734375" style="24" bestFit="1" customWidth="1"/>
    <col min="32" max="32" width="28.33203125" style="24" bestFit="1" customWidth="1"/>
    <col min="33" max="33" width="13.5546875" style="24" bestFit="1" customWidth="1"/>
    <col min="34" max="34" width="96.77734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59">
        <v>1</v>
      </c>
      <c r="H2" s="202">
        <v>282894827376</v>
      </c>
      <c r="I2" s="159" t="s">
        <v>629</v>
      </c>
      <c r="J2" s="159"/>
      <c r="K2" s="11" t="str">
        <f t="shared" ref="K2:K65" ca="1" si="0">IF(C2, TODAY(), "" )</f>
        <v/>
      </c>
      <c r="L2" s="156" t="s">
        <v>676</v>
      </c>
      <c r="M2" s="156" t="s">
        <v>677</v>
      </c>
      <c r="N2" s="156" t="s">
        <v>678</v>
      </c>
      <c r="O2" s="9">
        <v>3326.2</v>
      </c>
      <c r="P2" s="9">
        <v>1</v>
      </c>
      <c r="Q2" s="13" t="str">
        <f>VLOOKUP(O2, '[1]لیست محصولات شهریور ۱۴۰۳'!B:C,2,0)</f>
        <v>میاگروس | Milagros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18150000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18150000</v>
      </c>
      <c r="Y2" s="17"/>
      <c r="Z2" s="14">
        <f t="shared" ref="Z2:Z65" si="4">X2-Y2</f>
        <v>18150000</v>
      </c>
      <c r="AA2" s="168" t="s">
        <v>80</v>
      </c>
      <c r="AB2" s="226" t="s">
        <v>683</v>
      </c>
      <c r="AC2" s="171" t="s">
        <v>684</v>
      </c>
      <c r="AD2" s="175" t="s">
        <v>87</v>
      </c>
      <c r="AE2" s="154" t="s">
        <v>682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میدان هفت تیر . خ مفتح جنوبی . خ ورکش . نبش کوچه سیاسی پ ۱۷.۷ کافه راب - اشکان رستمی فر 09384346362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1"/>
      <c r="H3" s="204"/>
      <c r="I3" s="161"/>
      <c r="J3" s="161"/>
      <c r="K3" s="11" t="str">
        <f t="shared" ca="1" si="0"/>
        <v/>
      </c>
      <c r="L3" s="158"/>
      <c r="M3" s="158"/>
      <c r="N3" s="158"/>
      <c r="O3" s="9">
        <v>3326.1</v>
      </c>
      <c r="P3" s="9">
        <v>1</v>
      </c>
      <c r="Q3" s="13" t="str">
        <f>VLOOKUP(O3, '[1]لیست محصولات شهریور ۱۴۰۳'!B:C,2,0)</f>
        <v>میاگروس | Milagros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3750000</v>
      </c>
      <c r="U3" s="15"/>
      <c r="V3" s="16">
        <f t="shared" si="1"/>
        <v>0</v>
      </c>
      <c r="W3" s="12">
        <f t="shared" si="2"/>
        <v>1</v>
      </c>
      <c r="X3" s="14">
        <f t="shared" si="3"/>
        <v>3750000</v>
      </c>
      <c r="Y3" s="17"/>
      <c r="Z3" s="14">
        <f t="shared" si="4"/>
        <v>3750000</v>
      </c>
      <c r="AA3" s="170"/>
      <c r="AB3" s="227"/>
      <c r="AC3" s="173"/>
      <c r="AD3" s="177"/>
      <c r="AE3" s="155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473660</v>
      </c>
      <c r="I4" s="25" t="s">
        <v>629</v>
      </c>
      <c r="J4" s="9"/>
      <c r="K4" s="11" t="str">
        <f t="shared" ca="1" si="0"/>
        <v/>
      </c>
      <c r="L4" s="12" t="s">
        <v>330</v>
      </c>
      <c r="M4" s="12" t="s">
        <v>685</v>
      </c>
      <c r="N4" s="12" t="s">
        <v>686</v>
      </c>
      <c r="O4" s="9">
        <v>5511.3</v>
      </c>
      <c r="P4" s="9">
        <v>1</v>
      </c>
      <c r="Q4" s="13" t="str">
        <f>VLOOKUP(O4, '[1]لیست محصولات شهریور ۱۴۰۳'!B:C,2,0)</f>
        <v>هامبلا | Hambella</v>
      </c>
      <c r="R4" s="9"/>
      <c r="S4" s="12">
        <f>VLOOKUP(O4, '[1]لیست محصولات شهریور ۱۴۰۳'!B:F,5,0)</f>
        <v>4000</v>
      </c>
      <c r="T4" s="14">
        <f>VLOOKUP(O4, '[1]لیست محصولات شهریور ۱۴۰۳'!B:G,6,0)</f>
        <v>69600000</v>
      </c>
      <c r="U4" s="15"/>
      <c r="V4" s="16">
        <f t="shared" si="1"/>
        <v>0</v>
      </c>
      <c r="W4" s="12">
        <f t="shared" si="2"/>
        <v>1</v>
      </c>
      <c r="X4" s="14">
        <f t="shared" si="3"/>
        <v>69600000</v>
      </c>
      <c r="Y4" s="17"/>
      <c r="Z4" s="14">
        <f t="shared" si="4"/>
        <v>69600000</v>
      </c>
      <c r="AA4" s="18" t="s">
        <v>687</v>
      </c>
      <c r="AB4" s="13" t="s">
        <v>688</v>
      </c>
      <c r="AC4" s="19" t="s">
        <v>689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اردبیل چهارراه حافظ به سمت خیابان دانش/جنب گل آرامیس کافه هما - ساسان صمدی خوشخو 09224986859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282898875590</v>
      </c>
      <c r="I5" s="25" t="s">
        <v>629</v>
      </c>
      <c r="J5" s="9"/>
      <c r="K5" s="11" t="str">
        <f t="shared" ca="1" si="0"/>
        <v/>
      </c>
      <c r="L5" s="12" t="s">
        <v>690</v>
      </c>
      <c r="M5" s="12" t="s">
        <v>691</v>
      </c>
      <c r="N5" s="12"/>
      <c r="O5" s="9">
        <v>5524.2</v>
      </c>
      <c r="P5" s="9">
        <v>1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12450000</v>
      </c>
      <c r="U5" s="15"/>
      <c r="V5" s="16">
        <f t="shared" si="1"/>
        <v>0</v>
      </c>
      <c r="W5" s="12">
        <f t="shared" si="2"/>
        <v>1</v>
      </c>
      <c r="X5" s="14">
        <f t="shared" si="3"/>
        <v>12450000</v>
      </c>
      <c r="Y5" s="17"/>
      <c r="Z5" s="14">
        <f t="shared" si="4"/>
        <v>12450000</v>
      </c>
      <c r="AA5" s="18" t="s">
        <v>184</v>
      </c>
      <c r="AB5" s="13" t="s">
        <v>692</v>
      </c>
      <c r="AC5" s="19" t="s">
        <v>693</v>
      </c>
      <c r="AD5" s="20"/>
      <c r="AE5" s="19"/>
      <c r="AF5" s="21"/>
      <c r="AG5" s="22" t="str">
        <f t="shared" si="5"/>
        <v>TRUE</v>
      </c>
      <c r="AH5" s="23" t="str">
        <f t="shared" si="6"/>
        <v>مشهد بلوار لادن، لادن 5، تقاطع دوم، پلاک 51، ساختمان الین، زنگ 11  - یاشار تکلو 09336401450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2">
        <v>4</v>
      </c>
      <c r="H6" s="165"/>
      <c r="I6" s="162" t="s">
        <v>629</v>
      </c>
      <c r="J6" s="159" t="s">
        <v>75</v>
      </c>
      <c r="K6" s="11" t="str">
        <f t="shared" ca="1" si="0"/>
        <v/>
      </c>
      <c r="L6" s="156" t="s">
        <v>114</v>
      </c>
      <c r="M6" s="156" t="s">
        <v>194</v>
      </c>
      <c r="N6" s="156" t="s">
        <v>195</v>
      </c>
      <c r="O6" s="9">
        <v>5525.3</v>
      </c>
      <c r="P6" s="9">
        <v>6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4000</v>
      </c>
      <c r="T6" s="14">
        <f>VLOOKUP(O6, '[1]لیست محصولات شهریور ۱۴۰۳'!B:G,6,0)</f>
        <v>63200000</v>
      </c>
      <c r="U6" s="15"/>
      <c r="V6" s="16">
        <f t="shared" si="1"/>
        <v>0</v>
      </c>
      <c r="W6" s="12">
        <f t="shared" si="2"/>
        <v>6</v>
      </c>
      <c r="X6" s="14">
        <f t="shared" si="3"/>
        <v>379200000</v>
      </c>
      <c r="Y6" s="17"/>
      <c r="Z6" s="14">
        <f t="shared" si="4"/>
        <v>379200000</v>
      </c>
      <c r="AA6" s="168" t="s">
        <v>80</v>
      </c>
      <c r="AB6" s="226" t="s">
        <v>70</v>
      </c>
      <c r="AC6" s="171" t="s">
        <v>196</v>
      </c>
      <c r="AD6" s="175"/>
      <c r="AE6" s="19"/>
      <c r="AF6" s="21"/>
      <c r="AG6" s="22" t="str">
        <f t="shared" si="5"/>
        <v>TRUE</v>
      </c>
      <c r="AH6" s="23" t="str">
        <f t="shared" si="6"/>
        <v>تهران - ویکافه - محمدرضا دلجو 09051534303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3"/>
      <c r="H7" s="166"/>
      <c r="I7" s="163"/>
      <c r="J7" s="160"/>
      <c r="K7" s="11" t="str">
        <f t="shared" ca="1" si="0"/>
        <v/>
      </c>
      <c r="L7" s="157"/>
      <c r="M7" s="157"/>
      <c r="N7" s="157"/>
      <c r="O7" s="9">
        <v>5511.2</v>
      </c>
      <c r="P7" s="9">
        <v>2</v>
      </c>
      <c r="Q7" s="13" t="str">
        <f>VLOOKUP(O7, '[1]لیست محصولات شهریور ۱۴۰۳'!B:C,2,0)</f>
        <v>هامبلا | Hambella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14550000</v>
      </c>
      <c r="U7" s="26"/>
      <c r="V7" s="16">
        <f t="shared" si="1"/>
        <v>0</v>
      </c>
      <c r="W7" s="12">
        <f t="shared" si="2"/>
        <v>2</v>
      </c>
      <c r="X7" s="14">
        <f t="shared" si="3"/>
        <v>29100000</v>
      </c>
      <c r="Y7" s="17"/>
      <c r="Z7" s="14">
        <f t="shared" si="4"/>
        <v>29100000</v>
      </c>
      <c r="AA7" s="169"/>
      <c r="AB7" s="228"/>
      <c r="AC7" s="172"/>
      <c r="AD7" s="176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3"/>
      <c r="H8" s="166"/>
      <c r="I8" s="163"/>
      <c r="J8" s="160"/>
      <c r="K8" s="11" t="str">
        <f t="shared" ca="1" si="0"/>
        <v/>
      </c>
      <c r="L8" s="157"/>
      <c r="M8" s="157"/>
      <c r="N8" s="157"/>
      <c r="O8" s="9">
        <v>5511.1</v>
      </c>
      <c r="P8" s="9">
        <v>15</v>
      </c>
      <c r="Q8" s="13" t="str">
        <f>VLOOKUP(O8, '[1]لیست محصولات شهریور ۱۴۰۳'!B:C,2,0)</f>
        <v>هامبلا | Hambella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3000000</v>
      </c>
      <c r="U8" s="15"/>
      <c r="V8" s="16">
        <f t="shared" si="1"/>
        <v>0</v>
      </c>
      <c r="W8" s="12">
        <f t="shared" si="2"/>
        <v>15</v>
      </c>
      <c r="X8" s="14">
        <f t="shared" si="3"/>
        <v>45000000</v>
      </c>
      <c r="Y8" s="17"/>
      <c r="Z8" s="14">
        <f t="shared" si="4"/>
        <v>45000000</v>
      </c>
      <c r="AA8" s="169"/>
      <c r="AB8" s="228"/>
      <c r="AC8" s="172"/>
      <c r="AD8" s="176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4"/>
      <c r="H9" s="167"/>
      <c r="I9" s="164"/>
      <c r="J9" s="161"/>
      <c r="K9" s="11" t="str">
        <f t="shared" ca="1" si="0"/>
        <v/>
      </c>
      <c r="L9" s="158"/>
      <c r="M9" s="158"/>
      <c r="N9" s="158"/>
      <c r="O9" s="9">
        <v>3328.1</v>
      </c>
      <c r="P9" s="9">
        <v>2</v>
      </c>
      <c r="Q9" s="13" t="str">
        <f>VLOOKUP(O9, '[1]لیست محصولات شهریور ۱۴۰۳'!B:C,2,0)</f>
        <v>ایماکولادا مزارع فلو | Inmaculada Fellows Farms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7900000</v>
      </c>
      <c r="U9" s="15"/>
      <c r="V9" s="16">
        <f t="shared" si="1"/>
        <v>0</v>
      </c>
      <c r="W9" s="12">
        <f t="shared" si="2"/>
        <v>2</v>
      </c>
      <c r="X9" s="14">
        <f t="shared" si="3"/>
        <v>15800000</v>
      </c>
      <c r="Y9" s="17"/>
      <c r="Z9" s="14">
        <f t="shared" si="4"/>
        <v>15800000</v>
      </c>
      <c r="AA9" s="170"/>
      <c r="AB9" s="227"/>
      <c r="AC9" s="173"/>
      <c r="AD9" s="17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5</v>
      </c>
      <c r="H10" s="10">
        <v>282904064391</v>
      </c>
      <c r="I10" s="25" t="s">
        <v>629</v>
      </c>
      <c r="J10" s="9"/>
      <c r="K10" s="11" t="str">
        <f t="shared" ca="1" si="0"/>
        <v/>
      </c>
      <c r="L10" s="27" t="s">
        <v>694</v>
      </c>
      <c r="M10" s="27" t="s">
        <v>695</v>
      </c>
      <c r="N10" s="12" t="s">
        <v>696</v>
      </c>
      <c r="O10" s="9">
        <v>3326.1</v>
      </c>
      <c r="P10" s="9">
        <v>3</v>
      </c>
      <c r="Q10" s="13" t="str">
        <f>VLOOKUP(O10, '[1]لیست محصولات شهریور ۱۴۰۳'!B:C,2,0)</f>
        <v>میاگروس | Milagros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3750000</v>
      </c>
      <c r="U10" s="15"/>
      <c r="V10" s="16">
        <f t="shared" si="1"/>
        <v>0</v>
      </c>
      <c r="W10" s="12">
        <f t="shared" si="2"/>
        <v>3</v>
      </c>
      <c r="X10" s="14">
        <f t="shared" si="3"/>
        <v>11250000</v>
      </c>
      <c r="Y10" s="17"/>
      <c r="Z10" s="14">
        <f t="shared" si="4"/>
        <v>11250000</v>
      </c>
      <c r="AA10" s="18" t="s">
        <v>697</v>
      </c>
      <c r="AB10" s="13" t="s">
        <v>698</v>
      </c>
      <c r="AC10" s="19" t="s">
        <v>699</v>
      </c>
      <c r="AD10" s="20" t="s">
        <v>87</v>
      </c>
      <c r="AE10" s="19"/>
      <c r="AF10" s="21"/>
      <c r="AG10" s="22" t="str">
        <f t="shared" si="5"/>
        <v>TRUE</v>
      </c>
      <c r="AH10" s="23" t="str">
        <f t="shared" si="6"/>
        <v>لواسان بلوار امام خمینی بعداز پمپ بنزین کافه رستوران ترمه - حسین لطیفی 09193380139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6</v>
      </c>
      <c r="H11" s="10">
        <v>282907184723</v>
      </c>
      <c r="I11" s="9" t="s">
        <v>629</v>
      </c>
      <c r="J11" s="9"/>
      <c r="K11" s="11" t="str">
        <f t="shared" ca="1" si="0"/>
        <v/>
      </c>
      <c r="L11" s="12" t="s">
        <v>700</v>
      </c>
      <c r="M11" s="12" t="s">
        <v>701</v>
      </c>
      <c r="N11" s="12"/>
      <c r="O11" s="9">
        <v>5525.1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2750000</v>
      </c>
      <c r="Y11" s="17"/>
      <c r="Z11" s="14">
        <f t="shared" si="4"/>
        <v>2750000</v>
      </c>
      <c r="AA11" s="18" t="s">
        <v>80</v>
      </c>
      <c r="AB11" s="13" t="s">
        <v>702</v>
      </c>
      <c r="AC11" s="19" t="s">
        <v>703</v>
      </c>
      <c r="AD11" s="20" t="s">
        <v>172</v>
      </c>
      <c r="AE11" s="19"/>
      <c r="AF11" s="21"/>
      <c r="AG11" s="22" t="str">
        <f t="shared" si="5"/>
        <v>TRUE</v>
      </c>
      <c r="AH11" s="23" t="str">
        <f t="shared" si="6"/>
        <v>تهران خ ستارخان خ شهرارا روبه روی کلیسا  - ستیز طاهرخانی 09367273705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7</v>
      </c>
      <c r="H12" s="10">
        <v>282907693807</v>
      </c>
      <c r="I12" s="9" t="s">
        <v>629</v>
      </c>
      <c r="J12" s="9"/>
      <c r="K12" s="11" t="str">
        <f t="shared" ca="1" si="0"/>
        <v/>
      </c>
      <c r="L12" s="12" t="s">
        <v>676</v>
      </c>
      <c r="M12" s="12" t="s">
        <v>704</v>
      </c>
      <c r="N12" s="12"/>
      <c r="O12" s="9">
        <v>5511.1</v>
      </c>
      <c r="P12" s="9">
        <v>1</v>
      </c>
      <c r="Q12" s="13" t="str">
        <f>VLOOKUP(O12, '[1]لیست محصولات شهریور ۱۴۰۳'!B:C,2,0)</f>
        <v>هامبلا | Hambella</v>
      </c>
      <c r="R12" s="9" t="s">
        <v>84</v>
      </c>
      <c r="S12" s="12">
        <f>VLOOKUP(O12, '[1]لیست محصولات شهریور ۱۴۰۳'!B:F,5,0)</f>
        <v>150</v>
      </c>
      <c r="T12" s="14">
        <f>VLOOKUP(O12, '[1]لیست محصولات شهریور ۱۴۰۳'!B:G,6,0)</f>
        <v>3000000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3000000</v>
      </c>
      <c r="Y12" s="17"/>
      <c r="Z12" s="14">
        <f t="shared" si="4"/>
        <v>3000000</v>
      </c>
      <c r="AA12" s="18" t="s">
        <v>80</v>
      </c>
      <c r="AB12" s="13" t="s">
        <v>705</v>
      </c>
      <c r="AC12" s="19" t="s">
        <v>706</v>
      </c>
      <c r="AD12" s="20" t="s">
        <v>172</v>
      </c>
      <c r="AE12" s="19"/>
      <c r="AF12" s="21"/>
      <c r="AG12" s="22" t="str">
        <f t="shared" si="5"/>
        <v>TRUE</v>
      </c>
      <c r="AH12" s="23" t="str">
        <f t="shared" si="6"/>
        <v>تهران میدان آرژانتین - خیابان الوند - خ راشل کوری (27 ام) - پلاک 20  - اشکان کیانی 09356468717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9">
        <v>8</v>
      </c>
      <c r="H13" s="202">
        <v>282925917203</v>
      </c>
      <c r="I13" s="159" t="s">
        <v>629</v>
      </c>
      <c r="J13" s="159"/>
      <c r="K13" s="11" t="str">
        <f t="shared" ca="1" si="0"/>
        <v/>
      </c>
      <c r="L13" s="156" t="s">
        <v>472</v>
      </c>
      <c r="M13" s="156" t="s">
        <v>707</v>
      </c>
      <c r="N13" s="156"/>
      <c r="O13" s="9">
        <v>5524.1</v>
      </c>
      <c r="P13" s="9">
        <v>1</v>
      </c>
      <c r="Q13" s="13" t="str">
        <f>VLOOKUP(O13, '[1]لیست محصولات شهریور ۱۴۰۳'!B:C,2,0)</f>
        <v>برزیل کوکاپیل کاناریو | Brazil Cocapil Canario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2550000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2550000</v>
      </c>
      <c r="Y13" s="17"/>
      <c r="Z13" s="14">
        <f t="shared" si="4"/>
        <v>2550000</v>
      </c>
      <c r="AA13" s="168" t="s">
        <v>265</v>
      </c>
      <c r="AB13" s="226" t="s">
        <v>708</v>
      </c>
      <c r="AC13" s="171" t="s">
        <v>709</v>
      </c>
      <c r="AD13" s="175"/>
      <c r="AE13" s="154" t="s">
        <v>710</v>
      </c>
      <c r="AF13" s="21"/>
      <c r="AG13" s="22" t="str">
        <f t="shared" si="5"/>
        <v>TRUE</v>
      </c>
      <c r="AH13" s="23" t="str">
        <f t="shared" si="6"/>
        <v>کرمان شهربابک - هاوشک،خیابان شیخ احمد نجفی،خیابان شهید رحیمیان پلاک 13  - حسام شوقیان 09217594659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1"/>
      <c r="H14" s="204"/>
      <c r="I14" s="161"/>
      <c r="J14" s="161"/>
      <c r="K14" s="11" t="str">
        <f t="shared" ca="1" si="0"/>
        <v/>
      </c>
      <c r="L14" s="158"/>
      <c r="M14" s="158"/>
      <c r="N14" s="158"/>
      <c r="O14" s="9">
        <v>5525.1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2750000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2750000</v>
      </c>
      <c r="Y14" s="17"/>
      <c r="Z14" s="14">
        <f t="shared" si="4"/>
        <v>2750000</v>
      </c>
      <c r="AA14" s="170"/>
      <c r="AB14" s="227"/>
      <c r="AC14" s="173"/>
      <c r="AD14" s="177"/>
      <c r="AE14" s="155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2">
        <v>9</v>
      </c>
      <c r="H15" s="165"/>
      <c r="I15" s="162" t="s">
        <v>629</v>
      </c>
      <c r="J15" s="159" t="s">
        <v>75</v>
      </c>
      <c r="K15" s="11" t="str">
        <f t="shared" ca="1" si="0"/>
        <v/>
      </c>
      <c r="L15" s="156"/>
      <c r="M15" s="156" t="s">
        <v>714</v>
      </c>
      <c r="N15" s="156" t="s">
        <v>711</v>
      </c>
      <c r="O15" s="9">
        <v>5501.1</v>
      </c>
      <c r="P15" s="9">
        <v>30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2300000</v>
      </c>
      <c r="U15" s="15"/>
      <c r="V15" s="16">
        <f t="shared" si="1"/>
        <v>0</v>
      </c>
      <c r="W15" s="12">
        <f t="shared" si="2"/>
        <v>30</v>
      </c>
      <c r="X15" s="14">
        <f t="shared" si="3"/>
        <v>69000000</v>
      </c>
      <c r="Y15" s="17"/>
      <c r="Z15" s="14">
        <f t="shared" si="4"/>
        <v>69000000</v>
      </c>
      <c r="AA15" s="168" t="s">
        <v>80</v>
      </c>
      <c r="AB15" s="226" t="s">
        <v>713</v>
      </c>
      <c r="AC15" s="171" t="s">
        <v>715</v>
      </c>
      <c r="AD15" s="175"/>
      <c r="AE15" s="19"/>
      <c r="AF15" s="21"/>
      <c r="AG15" s="22" t="str">
        <f t="shared" si="5"/>
        <v>TRUE</v>
      </c>
      <c r="AH15" s="23" t="str">
        <f t="shared" si="6"/>
        <v>تهران ميرداماد - نفت شمالي - كوچه هفتم - نبش كوچه - پلاك 77 - واحد 1 فروشگاه بن کافی -  چشمه 09108008336</v>
      </c>
    </row>
    <row r="16" spans="1:34" ht="22.35" customHeight="1">
      <c r="A16" s="7"/>
      <c r="B16" s="7"/>
      <c r="C16" s="7"/>
      <c r="D16" s="7"/>
      <c r="E16" s="7"/>
      <c r="F16" s="8"/>
      <c r="G16" s="163"/>
      <c r="H16" s="166"/>
      <c r="I16" s="163"/>
      <c r="J16" s="160"/>
      <c r="K16" s="11" t="str">
        <f t="shared" ca="1" si="0"/>
        <v/>
      </c>
      <c r="L16" s="157"/>
      <c r="M16" s="157"/>
      <c r="N16" s="157"/>
      <c r="O16" s="9">
        <v>5525.1</v>
      </c>
      <c r="P16" s="9">
        <v>30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2750000</v>
      </c>
      <c r="U16" s="15"/>
      <c r="V16" s="16">
        <f t="shared" si="1"/>
        <v>0</v>
      </c>
      <c r="W16" s="12">
        <f t="shared" si="2"/>
        <v>30</v>
      </c>
      <c r="X16" s="14">
        <f t="shared" si="3"/>
        <v>82500000</v>
      </c>
      <c r="Y16" s="17"/>
      <c r="Z16" s="14">
        <f t="shared" si="4"/>
        <v>82500000</v>
      </c>
      <c r="AA16" s="169"/>
      <c r="AB16" s="228"/>
      <c r="AC16" s="172"/>
      <c r="AD16" s="176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63"/>
      <c r="H17" s="166"/>
      <c r="I17" s="163"/>
      <c r="J17" s="160"/>
      <c r="K17" s="11" t="str">
        <f t="shared" ca="1" si="0"/>
        <v/>
      </c>
      <c r="L17" s="157"/>
      <c r="M17" s="157"/>
      <c r="N17" s="157"/>
      <c r="O17" s="9">
        <v>5524.1</v>
      </c>
      <c r="P17" s="9">
        <v>30</v>
      </c>
      <c r="Q17" s="13" t="str">
        <f>VLOOKUP(O17, '[1]لیست محصولات شهریور ۱۴۰۳'!B:C,2,0)</f>
        <v>برزیل کوکاپیل کاناریو | Brazil Cocapil Canario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2550000</v>
      </c>
      <c r="U17" s="15"/>
      <c r="V17" s="16">
        <f t="shared" si="1"/>
        <v>0</v>
      </c>
      <c r="W17" s="12">
        <f t="shared" si="2"/>
        <v>30</v>
      </c>
      <c r="X17" s="14">
        <f t="shared" si="3"/>
        <v>76500000</v>
      </c>
      <c r="Y17" s="17"/>
      <c r="Z17" s="14">
        <f t="shared" si="4"/>
        <v>76500000</v>
      </c>
      <c r="AA17" s="169"/>
      <c r="AB17" s="228"/>
      <c r="AC17" s="172"/>
      <c r="AD17" s="176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63"/>
      <c r="H18" s="166"/>
      <c r="I18" s="163"/>
      <c r="J18" s="160"/>
      <c r="K18" s="11" t="str">
        <f t="shared" ca="1" si="0"/>
        <v/>
      </c>
      <c r="L18" s="157"/>
      <c r="M18" s="157"/>
      <c r="N18" s="157"/>
      <c r="O18" s="9">
        <v>5511.1</v>
      </c>
      <c r="P18" s="9">
        <v>30</v>
      </c>
      <c r="Q18" s="13" t="str">
        <f>VLOOKUP(O18, '[1]لیست محصولات شهریور ۱۴۰۳'!B:C,2,0)</f>
        <v>هامبلا | Hambella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3000000</v>
      </c>
      <c r="U18" s="15"/>
      <c r="V18" s="16">
        <f t="shared" si="1"/>
        <v>0</v>
      </c>
      <c r="W18" s="12">
        <f t="shared" si="2"/>
        <v>30</v>
      </c>
      <c r="X18" s="14">
        <f t="shared" si="3"/>
        <v>90000000</v>
      </c>
      <c r="Y18" s="17"/>
      <c r="Z18" s="14">
        <f t="shared" si="4"/>
        <v>90000000</v>
      </c>
      <c r="AA18" s="169"/>
      <c r="AB18" s="228"/>
      <c r="AC18" s="172"/>
      <c r="AD18" s="176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3"/>
      <c r="H19" s="166"/>
      <c r="I19" s="163"/>
      <c r="J19" s="160"/>
      <c r="K19" s="11" t="str">
        <f t="shared" ca="1" si="0"/>
        <v/>
      </c>
      <c r="L19" s="157"/>
      <c r="M19" s="157"/>
      <c r="N19" s="157"/>
      <c r="O19" s="9">
        <v>3326.1</v>
      </c>
      <c r="P19" s="9">
        <v>20</v>
      </c>
      <c r="Q19" s="13" t="str">
        <f>VLOOKUP(O19, '[1]لیست محصولات شهریور ۱۴۰۳'!B:C,2,0)</f>
        <v>میاگروس | Milagros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3750000</v>
      </c>
      <c r="U19" s="15"/>
      <c r="V19" s="16">
        <f t="shared" si="1"/>
        <v>0</v>
      </c>
      <c r="W19" s="12">
        <f t="shared" si="2"/>
        <v>20</v>
      </c>
      <c r="X19" s="14">
        <f t="shared" si="3"/>
        <v>75000000</v>
      </c>
      <c r="Y19" s="17"/>
      <c r="Z19" s="14">
        <f t="shared" si="4"/>
        <v>75000000</v>
      </c>
      <c r="AA19" s="169"/>
      <c r="AB19" s="228"/>
      <c r="AC19" s="172"/>
      <c r="AD19" s="176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4"/>
      <c r="H20" s="167"/>
      <c r="I20" s="164"/>
      <c r="J20" s="161"/>
      <c r="K20" s="11" t="str">
        <f t="shared" ca="1" si="0"/>
        <v/>
      </c>
      <c r="L20" s="158"/>
      <c r="M20" s="158"/>
      <c r="N20" s="158"/>
      <c r="O20" s="9">
        <v>3327.1</v>
      </c>
      <c r="P20" s="9">
        <v>6</v>
      </c>
      <c r="Q20" s="13" t="str">
        <f>VLOOKUP(O20, '[1]لیست محصولات شهریور ۱۴۰۳'!B:C,2,0)</f>
        <v>پامپوجیلا | pampojila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5950000</v>
      </c>
      <c r="U20" s="15"/>
      <c r="V20" s="16">
        <f t="shared" si="1"/>
        <v>0</v>
      </c>
      <c r="W20" s="12">
        <f t="shared" si="2"/>
        <v>6</v>
      </c>
      <c r="X20" s="14">
        <f t="shared" si="3"/>
        <v>35700000</v>
      </c>
      <c r="Y20" s="17"/>
      <c r="Z20" s="14">
        <f t="shared" si="4"/>
        <v>35700000</v>
      </c>
      <c r="AA20" s="170"/>
      <c r="AB20" s="227"/>
      <c r="AC20" s="173"/>
      <c r="AD20" s="177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2">
        <v>10</v>
      </c>
      <c r="H21" s="165"/>
      <c r="I21" s="162" t="s">
        <v>629</v>
      </c>
      <c r="J21" s="159" t="s">
        <v>75</v>
      </c>
      <c r="K21" s="11" t="str">
        <f t="shared" ca="1" si="0"/>
        <v/>
      </c>
      <c r="L21" s="156" t="s">
        <v>299</v>
      </c>
      <c r="M21" s="156" t="s">
        <v>300</v>
      </c>
      <c r="N21" s="156" t="s">
        <v>712</v>
      </c>
      <c r="O21" s="9">
        <v>5524.2</v>
      </c>
      <c r="P21" s="9">
        <v>8</v>
      </c>
      <c r="Q21" s="13" t="str">
        <f>VLOOKUP(O21, '[1]لیست محصولات شهریور ۱۴۰۳'!B:C,2,0)</f>
        <v>برزیل کوکاپیل کاناریو | Brazil Cocapil Canario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12450000</v>
      </c>
      <c r="U21" s="15"/>
      <c r="V21" s="16">
        <f t="shared" si="1"/>
        <v>0</v>
      </c>
      <c r="W21" s="12">
        <f t="shared" si="2"/>
        <v>8</v>
      </c>
      <c r="X21" s="14">
        <f t="shared" si="3"/>
        <v>99600000</v>
      </c>
      <c r="Y21" s="17"/>
      <c r="Z21" s="14">
        <f t="shared" si="4"/>
        <v>99600000</v>
      </c>
      <c r="AA21" s="168" t="s">
        <v>80</v>
      </c>
      <c r="AB21" s="226" t="s">
        <v>713</v>
      </c>
      <c r="AC21" s="171" t="s">
        <v>303</v>
      </c>
      <c r="AD21" s="175"/>
      <c r="AE21" s="19"/>
      <c r="AF21" s="21"/>
      <c r="AG21" s="22" t="str">
        <f t="shared" si="5"/>
        <v>TRUE</v>
      </c>
      <c r="AH21" s="23" t="str">
        <f t="shared" si="6"/>
        <v>تهران ميرداماد - نفت شمالي - كوچه هفتم - نبش كوچه - پلاك 77 - واحد 1 بن کافی - حامد تاج 09123279184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4"/>
      <c r="H22" s="167"/>
      <c r="I22" s="164"/>
      <c r="J22" s="161"/>
      <c r="K22" s="11" t="str">
        <f t="shared" ca="1" si="0"/>
        <v/>
      </c>
      <c r="L22" s="158"/>
      <c r="M22" s="158"/>
      <c r="N22" s="158"/>
      <c r="O22" s="9">
        <v>5525.2</v>
      </c>
      <c r="P22" s="9">
        <v>8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13350000</v>
      </c>
      <c r="U22" s="15"/>
      <c r="V22" s="16">
        <f t="shared" si="1"/>
        <v>0</v>
      </c>
      <c r="W22" s="12">
        <f t="shared" si="2"/>
        <v>8</v>
      </c>
      <c r="X22" s="14">
        <f t="shared" si="3"/>
        <v>106800000</v>
      </c>
      <c r="Y22" s="17"/>
      <c r="Z22" s="14">
        <f t="shared" si="4"/>
        <v>106800000</v>
      </c>
      <c r="AA22" s="170"/>
      <c r="AB22" s="227"/>
      <c r="AC22" s="173"/>
      <c r="AD22" s="177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11</v>
      </c>
      <c r="H23" s="10">
        <v>282928516211</v>
      </c>
      <c r="I23" s="9" t="s">
        <v>629</v>
      </c>
      <c r="J23" s="9"/>
      <c r="K23" s="11" t="str">
        <f t="shared" ca="1" si="0"/>
        <v/>
      </c>
      <c r="L23" s="12" t="s">
        <v>716</v>
      </c>
      <c r="M23" s="12" t="s">
        <v>545</v>
      </c>
      <c r="N23" s="12"/>
      <c r="O23" s="9">
        <v>5501.1</v>
      </c>
      <c r="P23" s="9">
        <v>1</v>
      </c>
      <c r="Q23" s="13" t="str">
        <f>VLOOKUP(O23, '[1]لیست محصولات شهریور ۱۴۰۳'!B:C,2,0)</f>
        <v>ورتکس | Vortex</v>
      </c>
      <c r="R23" s="9" t="s">
        <v>285</v>
      </c>
      <c r="S23" s="12">
        <f>VLOOKUP(O23, '[1]لیست محصولات شهریور ۱۴۰۳'!B:F,5,0)</f>
        <v>150</v>
      </c>
      <c r="T23" s="14">
        <f>VLOOKUP(O23, '[1]لیست محصولات شهریور ۱۴۰۳'!B:G,6,0)</f>
        <v>2300000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2300000</v>
      </c>
      <c r="Y23" s="17"/>
      <c r="Z23" s="14">
        <f t="shared" si="4"/>
        <v>2300000</v>
      </c>
      <c r="AA23" s="18" t="s">
        <v>546</v>
      </c>
      <c r="AB23" s="13" t="s">
        <v>717</v>
      </c>
      <c r="AC23" s="19" t="s">
        <v>718</v>
      </c>
      <c r="AD23" s="20"/>
      <c r="AE23" s="19"/>
      <c r="AF23" s="21"/>
      <c r="AG23" s="22" t="str">
        <f t="shared" si="5"/>
        <v>TRUE</v>
      </c>
      <c r="AH23" s="23" t="str">
        <f t="shared" si="6"/>
        <v>بروجن خیابان فردوسی، چهارراه مطهری، کوچه فردوسی ۶، ساختمان وندا، پلاک ۳۱  - مهسا اسدی 09371698543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12</v>
      </c>
      <c r="H24" s="202">
        <v>282929537560</v>
      </c>
      <c r="I24" s="159" t="s">
        <v>629</v>
      </c>
      <c r="J24" s="159" t="s">
        <v>75</v>
      </c>
      <c r="K24" s="11" t="str">
        <f t="shared" ca="1" si="0"/>
        <v/>
      </c>
      <c r="L24" s="156" t="s">
        <v>114</v>
      </c>
      <c r="M24" s="156" t="s">
        <v>719</v>
      </c>
      <c r="N24" s="156" t="s">
        <v>720</v>
      </c>
      <c r="O24" s="9">
        <v>3326.1</v>
      </c>
      <c r="P24" s="9">
        <v>1</v>
      </c>
      <c r="Q24" s="13" t="str">
        <f>VLOOKUP(O24, '[1]لیست محصولات شهریور ۱۴۰۳'!B:C,2,0)</f>
        <v>میاگروس | Milagros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3750000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3750000</v>
      </c>
      <c r="Y24" s="17"/>
      <c r="Z24" s="14">
        <f t="shared" si="4"/>
        <v>3750000</v>
      </c>
      <c r="AA24" s="168" t="s">
        <v>80</v>
      </c>
      <c r="AB24" s="226" t="s">
        <v>721</v>
      </c>
      <c r="AC24" s="171" t="s">
        <v>722</v>
      </c>
      <c r="AD24" s="175" t="s">
        <v>87</v>
      </c>
      <c r="AE24" s="19"/>
      <c r="AF24" s="21"/>
      <c r="AG24" s="22" t="str">
        <f t="shared" si="5"/>
        <v>TRUE</v>
      </c>
      <c r="AH24" s="23" t="str">
        <f t="shared" si="6"/>
        <v>تهران شهرک غرب میدان صنعت پاساژ پلاتین حیاط کافه تنتو - محمدرضا علی جمشید 09123449771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1"/>
      <c r="H25" s="204"/>
      <c r="I25" s="161"/>
      <c r="J25" s="161"/>
      <c r="K25" s="11" t="str">
        <f t="shared" ca="1" si="0"/>
        <v/>
      </c>
      <c r="L25" s="158"/>
      <c r="M25" s="158"/>
      <c r="N25" s="158"/>
      <c r="O25" s="9">
        <v>3328.1</v>
      </c>
      <c r="P25" s="9">
        <v>1</v>
      </c>
      <c r="Q25" s="13" t="str">
        <f>VLOOKUP(O25, '[1]لیست محصولات شهریور ۱۴۰۳'!B:C,2,0)</f>
        <v>ایماکولادا مزارع فلو | Inmaculada Fellows Farms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7900000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7900000</v>
      </c>
      <c r="Y25" s="17"/>
      <c r="Z25" s="14">
        <f t="shared" si="4"/>
        <v>7900000</v>
      </c>
      <c r="AA25" s="170"/>
      <c r="AB25" s="227"/>
      <c r="AC25" s="173"/>
      <c r="AD25" s="177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59">
        <v>13</v>
      </c>
      <c r="H26" s="202">
        <v>282934289008</v>
      </c>
      <c r="I26" s="159" t="s">
        <v>629</v>
      </c>
      <c r="J26" s="159"/>
      <c r="K26" s="11" t="str">
        <f t="shared" ca="1" si="0"/>
        <v/>
      </c>
      <c r="L26" s="156" t="s">
        <v>114</v>
      </c>
      <c r="M26" s="156" t="s">
        <v>115</v>
      </c>
      <c r="N26" s="156" t="s">
        <v>116</v>
      </c>
      <c r="O26" s="9">
        <v>3327.2</v>
      </c>
      <c r="P26" s="9">
        <v>1</v>
      </c>
      <c r="Q26" s="13" t="str">
        <f>VLOOKUP(O26, '[1]لیست محصولات شهریور ۱۴۰۳'!B:C,2,0)</f>
        <v>پامپوجیلا | pampojila</v>
      </c>
      <c r="R26" s="9"/>
      <c r="S26" s="12">
        <f>VLOOKUP(O26, '[1]لیست محصولات شهریور ۱۴۰۳'!B:F,5,0)</f>
        <v>750</v>
      </c>
      <c r="T26" s="14">
        <f>VLOOKUP(O26, '[1]لیست محصولات شهریور ۱۴۰۳'!B:G,6,0)</f>
        <v>29250000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29250000</v>
      </c>
      <c r="Y26" s="17"/>
      <c r="Z26" s="14">
        <f t="shared" si="4"/>
        <v>29250000</v>
      </c>
      <c r="AA26" s="168" t="s">
        <v>111</v>
      </c>
      <c r="AB26" s="226" t="s">
        <v>117</v>
      </c>
      <c r="AC26" s="171" t="s">
        <v>118</v>
      </c>
      <c r="AD26" s="175"/>
      <c r="AE26" s="19"/>
      <c r="AF26" s="21"/>
      <c r="AG26" s="22" t="str">
        <f t="shared" si="5"/>
        <v>TRUE</v>
      </c>
      <c r="AH26" s="23" t="str">
        <f t="shared" si="6"/>
        <v>زنجان چهارراه سعدی به سمت دروازه ارک کوچه شادمان قهوه آفریقا - محمدرضا جلدی 09195241245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0"/>
      <c r="H27" s="203"/>
      <c r="I27" s="160"/>
      <c r="J27" s="160"/>
      <c r="K27" s="11" t="str">
        <f t="shared" ca="1" si="0"/>
        <v/>
      </c>
      <c r="L27" s="157"/>
      <c r="M27" s="157"/>
      <c r="N27" s="157"/>
      <c r="O27" s="9">
        <v>3326.2</v>
      </c>
      <c r="P27" s="9">
        <v>1</v>
      </c>
      <c r="Q27" s="13" t="str">
        <f>VLOOKUP(O27, '[1]لیست محصولات شهریور ۱۴۰۳'!B:C,2,0)</f>
        <v>میاگروس | Milagros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18150000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18150000</v>
      </c>
      <c r="Y27" s="17"/>
      <c r="Z27" s="14">
        <f t="shared" si="4"/>
        <v>18150000</v>
      </c>
      <c r="AA27" s="169"/>
      <c r="AB27" s="228"/>
      <c r="AC27" s="172"/>
      <c r="AD27" s="176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0"/>
      <c r="H28" s="203"/>
      <c r="I28" s="160"/>
      <c r="J28" s="160"/>
      <c r="K28" s="11" t="str">
        <f t="shared" ca="1" si="0"/>
        <v/>
      </c>
      <c r="L28" s="157"/>
      <c r="M28" s="157"/>
      <c r="N28" s="157"/>
      <c r="O28" s="9">
        <v>3329.1</v>
      </c>
      <c r="P28" s="9">
        <v>1</v>
      </c>
      <c r="Q28" s="13" t="str">
        <f>VLOOKUP(O28, '[1]لیست محصولات شهریور ۱۴۰۳'!B:C,2,0)</f>
        <v>بنتی ننکا | Benti Nenka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9850000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9850000</v>
      </c>
      <c r="Y28" s="17"/>
      <c r="Z28" s="14">
        <f t="shared" si="4"/>
        <v>9850000</v>
      </c>
      <c r="AA28" s="169"/>
      <c r="AB28" s="228"/>
      <c r="AC28" s="172"/>
      <c r="AD28" s="176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0"/>
      <c r="H29" s="203"/>
      <c r="I29" s="160"/>
      <c r="J29" s="160"/>
      <c r="K29" s="11" t="str">
        <f t="shared" ca="1" si="0"/>
        <v/>
      </c>
      <c r="L29" s="157"/>
      <c r="M29" s="157"/>
      <c r="N29" s="157"/>
      <c r="O29" s="9">
        <v>5524.2</v>
      </c>
      <c r="P29" s="9">
        <v>1</v>
      </c>
      <c r="Q29" s="13" t="str">
        <f>VLOOKUP(O29, '[1]لیست محصولات شهریور ۱۴۰۳'!B:C,2,0)</f>
        <v>برزیل کوکاپیل کاناریو | Brazil Cocapil Canario</v>
      </c>
      <c r="R29" s="9"/>
      <c r="S29" s="12">
        <f>VLOOKUP(O29, '[1]لیست محصولات شهریور ۱۴۰۳'!B:F,5,0)</f>
        <v>750</v>
      </c>
      <c r="T29" s="14">
        <f>VLOOKUP(O29, '[1]لیست محصولات شهریور ۱۴۰۳'!B:G,6,0)</f>
        <v>12450000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12450000</v>
      </c>
      <c r="Y29" s="17"/>
      <c r="Z29" s="14">
        <f t="shared" si="4"/>
        <v>12450000</v>
      </c>
      <c r="AA29" s="169"/>
      <c r="AB29" s="228"/>
      <c r="AC29" s="172"/>
      <c r="AD29" s="176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1"/>
      <c r="H30" s="204"/>
      <c r="I30" s="161"/>
      <c r="J30" s="161"/>
      <c r="K30" s="11" t="str">
        <f t="shared" ca="1" si="0"/>
        <v/>
      </c>
      <c r="L30" s="158"/>
      <c r="M30" s="158"/>
      <c r="N30" s="158"/>
      <c r="O30" s="9">
        <v>5525.3</v>
      </c>
      <c r="P30" s="9">
        <v>1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4000</v>
      </c>
      <c r="T30" s="14">
        <f>VLOOKUP(O30, '[1]لیست محصولات شهریور ۱۴۰۳'!B:G,6,0)</f>
        <v>63200000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63200000</v>
      </c>
      <c r="Y30" s="17"/>
      <c r="Z30" s="14">
        <f t="shared" si="4"/>
        <v>63200000</v>
      </c>
      <c r="AA30" s="170"/>
      <c r="AB30" s="227"/>
      <c r="AC30" s="173"/>
      <c r="AD30" s="177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14</v>
      </c>
      <c r="H31" s="10">
        <v>587227</v>
      </c>
      <c r="I31" s="9" t="s">
        <v>727</v>
      </c>
      <c r="J31" s="9"/>
      <c r="K31" s="11" t="str">
        <f t="shared" ca="1" si="0"/>
        <v/>
      </c>
      <c r="L31" s="12" t="s">
        <v>728</v>
      </c>
      <c r="M31" s="12" t="s">
        <v>729</v>
      </c>
      <c r="N31" s="12"/>
      <c r="O31" s="9">
        <v>5524.1</v>
      </c>
      <c r="P31" s="9">
        <v>1</v>
      </c>
      <c r="Q31" s="13" t="str">
        <f>VLOOKUP(O31, '[1]لیست محصولات شهریور ۱۴۰۳'!B:C,2,0)</f>
        <v>برزیل کوکاپیل کاناریو | Brazil Cocapil Canario</v>
      </c>
      <c r="R31" s="9" t="s">
        <v>285</v>
      </c>
      <c r="S31" s="12">
        <f>VLOOKUP(O31, '[1]لیست محصولات شهریور ۱۴۰۳'!B:F,5,0)</f>
        <v>150</v>
      </c>
      <c r="T31" s="14">
        <f>VLOOKUP(O31, '[1]لیست محصولات شهریور ۱۴۰۳'!B:G,6,0)</f>
        <v>2550000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2550000</v>
      </c>
      <c r="Y31" s="17"/>
      <c r="Z31" s="14">
        <f t="shared" si="4"/>
        <v>2550000</v>
      </c>
      <c r="AA31" s="18" t="s">
        <v>80</v>
      </c>
      <c r="AB31" s="13" t="s">
        <v>731</v>
      </c>
      <c r="AC31" s="19" t="s">
        <v>730</v>
      </c>
      <c r="AD31" s="20" t="s">
        <v>172</v>
      </c>
      <c r="AE31" s="19"/>
      <c r="AF31" s="21"/>
      <c r="AG31" s="22" t="str">
        <f t="shared" si="5"/>
        <v>TRUE</v>
      </c>
      <c r="AH31" s="23" t="str">
        <f t="shared" si="6"/>
        <v>تهران گلستان- بلوار جنگلبان- برج رزلند ۱ طبقه ۴- واحد ۴۶- منزل خانم عاقلی مقدم  - آسیه افضلی 09155584010</v>
      </c>
    </row>
    <row r="32" spans="1:34" ht="22.35" customHeight="1">
      <c r="A32" s="7"/>
      <c r="B32" s="7"/>
      <c r="C32" s="7"/>
      <c r="D32" s="7"/>
      <c r="E32" s="7"/>
      <c r="F32" s="8"/>
      <c r="G32" s="9">
        <v>15</v>
      </c>
      <c r="H32" s="10">
        <v>802856</v>
      </c>
      <c r="I32" s="9" t="s">
        <v>727</v>
      </c>
      <c r="J32" s="9"/>
      <c r="K32" s="11" t="str">
        <f t="shared" ca="1" si="0"/>
        <v/>
      </c>
      <c r="L32" s="12" t="s">
        <v>147</v>
      </c>
      <c r="M32" s="12" t="s">
        <v>732</v>
      </c>
      <c r="N32" s="12" t="s">
        <v>733</v>
      </c>
      <c r="O32" s="9">
        <v>5501.3</v>
      </c>
      <c r="P32" s="9">
        <v>1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51200000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51200000</v>
      </c>
      <c r="Y32" s="17"/>
      <c r="Z32" s="14">
        <f t="shared" si="4"/>
        <v>51200000</v>
      </c>
      <c r="AA32" s="18" t="s">
        <v>80</v>
      </c>
      <c r="AB32" s="13" t="s">
        <v>734</v>
      </c>
      <c r="AC32" s="19" t="s">
        <v>735</v>
      </c>
      <c r="AD32" s="20" t="s">
        <v>172</v>
      </c>
      <c r="AE32" s="19"/>
      <c r="AF32" s="21"/>
      <c r="AG32" s="22" t="str">
        <f t="shared" si="5"/>
        <v>TRUE</v>
      </c>
      <c r="AH32" s="23" t="str">
        <f t="shared" si="6"/>
        <v>تهران سعادت آباد ، بلوار سرو غربی ، خیابان شکوفه ، پلاک ۲۰ کافه روایت - علی زرشناس 09374360660</v>
      </c>
    </row>
    <row r="33" spans="1:34" ht="22.35" customHeight="1">
      <c r="A33" s="7"/>
      <c r="B33" s="7"/>
      <c r="C33" s="7"/>
      <c r="D33" s="7"/>
      <c r="E33" s="7"/>
      <c r="F33" s="8"/>
      <c r="G33" s="162">
        <v>16</v>
      </c>
      <c r="H33" s="165"/>
      <c r="I33" s="162" t="s">
        <v>727</v>
      </c>
      <c r="J33" s="159" t="s">
        <v>75</v>
      </c>
      <c r="K33" s="11" t="str">
        <f t="shared" ca="1" si="0"/>
        <v/>
      </c>
      <c r="L33" s="156"/>
      <c r="M33" s="156" t="s">
        <v>173</v>
      </c>
      <c r="N33" s="156" t="s">
        <v>454</v>
      </c>
      <c r="O33" s="9">
        <v>5511.3</v>
      </c>
      <c r="P33" s="9">
        <v>2</v>
      </c>
      <c r="Q33" s="13" t="str">
        <f>VLOOKUP(O33, '[1]لیست محصولات شهریور ۱۴۰۳'!B:C,2,0)</f>
        <v>هامبلا | Hambella</v>
      </c>
      <c r="R33" s="9"/>
      <c r="S33" s="12">
        <f>VLOOKUP(O33, '[1]لیست محصولات شهریور ۱۴۰۳'!B:F,5,0)</f>
        <v>4000</v>
      </c>
      <c r="T33" s="14">
        <f>VLOOKUP(O33, '[1]لیست محصولات شهریور ۱۴۰۳'!B:G,6,0)</f>
        <v>69600000</v>
      </c>
      <c r="U33" s="15"/>
      <c r="V33" s="16">
        <f t="shared" si="1"/>
        <v>0</v>
      </c>
      <c r="W33" s="12">
        <f t="shared" si="2"/>
        <v>2</v>
      </c>
      <c r="X33" s="14">
        <f t="shared" si="3"/>
        <v>139200000</v>
      </c>
      <c r="Y33" s="17"/>
      <c r="Z33" s="14">
        <f t="shared" si="4"/>
        <v>139200000</v>
      </c>
      <c r="AA33" s="168" t="s">
        <v>80</v>
      </c>
      <c r="AB33" s="226" t="s">
        <v>70</v>
      </c>
      <c r="AC33" s="171" t="s">
        <v>175</v>
      </c>
      <c r="AD33" s="175"/>
      <c r="AE33" s="19"/>
      <c r="AF33" s="21"/>
      <c r="AG33" s="22" t="str">
        <f t="shared" si="5"/>
        <v>TRUE</v>
      </c>
      <c r="AH33" s="23" t="str">
        <f t="shared" si="6"/>
        <v>تهران - کافه بیکری کروسان روشا -  حجتی 09373955769</v>
      </c>
    </row>
    <row r="34" spans="1:34" ht="22.35" customHeight="1">
      <c r="A34" s="7"/>
      <c r="B34" s="7"/>
      <c r="C34" s="7"/>
      <c r="D34" s="7"/>
      <c r="E34" s="7"/>
      <c r="F34" s="8"/>
      <c r="G34" s="164"/>
      <c r="H34" s="167"/>
      <c r="I34" s="164"/>
      <c r="J34" s="161"/>
      <c r="K34" s="11" t="str">
        <f t="shared" ca="1" si="0"/>
        <v/>
      </c>
      <c r="L34" s="158"/>
      <c r="M34" s="158"/>
      <c r="N34" s="158"/>
      <c r="O34" s="9">
        <v>5501.3</v>
      </c>
      <c r="P34" s="9">
        <v>4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51200000</v>
      </c>
      <c r="U34" s="15"/>
      <c r="V34" s="16">
        <f t="shared" si="1"/>
        <v>0</v>
      </c>
      <c r="W34" s="12">
        <f t="shared" si="2"/>
        <v>4</v>
      </c>
      <c r="X34" s="14">
        <f t="shared" si="3"/>
        <v>204800000</v>
      </c>
      <c r="Y34" s="17"/>
      <c r="Z34" s="14">
        <f t="shared" si="4"/>
        <v>204800000</v>
      </c>
      <c r="AA34" s="170"/>
      <c r="AB34" s="227"/>
      <c r="AC34" s="173"/>
      <c r="AD34" s="177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59">
        <v>17</v>
      </c>
      <c r="H35" s="202">
        <v>282970437437</v>
      </c>
      <c r="I35" s="159" t="s">
        <v>727</v>
      </c>
      <c r="J35" s="159"/>
      <c r="K35" s="11" t="str">
        <f t="shared" ca="1" si="0"/>
        <v/>
      </c>
      <c r="L35" s="156" t="s">
        <v>736</v>
      </c>
      <c r="M35" s="156" t="s">
        <v>737</v>
      </c>
      <c r="N35" s="156"/>
      <c r="O35" s="9">
        <v>5524.1</v>
      </c>
      <c r="P35" s="9">
        <v>1</v>
      </c>
      <c r="Q35" s="13" t="str">
        <f>VLOOKUP(O35, '[1]لیست محصولات شهریور ۱۴۰۳'!B:C,2,0)</f>
        <v>برزیل کوکاپیل کاناریو | Brazil Cocapil Canario</v>
      </c>
      <c r="R35" s="9" t="s">
        <v>84</v>
      </c>
      <c r="S35" s="12">
        <f>VLOOKUP(O35, '[1]لیست محصولات شهریور ۱۴۰۳'!B:F,5,0)</f>
        <v>150</v>
      </c>
      <c r="T35" s="14">
        <f>VLOOKUP(O35, '[1]لیست محصولات شهریور ۱۴۰۳'!B:G,6,0)</f>
        <v>2550000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2550000</v>
      </c>
      <c r="Y35" s="17"/>
      <c r="Z35" s="14">
        <f t="shared" si="4"/>
        <v>2550000</v>
      </c>
      <c r="AA35" s="168" t="s">
        <v>80</v>
      </c>
      <c r="AB35" s="226" t="s">
        <v>738</v>
      </c>
      <c r="AC35" s="171" t="s">
        <v>739</v>
      </c>
      <c r="AD35" s="175" t="s">
        <v>87</v>
      </c>
      <c r="AE35" s="19"/>
      <c r="AF35" s="21"/>
      <c r="AG35" s="22" t="str">
        <f t="shared" si="5"/>
        <v>TRUE</v>
      </c>
      <c r="AH35" s="23" t="str">
        <f t="shared" si="6"/>
        <v>تهران شهرک اکباتان ، فاز ۲ ، بلوک ۳ ، ورودی ۶ ، طبقه ۱۰ ، واحد ۱۰۰۱  - کامیار نصیری 09123949102</v>
      </c>
    </row>
    <row r="36" spans="1:34" ht="22.35" customHeight="1">
      <c r="A36" s="7"/>
      <c r="B36" s="7"/>
      <c r="C36" s="7"/>
      <c r="D36" s="7"/>
      <c r="E36" s="7"/>
      <c r="F36" s="8"/>
      <c r="G36" s="161"/>
      <c r="H36" s="204"/>
      <c r="I36" s="161"/>
      <c r="J36" s="161"/>
      <c r="K36" s="11" t="str">
        <f t="shared" ca="1" si="0"/>
        <v/>
      </c>
      <c r="L36" s="158"/>
      <c r="M36" s="158"/>
      <c r="N36" s="158"/>
      <c r="O36" s="9">
        <v>5501.1</v>
      </c>
      <c r="P36" s="9">
        <v>1</v>
      </c>
      <c r="Q36" s="13" t="str">
        <f>VLOOKUP(O36, '[1]لیست محصولات شهریور ۱۴۰۳'!B:C,2,0)</f>
        <v>ورتکس | Vortex</v>
      </c>
      <c r="R36" s="9" t="s">
        <v>84</v>
      </c>
      <c r="S36" s="12">
        <f>VLOOKUP(O36, '[1]لیست محصولات شهریور ۱۴۰۳'!B:F,5,0)</f>
        <v>150</v>
      </c>
      <c r="T36" s="14">
        <f>VLOOKUP(O36, '[1]لیست محصولات شهریور ۱۴۰۳'!B:G,6,0)</f>
        <v>2300000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2300000</v>
      </c>
      <c r="Y36" s="17"/>
      <c r="Z36" s="14">
        <f t="shared" si="4"/>
        <v>2300000</v>
      </c>
      <c r="AA36" s="170"/>
      <c r="AB36" s="227"/>
      <c r="AC36" s="173"/>
      <c r="AD36" s="177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>
        <v>18</v>
      </c>
      <c r="H37" s="10">
        <v>282972789934</v>
      </c>
      <c r="I37" s="9" t="s">
        <v>727</v>
      </c>
      <c r="J37" s="9"/>
      <c r="K37" s="11" t="str">
        <f t="shared" ca="1" si="0"/>
        <v/>
      </c>
      <c r="L37" s="12" t="s">
        <v>268</v>
      </c>
      <c r="M37" s="12" t="s">
        <v>740</v>
      </c>
      <c r="N37" s="12"/>
      <c r="O37" s="9">
        <v>5524.1</v>
      </c>
      <c r="P37" s="9">
        <v>1</v>
      </c>
      <c r="Q37" s="13" t="str">
        <f>VLOOKUP(O37, '[1]لیست محصولات شهریور ۱۴۰۳'!B:C,2,0)</f>
        <v>برزیل کوکاپیل کاناریو | Brazil Cocapil Canario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2550000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2550000</v>
      </c>
      <c r="Y37" s="17"/>
      <c r="Z37" s="14">
        <f t="shared" si="4"/>
        <v>2550000</v>
      </c>
      <c r="AA37" s="18" t="s">
        <v>80</v>
      </c>
      <c r="AB37" s="13" t="s">
        <v>741</v>
      </c>
      <c r="AC37" s="19" t="s">
        <v>742</v>
      </c>
      <c r="AD37" s="20" t="s">
        <v>172</v>
      </c>
      <c r="AE37" s="19"/>
      <c r="AF37" s="21"/>
      <c r="AG37" s="22" t="str">
        <f t="shared" si="5"/>
        <v>TRUE</v>
      </c>
      <c r="AH37" s="23" t="str">
        <f t="shared" si="6"/>
        <v>تهران خیابان پیروزی بعد از خیابان پرواز کوچه کریمی سرشت پلاک 14 طبقه 3  - علیرضا شاهی 09359951548</v>
      </c>
    </row>
    <row r="38" spans="1:34" ht="22.35" customHeight="1">
      <c r="A38" s="7"/>
      <c r="B38" s="7"/>
      <c r="C38" s="7"/>
      <c r="D38" s="7"/>
      <c r="E38" s="7"/>
      <c r="F38" s="8"/>
      <c r="G38" s="9">
        <v>19</v>
      </c>
      <c r="H38" s="10">
        <v>282973678818</v>
      </c>
      <c r="I38" s="9" t="s">
        <v>727</v>
      </c>
      <c r="J38" s="9"/>
      <c r="K38" s="11" t="str">
        <f t="shared" ca="1" si="0"/>
        <v/>
      </c>
      <c r="L38" s="12" t="s">
        <v>743</v>
      </c>
      <c r="M38" s="12" t="s">
        <v>744</v>
      </c>
      <c r="N38" s="12"/>
      <c r="O38" s="9">
        <v>5511.2</v>
      </c>
      <c r="P38" s="9">
        <v>1</v>
      </c>
      <c r="Q38" s="13" t="str">
        <f>VLOOKUP(O38, '[1]لیست محصولات شهریور ۱۴۰۳'!B:C,2,0)</f>
        <v>هامبلا | Hambella</v>
      </c>
      <c r="R38" s="9"/>
      <c r="S38" s="12">
        <f>VLOOKUP(O38, '[1]لیست محصولات شهریور ۱۴۰۳'!B:F,5,0)</f>
        <v>750</v>
      </c>
      <c r="T38" s="14">
        <f>VLOOKUP(O38, '[1]لیست محصولات شهریور ۱۴۰۳'!B:G,6,0)</f>
        <v>14550000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14550000</v>
      </c>
      <c r="Y38" s="17"/>
      <c r="Z38" s="14">
        <f t="shared" si="4"/>
        <v>14550000</v>
      </c>
      <c r="AA38" s="18" t="s">
        <v>80</v>
      </c>
      <c r="AB38" s="13" t="s">
        <v>759</v>
      </c>
      <c r="AC38" s="19" t="s">
        <v>745</v>
      </c>
      <c r="AD38" s="20" t="s">
        <v>87</v>
      </c>
      <c r="AE38" s="19"/>
      <c r="AF38" s="21"/>
      <c r="AG38" s="22" t="str">
        <f t="shared" si="5"/>
        <v>TRUE</v>
      </c>
      <c r="AH38" s="23" t="str">
        <f t="shared" si="6"/>
        <v>تهران سید خندان / دبستان/ کوچه همدانی/ پلاک ۸۶/ زنگ ۵۰۱  - ارس جهاندیده 09123335998</v>
      </c>
    </row>
    <row r="39" spans="1:34" ht="22.35" customHeight="1">
      <c r="A39" s="7"/>
      <c r="B39" s="7"/>
      <c r="C39" s="7"/>
      <c r="D39" s="7"/>
      <c r="E39" s="7"/>
      <c r="F39" s="8"/>
      <c r="G39" s="162">
        <v>20</v>
      </c>
      <c r="H39" s="165"/>
      <c r="I39" s="162" t="s">
        <v>727</v>
      </c>
      <c r="J39" s="159" t="s">
        <v>75</v>
      </c>
      <c r="K39" s="11" t="str">
        <f t="shared" ca="1" si="0"/>
        <v/>
      </c>
      <c r="L39" s="156" t="s">
        <v>272</v>
      </c>
      <c r="M39" s="156" t="s">
        <v>746</v>
      </c>
      <c r="N39" s="156" t="s">
        <v>747</v>
      </c>
      <c r="O39" s="9">
        <v>5501.3</v>
      </c>
      <c r="P39" s="9">
        <v>4</v>
      </c>
      <c r="Q39" s="13" t="str">
        <f>VLOOKUP(O39, '[1]لیست محصولات شهریور ۱۴۰۳'!B:C,2,0)</f>
        <v>ورتکس | Vortex</v>
      </c>
      <c r="R39" s="9"/>
      <c r="S39" s="12">
        <f>VLOOKUP(O39, '[1]لیست محصولات شهریور ۱۴۰۳'!B:F,5,0)</f>
        <v>4000</v>
      </c>
      <c r="T39" s="14">
        <f>VLOOKUP(O39, '[1]لیست محصولات شهریور ۱۴۰۳'!B:G,6,0)</f>
        <v>51200000</v>
      </c>
      <c r="U39" s="15"/>
      <c r="V39" s="16">
        <f t="shared" si="1"/>
        <v>0</v>
      </c>
      <c r="W39" s="12">
        <f t="shared" si="2"/>
        <v>4</v>
      </c>
      <c r="X39" s="14">
        <f t="shared" si="3"/>
        <v>204800000</v>
      </c>
      <c r="Y39" s="17"/>
      <c r="Z39" s="14">
        <f t="shared" si="4"/>
        <v>204800000</v>
      </c>
      <c r="AA39" s="168" t="s">
        <v>378</v>
      </c>
      <c r="AB39" s="226" t="s">
        <v>748</v>
      </c>
      <c r="AC39" s="171" t="s">
        <v>749</v>
      </c>
      <c r="AD39" s="175"/>
      <c r="AE39" s="19"/>
      <c r="AF39" s="21"/>
      <c r="AG39" s="22" t="str">
        <f t="shared" si="5"/>
        <v>TRUE</v>
      </c>
      <c r="AH39" s="23" t="str">
        <f t="shared" si="6"/>
        <v>قم خیابان اقاقیا - نبش سجاد شرقی کافه الموت - احسان روح افزا 09124520454</v>
      </c>
    </row>
    <row r="40" spans="1:34" ht="22.35" customHeight="1">
      <c r="A40" s="7"/>
      <c r="B40" s="7"/>
      <c r="C40" s="7"/>
      <c r="D40" s="7"/>
      <c r="E40" s="7"/>
      <c r="F40" s="8"/>
      <c r="G40" s="164"/>
      <c r="H40" s="167"/>
      <c r="I40" s="164"/>
      <c r="J40" s="161"/>
      <c r="K40" s="11" t="str">
        <f t="shared" ca="1" si="0"/>
        <v/>
      </c>
      <c r="L40" s="158"/>
      <c r="M40" s="158"/>
      <c r="N40" s="158"/>
      <c r="O40" s="9">
        <v>3327.2</v>
      </c>
      <c r="P40" s="9">
        <v>1</v>
      </c>
      <c r="Q40" s="13" t="str">
        <f>VLOOKUP(O40, '[1]لیست محصولات شهریور ۱۴۰۳'!B:C,2,0)</f>
        <v>پامپوجیلا | pampojila</v>
      </c>
      <c r="R40" s="9"/>
      <c r="S40" s="12">
        <f>VLOOKUP(O40, '[1]لیست محصولات شهریور ۱۴۰۳'!B:F,5,0)</f>
        <v>750</v>
      </c>
      <c r="T40" s="14">
        <f>VLOOKUP(O40, '[1]لیست محصولات شهریور ۱۴۰۳'!B:G,6,0)</f>
        <v>29250000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29250000</v>
      </c>
      <c r="Y40" s="17"/>
      <c r="Z40" s="14">
        <f t="shared" si="4"/>
        <v>29250000</v>
      </c>
      <c r="AA40" s="170"/>
      <c r="AB40" s="227"/>
      <c r="AC40" s="173"/>
      <c r="AD40" s="177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s="79" customFormat="1" ht="22.35" customHeight="1">
      <c r="A41" s="66"/>
      <c r="B41" s="66"/>
      <c r="C41" s="66"/>
      <c r="D41" s="66"/>
      <c r="E41" s="66"/>
      <c r="F41" s="66"/>
      <c r="G41" s="209">
        <v>21</v>
      </c>
      <c r="H41" s="221" t="s">
        <v>96</v>
      </c>
      <c r="I41" s="209" t="s">
        <v>727</v>
      </c>
      <c r="J41" s="209"/>
      <c r="K41" s="69" t="str">
        <f t="shared" ca="1" si="0"/>
        <v/>
      </c>
      <c r="L41" s="215" t="s">
        <v>76</v>
      </c>
      <c r="M41" s="215" t="s">
        <v>750</v>
      </c>
      <c r="N41" s="215" t="s">
        <v>751</v>
      </c>
      <c r="O41" s="67">
        <v>3327.3</v>
      </c>
      <c r="P41" s="67">
        <v>1</v>
      </c>
      <c r="Q41" s="71" t="str">
        <f>VLOOKUP(O41, '[1]لیست محصولات شهریور ۱۴۰۳'!B:C,2,0)</f>
        <v>پامپوجیلا | pampojila</v>
      </c>
      <c r="R41" s="67"/>
      <c r="S41" s="70">
        <f>VLOOKUP(O41, '[1]لیست محصولات شهریور ۱۴۰۳'!B:F,5,0)</f>
        <v>40</v>
      </c>
      <c r="T41" s="72">
        <f>VLOOKUP(O41, '[1]لیست محصولات شهریور ۱۴۰۳'!B:G,6,0)</f>
        <v>1600000</v>
      </c>
      <c r="U41" s="73"/>
      <c r="V41" s="74">
        <f t="shared" si="1"/>
        <v>0</v>
      </c>
      <c r="W41" s="70">
        <f t="shared" si="2"/>
        <v>1</v>
      </c>
      <c r="X41" s="72">
        <f t="shared" si="3"/>
        <v>1600000</v>
      </c>
      <c r="Y41" s="75"/>
      <c r="Z41" s="72">
        <f t="shared" si="4"/>
        <v>1600000</v>
      </c>
      <c r="AA41" s="218" t="s">
        <v>80</v>
      </c>
      <c r="AB41" s="231" t="s">
        <v>752</v>
      </c>
      <c r="AC41" s="212" t="s">
        <v>753</v>
      </c>
      <c r="AD41" s="209"/>
      <c r="AE41" s="224" t="s">
        <v>681</v>
      </c>
      <c r="AF41" s="78"/>
      <c r="AH41" s="80" t="str">
        <f t="shared" si="6"/>
        <v>تهران خیابان فرشته،تقاطع نیلوفر و مریم شرقی،مرکز خرید رویال ادرس کافه پروژه د فرشته - مهدی محبی 09192268097</v>
      </c>
    </row>
    <row r="42" spans="1:34" s="79" customFormat="1" ht="22.35" customHeight="1">
      <c r="A42" s="66"/>
      <c r="B42" s="66"/>
      <c r="C42" s="66"/>
      <c r="D42" s="66"/>
      <c r="E42" s="66"/>
      <c r="F42" s="66"/>
      <c r="G42" s="210"/>
      <c r="H42" s="222"/>
      <c r="I42" s="210"/>
      <c r="J42" s="210"/>
      <c r="K42" s="69" t="str">
        <f t="shared" ca="1" si="0"/>
        <v/>
      </c>
      <c r="L42" s="216"/>
      <c r="M42" s="216"/>
      <c r="N42" s="216"/>
      <c r="O42" s="67">
        <v>3328.3</v>
      </c>
      <c r="P42" s="67">
        <v>1</v>
      </c>
      <c r="Q42" s="71" t="str">
        <f>VLOOKUP(O42, '[1]لیست محصولات شهریور ۱۴۰۳'!B:C,2,0)</f>
        <v>ایماکولادا مزارع فلو | Inmaculada Fellows Farms</v>
      </c>
      <c r="R42" s="67"/>
      <c r="S42" s="70">
        <f>VLOOKUP(O42, '[1]لیست محصولات شهریور ۱۴۰۳'!B:F,5,0)</f>
        <v>40</v>
      </c>
      <c r="T42" s="72">
        <f>VLOOKUP(O42, '[1]لیست محصولات شهریور ۱۴۰۳'!B:G,6,0)</f>
        <v>2150000</v>
      </c>
      <c r="U42" s="73"/>
      <c r="V42" s="74">
        <f t="shared" si="1"/>
        <v>0</v>
      </c>
      <c r="W42" s="70">
        <f t="shared" si="2"/>
        <v>1</v>
      </c>
      <c r="X42" s="72">
        <f t="shared" si="3"/>
        <v>2150000</v>
      </c>
      <c r="Y42" s="75"/>
      <c r="Z42" s="72">
        <f t="shared" si="4"/>
        <v>2150000</v>
      </c>
      <c r="AA42" s="219"/>
      <c r="AB42" s="234"/>
      <c r="AC42" s="213"/>
      <c r="AD42" s="210"/>
      <c r="AE42" s="233"/>
      <c r="AF42" s="78"/>
      <c r="AH42" s="80" t="str">
        <f t="shared" si="6"/>
        <v xml:space="preserve">   -   </v>
      </c>
    </row>
    <row r="43" spans="1:34" s="79" customFormat="1" ht="22.35" customHeight="1">
      <c r="A43" s="66"/>
      <c r="B43" s="66"/>
      <c r="C43" s="66"/>
      <c r="D43" s="66"/>
      <c r="E43" s="66"/>
      <c r="F43" s="66"/>
      <c r="G43" s="211"/>
      <c r="H43" s="223"/>
      <c r="I43" s="211"/>
      <c r="J43" s="211"/>
      <c r="K43" s="69" t="str">
        <f t="shared" ca="1" si="0"/>
        <v/>
      </c>
      <c r="L43" s="217"/>
      <c r="M43" s="217"/>
      <c r="N43" s="217"/>
      <c r="O43" s="67">
        <v>3329.3</v>
      </c>
      <c r="P43" s="67">
        <v>1</v>
      </c>
      <c r="Q43" s="71" t="str">
        <f>VLOOKUP(O43, '[1]لیست محصولات شهریور ۱۴۰۳'!B:C,2,0)</f>
        <v>بنتی ننکا | Benti Nenka</v>
      </c>
      <c r="R43" s="67"/>
      <c r="S43" s="70">
        <f>VLOOKUP(O43, '[1]لیست محصولات شهریور ۱۴۰۳'!B:F,5,0)</f>
        <v>40</v>
      </c>
      <c r="T43" s="72">
        <f>VLOOKUP(O43, '[1]لیست محصولات شهریور ۱۴۰۳'!B:G,6,0)</f>
        <v>2650000</v>
      </c>
      <c r="U43" s="73"/>
      <c r="V43" s="74">
        <f t="shared" si="1"/>
        <v>0</v>
      </c>
      <c r="W43" s="70">
        <f t="shared" si="2"/>
        <v>1</v>
      </c>
      <c r="X43" s="72">
        <f t="shared" si="3"/>
        <v>2650000</v>
      </c>
      <c r="Y43" s="75"/>
      <c r="Z43" s="72">
        <f t="shared" si="4"/>
        <v>2650000</v>
      </c>
      <c r="AA43" s="220"/>
      <c r="AB43" s="232"/>
      <c r="AC43" s="214"/>
      <c r="AD43" s="211"/>
      <c r="AE43" s="225"/>
      <c r="AF43" s="78"/>
      <c r="AH43" s="80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>
        <v>22</v>
      </c>
      <c r="H44" s="10">
        <v>282988569129</v>
      </c>
      <c r="I44" s="9" t="s">
        <v>727</v>
      </c>
      <c r="J44" s="9"/>
      <c r="K44" s="11" t="str">
        <f t="shared" ca="1" si="0"/>
        <v/>
      </c>
      <c r="L44" s="12" t="s">
        <v>754</v>
      </c>
      <c r="M44" s="12" t="s">
        <v>755</v>
      </c>
      <c r="N44" s="12" t="s">
        <v>756</v>
      </c>
      <c r="O44" s="9">
        <v>5501.2</v>
      </c>
      <c r="P44" s="9">
        <v>1</v>
      </c>
      <c r="Q44" s="13" t="str">
        <f>VLOOKUP(O44, '[1]لیست محصولات شهریور ۱۴۰۳'!B:C,2,0)</f>
        <v>ورتکس | Vortex</v>
      </c>
      <c r="R44" s="9" t="s">
        <v>84</v>
      </c>
      <c r="S44" s="12">
        <f>VLOOKUP(O44, '[1]لیست محصولات شهریور ۱۴۰۳'!B:F,5,0)</f>
        <v>750</v>
      </c>
      <c r="T44" s="14">
        <f>VLOOKUP(O44, '[1]لیست محصولات شهریور ۱۴۰۳'!B:G,6,0)</f>
        <v>11100000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11100000</v>
      </c>
      <c r="Y44" s="17"/>
      <c r="Z44" s="14">
        <f t="shared" si="4"/>
        <v>11100000</v>
      </c>
      <c r="AA44" s="18" t="s">
        <v>80</v>
      </c>
      <c r="AB44" s="13" t="s">
        <v>757</v>
      </c>
      <c r="AC44" s="19" t="s">
        <v>758</v>
      </c>
      <c r="AD44" s="20" t="s">
        <v>87</v>
      </c>
      <c r="AE44" s="19"/>
      <c r="AF44" s="21"/>
      <c r="AG44" s="22" t="str">
        <f t="shared" si="5"/>
        <v>TRUE</v>
      </c>
      <c r="AH44" s="23" t="str">
        <f t="shared" si="6"/>
        <v>تهران سعادت‌آباد، بالاتر از میدان کاج، بلوار بهزاد، نبش کوچه باغستان، پلاک ۲ شرکت تپسی - میر محمد اسکندری 09331404200</v>
      </c>
    </row>
    <row r="45" spans="1:34" s="79" customFormat="1" ht="22.35" customHeight="1">
      <c r="A45" s="66"/>
      <c r="B45" s="66"/>
      <c r="C45" s="66"/>
      <c r="D45" s="66"/>
      <c r="E45" s="66"/>
      <c r="F45" s="66"/>
      <c r="G45" s="209">
        <v>23</v>
      </c>
      <c r="H45" s="221" t="s">
        <v>96</v>
      </c>
      <c r="I45" s="209" t="s">
        <v>727</v>
      </c>
      <c r="J45" s="209"/>
      <c r="K45" s="69" t="str">
        <f t="shared" ca="1" si="0"/>
        <v/>
      </c>
      <c r="L45" s="215" t="s">
        <v>268</v>
      </c>
      <c r="M45" s="215" t="s">
        <v>442</v>
      </c>
      <c r="N45" s="215" t="s">
        <v>97</v>
      </c>
      <c r="O45" s="67">
        <v>5524.1</v>
      </c>
      <c r="P45" s="67">
        <v>1</v>
      </c>
      <c r="Q45" s="71" t="str">
        <f>VLOOKUP(O45, '[1]لیست محصولات شهریور ۱۴۰۳'!B:C,2,0)</f>
        <v>برزیل کوکاپیل کاناریو | Brazil Cocapil Canario</v>
      </c>
      <c r="R45" s="67"/>
      <c r="S45" s="70">
        <f>VLOOKUP(O45, '[1]لیست محصولات شهریور ۱۴۰۳'!B:F,5,0)</f>
        <v>150</v>
      </c>
      <c r="T45" s="72">
        <f>VLOOKUP(O45, '[1]لیست محصولات شهریور ۱۴۰۳'!B:G,6,0)</f>
        <v>2550000</v>
      </c>
      <c r="U45" s="85"/>
      <c r="V45" s="74">
        <f t="shared" si="1"/>
        <v>0</v>
      </c>
      <c r="W45" s="70">
        <f t="shared" si="2"/>
        <v>1</v>
      </c>
      <c r="X45" s="72">
        <f t="shared" si="3"/>
        <v>2550000</v>
      </c>
      <c r="Y45" s="75"/>
      <c r="Z45" s="72">
        <f t="shared" si="4"/>
        <v>2550000</v>
      </c>
      <c r="AA45" s="218" t="s">
        <v>80</v>
      </c>
      <c r="AB45" s="231" t="s">
        <v>107</v>
      </c>
      <c r="AC45" s="212" t="s">
        <v>106</v>
      </c>
      <c r="AD45" s="209"/>
      <c r="AE45" s="224" t="s">
        <v>681</v>
      </c>
      <c r="AF45" s="78"/>
      <c r="AH45" s="80" t="str">
        <f t="shared" si="6"/>
        <v>تهران نیاوران، خیابان عمار، نرسیده یه سه راه یاسر،پلاک 24 کافه بیکری رولن - علیرضا خسروی 09126221305</v>
      </c>
    </row>
    <row r="46" spans="1:34" s="79" customFormat="1" ht="22.35" customHeight="1">
      <c r="A46" s="66"/>
      <c r="B46" s="66"/>
      <c r="C46" s="66"/>
      <c r="D46" s="66"/>
      <c r="E46" s="66"/>
      <c r="F46" s="66"/>
      <c r="G46" s="211"/>
      <c r="H46" s="223"/>
      <c r="I46" s="211"/>
      <c r="J46" s="211"/>
      <c r="K46" s="69" t="str">
        <f t="shared" ca="1" si="0"/>
        <v/>
      </c>
      <c r="L46" s="217"/>
      <c r="M46" s="217"/>
      <c r="N46" s="217"/>
      <c r="O46" s="67">
        <v>5525.1</v>
      </c>
      <c r="P46" s="67">
        <v>1</v>
      </c>
      <c r="Q46" s="71" t="str">
        <f>VLOOKUP(O46, '[1]لیست محصولات شهریور ۱۴۰۳'!B:C,2,0)</f>
        <v>اتیوپی آناسورا | Ethiopia Anasora</v>
      </c>
      <c r="R46" s="67"/>
      <c r="S46" s="70">
        <f>VLOOKUP(O46, '[1]لیست محصولات شهریور ۱۴۰۳'!B:F,5,0)</f>
        <v>150</v>
      </c>
      <c r="T46" s="72">
        <f>VLOOKUP(O46, '[1]لیست محصولات شهریور ۱۴۰۳'!B:G,6,0)</f>
        <v>2750000</v>
      </c>
      <c r="U46" s="85"/>
      <c r="V46" s="74">
        <f t="shared" si="1"/>
        <v>0</v>
      </c>
      <c r="W46" s="70">
        <f t="shared" si="2"/>
        <v>1</v>
      </c>
      <c r="X46" s="72">
        <f t="shared" si="3"/>
        <v>2750000</v>
      </c>
      <c r="Y46" s="75"/>
      <c r="Z46" s="72">
        <f t="shared" si="4"/>
        <v>2750000</v>
      </c>
      <c r="AA46" s="220"/>
      <c r="AB46" s="232"/>
      <c r="AC46" s="214"/>
      <c r="AD46" s="211"/>
      <c r="AE46" s="225"/>
      <c r="AF46" s="78"/>
      <c r="AH46" s="80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162">
        <v>24</v>
      </c>
      <c r="H47" s="165"/>
      <c r="I47" s="162" t="s">
        <v>760</v>
      </c>
      <c r="J47" s="159" t="s">
        <v>75</v>
      </c>
      <c r="K47" s="11" t="str">
        <f t="shared" ca="1" si="0"/>
        <v/>
      </c>
      <c r="L47" s="156" t="s">
        <v>76</v>
      </c>
      <c r="M47" s="156" t="s">
        <v>762</v>
      </c>
      <c r="N47" s="156" t="s">
        <v>761</v>
      </c>
      <c r="O47" s="9">
        <v>5524.3</v>
      </c>
      <c r="P47" s="9">
        <v>4</v>
      </c>
      <c r="Q47" s="13" t="str">
        <f>VLOOKUP(O47, '[1]لیست محصولات شهریور ۱۴۰۳'!B:C,2,0)</f>
        <v>برزیل کوکاپیل کاناریو | Brazil Cocapil Canario</v>
      </c>
      <c r="R47" s="9"/>
      <c r="S47" s="12">
        <f>VLOOKUP(O47, '[1]لیست محصولات شهریور ۱۴۰۳'!B:F,5,0)</f>
        <v>4000</v>
      </c>
      <c r="T47" s="14">
        <f>VLOOKUP(O47, '[1]لیست محصولات شهریور ۱۴۰۳'!B:G,6,0)</f>
        <v>58400000</v>
      </c>
      <c r="U47" s="15"/>
      <c r="V47" s="16">
        <f t="shared" si="1"/>
        <v>0</v>
      </c>
      <c r="W47" s="12">
        <f t="shared" si="2"/>
        <v>4</v>
      </c>
      <c r="X47" s="14">
        <f t="shared" si="3"/>
        <v>233600000</v>
      </c>
      <c r="Y47" s="17"/>
      <c r="Z47" s="14">
        <f t="shared" si="4"/>
        <v>233600000</v>
      </c>
      <c r="AA47" s="168" t="s">
        <v>80</v>
      </c>
      <c r="AB47" s="226" t="s">
        <v>70</v>
      </c>
      <c r="AC47" s="171" t="s">
        <v>81</v>
      </c>
      <c r="AD47" s="175"/>
      <c r="AE47" s="154" t="s">
        <v>763</v>
      </c>
      <c r="AF47" s="21"/>
      <c r="AG47" s="22" t="str">
        <f t="shared" si="5"/>
        <v>TRUE</v>
      </c>
      <c r="AH47" s="23" t="str">
        <f t="shared" si="6"/>
        <v>تهران - کافه رستوران هلوشف - مهدی زکائی 09125860219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64"/>
      <c r="H48" s="167"/>
      <c r="I48" s="164"/>
      <c r="J48" s="161"/>
      <c r="K48" s="11" t="str">
        <f t="shared" ca="1" si="0"/>
        <v/>
      </c>
      <c r="L48" s="158"/>
      <c r="M48" s="158"/>
      <c r="N48" s="158"/>
      <c r="O48" s="9">
        <v>5511.3</v>
      </c>
      <c r="P48" s="9">
        <v>4</v>
      </c>
      <c r="Q48" s="13" t="str">
        <f>VLOOKUP(O48, '[1]لیست محصولات شهریور ۱۴۰۳'!B:C,2,0)</f>
        <v>هامبلا | Hambella</v>
      </c>
      <c r="R48" s="9"/>
      <c r="S48" s="12">
        <f>VLOOKUP(O48, '[1]لیست محصولات شهریور ۱۴۰۳'!B:F,5,0)</f>
        <v>4000</v>
      </c>
      <c r="T48" s="14">
        <f>VLOOKUP(O48, '[1]لیست محصولات شهریور ۱۴۰۳'!B:G,6,0)</f>
        <v>69600000</v>
      </c>
      <c r="U48" s="15"/>
      <c r="V48" s="16">
        <f t="shared" si="1"/>
        <v>0</v>
      </c>
      <c r="W48" s="12">
        <f t="shared" si="2"/>
        <v>4</v>
      </c>
      <c r="X48" s="14">
        <f t="shared" si="3"/>
        <v>278400000</v>
      </c>
      <c r="Y48" s="17"/>
      <c r="Z48" s="14">
        <f t="shared" si="4"/>
        <v>278400000</v>
      </c>
      <c r="AA48" s="170"/>
      <c r="AB48" s="227"/>
      <c r="AC48" s="173"/>
      <c r="AD48" s="177"/>
      <c r="AE48" s="155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32</v>
      </c>
      <c r="AI240" s="56">
        <f t="shared" si="19"/>
        <v>0</v>
      </c>
      <c r="AJ240" s="57">
        <f>AH240-AI240</f>
        <v>32</v>
      </c>
      <c r="AK240" s="58">
        <f t="shared" si="23"/>
        <v>4.8</v>
      </c>
      <c r="AL240" s="59">
        <f>AO240+AQ240-[2]Sheet1!$AH241</f>
        <v>0</v>
      </c>
      <c r="AM240" s="59">
        <f t="shared" si="25"/>
        <v>-32</v>
      </c>
      <c r="AN240" s="58">
        <f t="shared" si="21"/>
        <v>0</v>
      </c>
      <c r="AO240" s="59"/>
      <c r="AP240" s="58">
        <f t="shared" si="22"/>
        <v>-4.8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</v>
      </c>
      <c r="AI241" s="56">
        <f t="shared" si="19"/>
        <v>0</v>
      </c>
      <c r="AJ241" s="57">
        <f t="shared" ref="AJ241:AJ264" si="27">AH241-AI241</f>
        <v>1</v>
      </c>
      <c r="AK241" s="58">
        <f>AH241*AG241/1000</f>
        <v>0.75</v>
      </c>
      <c r="AL241" s="59">
        <f>AO241+AQ241-[2]Sheet1!$AH242</f>
        <v>0</v>
      </c>
      <c r="AM241" s="59">
        <f t="shared" si="25"/>
        <v>-1</v>
      </c>
      <c r="AN241" s="58">
        <f t="shared" si="21"/>
        <v>0</v>
      </c>
      <c r="AO241" s="59"/>
      <c r="AP241" s="58">
        <f t="shared" si="22"/>
        <v>-0.75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9</v>
      </c>
      <c r="AI242" s="56">
        <f t="shared" si="19"/>
        <v>0</v>
      </c>
      <c r="AJ242" s="57">
        <f t="shared" si="27"/>
        <v>9</v>
      </c>
      <c r="AK242" s="58">
        <f t="shared" ref="AK242:AK267" si="28">AH242*AG242/1000</f>
        <v>36</v>
      </c>
      <c r="AL242" s="59">
        <f>AO242+AQ242-[2]Sheet1!$AH243</f>
        <v>0</v>
      </c>
      <c r="AM242" s="59">
        <f t="shared" si="25"/>
        <v>-9</v>
      </c>
      <c r="AN242" s="58">
        <f t="shared" si="21"/>
        <v>0</v>
      </c>
      <c r="AO242" s="59"/>
      <c r="AP242" s="58">
        <f t="shared" si="22"/>
        <v>-36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46</v>
      </c>
      <c r="AI251" s="56">
        <f t="shared" si="19"/>
        <v>0</v>
      </c>
      <c r="AJ251" s="57">
        <f t="shared" si="27"/>
        <v>46</v>
      </c>
      <c r="AK251" s="58">
        <f t="shared" si="28"/>
        <v>6.9</v>
      </c>
      <c r="AL251" s="59">
        <f>AO251+AQ251-[2]Sheet1!$AH252</f>
        <v>0</v>
      </c>
      <c r="AM251" s="59">
        <f t="shared" si="25"/>
        <v>-46</v>
      </c>
      <c r="AN251" s="58">
        <f t="shared" si="21"/>
        <v>0</v>
      </c>
      <c r="AO251" s="59"/>
      <c r="AP251" s="58">
        <f t="shared" si="22"/>
        <v>-6.9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3</v>
      </c>
      <c r="AI252" s="56">
        <f t="shared" si="19"/>
        <v>0</v>
      </c>
      <c r="AJ252" s="57">
        <f t="shared" si="27"/>
        <v>3</v>
      </c>
      <c r="AK252" s="58">
        <f t="shared" si="28"/>
        <v>2.25</v>
      </c>
      <c r="AL252" s="59">
        <f>AO252+AQ252-[2]Sheet1!$AH253</f>
        <v>0</v>
      </c>
      <c r="AM252" s="59">
        <f t="shared" si="25"/>
        <v>-3</v>
      </c>
      <c r="AN252" s="58">
        <f t="shared" si="21"/>
        <v>0</v>
      </c>
      <c r="AO252" s="59"/>
      <c r="AP252" s="58">
        <f t="shared" si="22"/>
        <v>-2.25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52">
    <mergeCell ref="AE41:AE43"/>
    <mergeCell ref="AD39:AD40"/>
    <mergeCell ref="AC39:AC40"/>
    <mergeCell ref="AB39:AB40"/>
    <mergeCell ref="AA39:AA40"/>
    <mergeCell ref="G41:G43"/>
    <mergeCell ref="H41:H43"/>
    <mergeCell ref="I41:I43"/>
    <mergeCell ref="J41:J43"/>
    <mergeCell ref="L41:L43"/>
    <mergeCell ref="M41:M43"/>
    <mergeCell ref="N41:N43"/>
    <mergeCell ref="AD41:AD43"/>
    <mergeCell ref="AC41:AC43"/>
    <mergeCell ref="AB41:AB43"/>
    <mergeCell ref="AA41:AA43"/>
    <mergeCell ref="N39:N40"/>
    <mergeCell ref="M39:M40"/>
    <mergeCell ref="L39:L40"/>
    <mergeCell ref="J39:J40"/>
    <mergeCell ref="I39:I40"/>
    <mergeCell ref="H39:H40"/>
    <mergeCell ref="G39:G40"/>
    <mergeCell ref="L35:L36"/>
    <mergeCell ref="J35:J36"/>
    <mergeCell ref="I35:I36"/>
    <mergeCell ref="H35:H36"/>
    <mergeCell ref="AD35:AD36"/>
    <mergeCell ref="AC35:AC36"/>
    <mergeCell ref="AB35:AB36"/>
    <mergeCell ref="AA35:AA36"/>
    <mergeCell ref="N35:N36"/>
    <mergeCell ref="G35:G36"/>
    <mergeCell ref="AD26:AD30"/>
    <mergeCell ref="AC26:AC30"/>
    <mergeCell ref="AB26:AB30"/>
    <mergeCell ref="AA26:AA30"/>
    <mergeCell ref="G26:G30"/>
    <mergeCell ref="H26:H30"/>
    <mergeCell ref="I26:I30"/>
    <mergeCell ref="J26:J30"/>
    <mergeCell ref="L26:L30"/>
    <mergeCell ref="M26:M30"/>
    <mergeCell ref="N26:N30"/>
    <mergeCell ref="H33:H34"/>
    <mergeCell ref="G33:G34"/>
    <mergeCell ref="AD33:AD34"/>
    <mergeCell ref="AC33:AC34"/>
    <mergeCell ref="AB33:AB34"/>
    <mergeCell ref="AA33:AA34"/>
    <mergeCell ref="N33:N34"/>
    <mergeCell ref="M33:M34"/>
    <mergeCell ref="L33:L34"/>
    <mergeCell ref="J33:J34"/>
    <mergeCell ref="I33:I34"/>
    <mergeCell ref="M35:M36"/>
    <mergeCell ref="H24:H25"/>
    <mergeCell ref="G24:G25"/>
    <mergeCell ref="AD24:AD25"/>
    <mergeCell ref="AC24:AC25"/>
    <mergeCell ref="AB24:AB25"/>
    <mergeCell ref="AA24:AA25"/>
    <mergeCell ref="N24:N25"/>
    <mergeCell ref="M24:M25"/>
    <mergeCell ref="L24:L25"/>
    <mergeCell ref="J24:J25"/>
    <mergeCell ref="I24:I25"/>
    <mergeCell ref="H21:H22"/>
    <mergeCell ref="G21:G22"/>
    <mergeCell ref="AD21:AD22"/>
    <mergeCell ref="AC21:AC22"/>
    <mergeCell ref="AB21:AB22"/>
    <mergeCell ref="AA21:AA22"/>
    <mergeCell ref="N21:N22"/>
    <mergeCell ref="M21:M22"/>
    <mergeCell ref="L21:L22"/>
    <mergeCell ref="J21:J22"/>
    <mergeCell ref="I21:I22"/>
    <mergeCell ref="AE13:AE14"/>
    <mergeCell ref="G15:G20"/>
    <mergeCell ref="H15:H20"/>
    <mergeCell ref="I15:I20"/>
    <mergeCell ref="J15:J20"/>
    <mergeCell ref="L15:L20"/>
    <mergeCell ref="M15:M20"/>
    <mergeCell ref="N15:N20"/>
    <mergeCell ref="AD15:AD20"/>
    <mergeCell ref="AC15:AC20"/>
    <mergeCell ref="AB15:AB20"/>
    <mergeCell ref="AA15:AA20"/>
    <mergeCell ref="H13:H14"/>
    <mergeCell ref="G13:G14"/>
    <mergeCell ref="AD13:AD14"/>
    <mergeCell ref="AC13:AC14"/>
    <mergeCell ref="AB13:AB14"/>
    <mergeCell ref="AA13:AA14"/>
    <mergeCell ref="N13:N14"/>
    <mergeCell ref="M13:M14"/>
    <mergeCell ref="L13:L14"/>
    <mergeCell ref="J13:J14"/>
    <mergeCell ref="I13:I14"/>
    <mergeCell ref="AD6:AD9"/>
    <mergeCell ref="AC6:AC9"/>
    <mergeCell ref="AB6:AB9"/>
    <mergeCell ref="AA6:AA9"/>
    <mergeCell ref="G6:G9"/>
    <mergeCell ref="H6:H9"/>
    <mergeCell ref="I6:I9"/>
    <mergeCell ref="J6:J9"/>
    <mergeCell ref="L6:L9"/>
    <mergeCell ref="M6:M9"/>
    <mergeCell ref="N6:N9"/>
    <mergeCell ref="AE2:AE3"/>
    <mergeCell ref="AD2:AD3"/>
    <mergeCell ref="AC2:AC3"/>
    <mergeCell ref="AB2:AB3"/>
    <mergeCell ref="AA2:AA3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AE47:AE48"/>
    <mergeCell ref="AE45:AE46"/>
    <mergeCell ref="N47:N48"/>
    <mergeCell ref="M47:M48"/>
    <mergeCell ref="L47:L48"/>
    <mergeCell ref="J47:J48"/>
    <mergeCell ref="I47:I48"/>
    <mergeCell ref="H47:H48"/>
    <mergeCell ref="G47:G48"/>
    <mergeCell ref="AD47:AD48"/>
    <mergeCell ref="AC47:AC48"/>
    <mergeCell ref="AB47:AB48"/>
    <mergeCell ref="AA47:AA48"/>
    <mergeCell ref="N45:N46"/>
    <mergeCell ref="M45:M46"/>
    <mergeCell ref="L45:L46"/>
    <mergeCell ref="J45:J46"/>
    <mergeCell ref="I45:I46"/>
    <mergeCell ref="H45:H46"/>
    <mergeCell ref="G45:G46"/>
    <mergeCell ref="AD45:AD46"/>
    <mergeCell ref="AC45:AC46"/>
    <mergeCell ref="AB45:AB46"/>
    <mergeCell ref="AA45:AA46"/>
  </mergeCells>
  <conditionalFormatting sqref="G2:J2 AD2 Z2:Z200 J4:J6 AD4:AD6 J10:J13 AD10:AD13 G11:I13 G15:J15 AD15 G21:J21 AD21 G23:J24 AD23:AD24 G26:J26 AD26 G31:J33 AD31:AD33 G35:J35 AD35 G37:J39 AD37:AD39 G41:J41 AD41 G44:J45 G47:J47 AD47 G49:J200 AD49:AD200">
    <cfRule type="expression" dxfId="105" priority="66">
      <formula>$A2</formula>
    </cfRule>
    <cfRule type="expression" dxfId="104" priority="68">
      <formula>$E2</formula>
    </cfRule>
  </conditionalFormatting>
  <conditionalFormatting sqref="G2:AF2 Q3:Z200 J4:J6 AA4:AF6 J10:J13 AA10:AF13 G11:I13 G15:P15 AA15:AF15 G21:P21 AA21:AF21 G23:P24 AA23:AF24 G26:P26 AA26:AF26 G31:P33 AA31:AF33 G35:P35 AA35:AF35 G37:P39 AA37:AF39 G41:P41 AA41:AF41 G44:P45 G47:P47 AA47:AF47 G49:P200 AA49:AF200 AF3 K3:K10 O3:P10 H4:H6 AE7:AF9 H10 K11:P13 K14 O14:P14 AF14 K16:K20 O16:P20 AE16:AF20 K22 O22:P22 AE22:AF22 K25 O25:P25 AE25:AF25 K27:K30 O27:P30 AE27:AF30 K34 O34:P34 AE34:AF34 K36 O36:P36 AE36:AF36 K40 O40:P40 AE40:AF40 K42:K43 O42:P43 AF42:AF43 K46 O46:P46 AF46 K48 O48:P48 AF48">
    <cfRule type="expression" dxfId="103" priority="67">
      <formula>$C2</formula>
    </cfRule>
  </conditionalFormatting>
  <conditionalFormatting sqref="W2:W200">
    <cfRule type="expression" dxfId="102" priority="65">
      <formula>$AG2</formula>
    </cfRule>
  </conditionalFormatting>
  <conditionalFormatting sqref="AA44:AF45">
    <cfRule type="expression" dxfId="101" priority="2">
      <formula>$C44</formula>
    </cfRule>
  </conditionalFormatting>
  <conditionalFormatting sqref="AD44:AD45">
    <cfRule type="expression" dxfId="100" priority="1">
      <formula>$A44</formula>
    </cfRule>
    <cfRule type="expression" dxfId="99" priority="3">
      <formula>$E44</formula>
    </cfRule>
  </conditionalFormatting>
  <conditionalFormatting sqref="AL203:AM203">
    <cfRule type="dataBar" priority="30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{ECF3EB51-381E-457E-89FC-BF0BDED62915}</x14:id>
        </ext>
      </extLst>
    </cfRule>
  </conditionalFormatting>
  <conditionalFormatting sqref="AL204:AM204">
    <cfRule type="dataBar" priority="29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{94CFC0F0-A318-4B05-98E8-831F133F2B1A}</x14:id>
        </ext>
      </extLst>
    </cfRule>
  </conditionalFormatting>
  <conditionalFormatting sqref="AL205:AM205">
    <cfRule type="dataBar" priority="28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{58F781EA-A7CD-43B5-BB2A-CBD10E7AC76B}</x14:id>
        </ext>
      </extLst>
    </cfRule>
  </conditionalFormatting>
  <conditionalFormatting sqref="AL206:AM206">
    <cfRule type="dataBar" priority="27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{1A6A704C-51ED-4B46-8CAF-DA7357EB91AC}</x14:id>
        </ext>
      </extLst>
    </cfRule>
  </conditionalFormatting>
  <conditionalFormatting sqref="AL207:AM207">
    <cfRule type="dataBar" priority="26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{9CBA0F9E-2436-4B67-A9E4-34A2D6BC1B6B}</x14:id>
        </ext>
      </extLst>
    </cfRule>
  </conditionalFormatting>
  <conditionalFormatting sqref="AL208:AM208">
    <cfRule type="dataBar" priority="25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{052BFD79-CEBF-4EF4-8820-560ACE86DABF}</x14:id>
        </ext>
      </extLst>
    </cfRule>
  </conditionalFormatting>
  <conditionalFormatting sqref="AL209:AM209">
    <cfRule type="dataBar" priority="24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{84048C53-0F78-47BD-810B-2B62FBFE3FE6}</x14:id>
        </ext>
      </extLst>
    </cfRule>
  </conditionalFormatting>
  <conditionalFormatting sqref="AL210:AM210">
    <cfRule type="dataBar" priority="23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{ECD30713-B695-4246-B541-BDF97CBDD637}</x14:id>
        </ext>
      </extLst>
    </cfRule>
  </conditionalFormatting>
  <conditionalFormatting sqref="AL211:AM211">
    <cfRule type="dataBar" priority="22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{4BC4E604-7D2B-4A80-A369-6EF669DFDF5A}</x14:id>
        </ext>
      </extLst>
    </cfRule>
  </conditionalFormatting>
  <conditionalFormatting sqref="AL212:AM212">
    <cfRule type="dataBar" priority="21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{DBAC6FA8-2601-466B-832D-4F9FB92115D7}</x14:id>
        </ext>
      </extLst>
    </cfRule>
  </conditionalFormatting>
  <conditionalFormatting sqref="AL213:AM213">
    <cfRule type="dataBar" priority="20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{FF5DD2B5-6C98-4CAF-BD12-82E4661D0F96}</x14:id>
        </ext>
      </extLst>
    </cfRule>
  </conditionalFormatting>
  <conditionalFormatting sqref="AL214:AM214">
    <cfRule type="dataBar" priority="19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{BF0CDD58-D593-41B0-A878-6A37DBBCCCE0}</x14:id>
        </ext>
      </extLst>
    </cfRule>
  </conditionalFormatting>
  <conditionalFormatting sqref="AL215:AM215">
    <cfRule type="dataBar" priority="18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{1A411173-51A8-4256-8919-3E2C22A7DD51}</x14:id>
        </ext>
      </extLst>
    </cfRule>
  </conditionalFormatting>
  <conditionalFormatting sqref="AL216:AM216">
    <cfRule type="dataBar" priority="17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{E47CF93A-B4F4-4D10-8C41-16E8FAB0CF9D}</x14:id>
        </ext>
      </extLst>
    </cfRule>
  </conditionalFormatting>
  <conditionalFormatting sqref="AL217:AM217">
    <cfRule type="dataBar" priority="16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{B890D419-5D2D-48D0-B89B-1B14A5CD3E21}</x14:id>
        </ext>
      </extLst>
    </cfRule>
  </conditionalFormatting>
  <conditionalFormatting sqref="AL218:AM218">
    <cfRule type="dataBar" priority="15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{A65B5337-9D96-4C15-A607-338ADCC2559C}</x14:id>
        </ext>
      </extLst>
    </cfRule>
  </conditionalFormatting>
  <conditionalFormatting sqref="AL219:AM219">
    <cfRule type="dataBar" priority="14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{272840F7-3FFA-4B3C-8F64-920A31E95030}</x14:id>
        </ext>
      </extLst>
    </cfRule>
  </conditionalFormatting>
  <conditionalFormatting sqref="AL220:AM220">
    <cfRule type="dataBar" priority="13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{E9EB92C1-F2A2-4863-8B3B-159B3C2E63DA}</x14:id>
        </ext>
      </extLst>
    </cfRule>
  </conditionalFormatting>
  <conditionalFormatting sqref="AL221:AM221">
    <cfRule type="dataBar" priority="31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{6BF1BAD0-CAD4-4823-91F2-6F258EC5352D}</x14:id>
        </ext>
      </extLst>
    </cfRule>
  </conditionalFormatting>
  <conditionalFormatting sqref="AL223:AM223">
    <cfRule type="dataBar" priority="32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{6AF9A161-CC8D-442C-93E4-F98B04B12C00}</x14:id>
        </ext>
      </extLst>
    </cfRule>
  </conditionalFormatting>
  <conditionalFormatting sqref="AL224:AM224">
    <cfRule type="dataBar" priority="33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{474E7FBC-F818-468F-8627-14562922B17E}</x14:id>
        </ext>
      </extLst>
    </cfRule>
  </conditionalFormatting>
  <conditionalFormatting sqref="AL225:AM225">
    <cfRule type="dataBar" priority="34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{6B193CA5-C51D-4E5B-9C54-00343D086952}</x14:id>
        </ext>
      </extLst>
    </cfRule>
  </conditionalFormatting>
  <conditionalFormatting sqref="AL226:AM226">
    <cfRule type="dataBar" priority="35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{9D89ED85-DC51-416B-B6C6-3E8143F9B22F}</x14:id>
        </ext>
      </extLst>
    </cfRule>
  </conditionalFormatting>
  <conditionalFormatting sqref="AL227:AM227">
    <cfRule type="dataBar" priority="36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{0AF9AF0B-184F-4832-9E02-A6D24738ABD9}</x14:id>
        </ext>
      </extLst>
    </cfRule>
  </conditionalFormatting>
  <conditionalFormatting sqref="AL228:AM228">
    <cfRule type="dataBar" priority="37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{7331909C-3998-4FF3-9055-ADC292E60333}</x14:id>
        </ext>
      </extLst>
    </cfRule>
  </conditionalFormatting>
  <conditionalFormatting sqref="AL229:AM229">
    <cfRule type="dataBar" priority="12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{2F5C8B1E-AA65-4C74-91C6-88C5D03CDDA8}</x14:id>
        </ext>
      </extLst>
    </cfRule>
  </conditionalFormatting>
  <conditionalFormatting sqref="AL230:AM230">
    <cfRule type="dataBar" priority="11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{23DD5281-034D-4E48-B116-597A0BB8E1D3}</x14:id>
        </ext>
      </extLst>
    </cfRule>
  </conditionalFormatting>
  <conditionalFormatting sqref="AL231:AM231">
    <cfRule type="dataBar" priority="10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{750FA46C-6613-4D16-8533-39CB7D1468A6}</x14:id>
        </ext>
      </extLst>
    </cfRule>
  </conditionalFormatting>
  <conditionalFormatting sqref="AL232:AM232">
    <cfRule type="dataBar" priority="9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{AFE6A883-5D1E-4CCB-8402-31B264E1ECDF}</x14:id>
        </ext>
      </extLst>
    </cfRule>
  </conditionalFormatting>
  <conditionalFormatting sqref="AL233:AM233">
    <cfRule type="dataBar" priority="8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{C86C2828-B63D-4CDE-A8DF-92DDBFDF8F28}</x14:id>
        </ext>
      </extLst>
    </cfRule>
  </conditionalFormatting>
  <conditionalFormatting sqref="AL234:AM234">
    <cfRule type="dataBar" priority="7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{D431B971-A009-4799-A84D-1D878CD117F6}</x14:id>
        </ext>
      </extLst>
    </cfRule>
  </conditionalFormatting>
  <conditionalFormatting sqref="AL235:AM235">
    <cfRule type="dataBar" priority="38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{1C37DF01-8419-404B-A8D6-E7FA4CB36432}</x14:id>
        </ext>
      </extLst>
    </cfRule>
  </conditionalFormatting>
  <conditionalFormatting sqref="AL236:AM236">
    <cfRule type="dataBar" priority="39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{A722BA0D-90BE-465B-A678-C7C98CF56E4A}</x14:id>
        </ext>
      </extLst>
    </cfRule>
  </conditionalFormatting>
  <conditionalFormatting sqref="AL237:AM237">
    <cfRule type="dataBar" priority="40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{EE55FE1E-425E-4FC0-A568-A644A86C13EF}</x14:id>
        </ext>
      </extLst>
    </cfRule>
  </conditionalFormatting>
  <conditionalFormatting sqref="AL238:AM238">
    <cfRule type="dataBar" priority="41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{897EAEC4-CE55-41C4-9765-76D234CC159A}</x14:id>
        </ext>
      </extLst>
    </cfRule>
  </conditionalFormatting>
  <conditionalFormatting sqref="AL239:AM239">
    <cfRule type="dataBar" priority="42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{EBB6BA52-80ED-4B6E-817A-ABB6EF6C30B9}</x14:id>
        </ext>
      </extLst>
    </cfRule>
  </conditionalFormatting>
  <conditionalFormatting sqref="AL240:AM240">
    <cfRule type="dataBar" priority="43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{57E805EF-9CF3-494A-91A7-57DF334DD5BB}</x14:id>
        </ext>
      </extLst>
    </cfRule>
  </conditionalFormatting>
  <conditionalFormatting sqref="AL241:AM241">
    <cfRule type="dataBar" priority="44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{16C13027-6A4F-46EE-BD66-C03939FED73B}</x14:id>
        </ext>
      </extLst>
    </cfRule>
  </conditionalFormatting>
  <conditionalFormatting sqref="AL242:AM242">
    <cfRule type="dataBar" priority="45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{48D886A7-E0BC-40FB-AEC4-DBFD90CC118F}</x14:id>
        </ext>
      </extLst>
    </cfRule>
  </conditionalFormatting>
  <conditionalFormatting sqref="AL243:AM243">
    <cfRule type="dataBar" priority="46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{0FCACAB5-AFB2-455B-9CD6-F03815F0CCFB}</x14:id>
        </ext>
      </extLst>
    </cfRule>
  </conditionalFormatting>
  <conditionalFormatting sqref="AL244:AM244">
    <cfRule type="dataBar" priority="47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{A7A20F09-D302-43EA-80B4-8B2EFD062ED9}</x14:id>
        </ext>
      </extLst>
    </cfRule>
  </conditionalFormatting>
  <conditionalFormatting sqref="AL245:AM245">
    <cfRule type="dataBar" priority="48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{430932C7-C0DF-4982-931E-A5C88D1D1CA8}</x14:id>
        </ext>
      </extLst>
    </cfRule>
  </conditionalFormatting>
  <conditionalFormatting sqref="AL246:AM246">
    <cfRule type="dataBar" priority="49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{3B34ECEA-858E-44CA-A170-21F5BF188026}</x14:id>
        </ext>
      </extLst>
    </cfRule>
  </conditionalFormatting>
  <conditionalFormatting sqref="AL247:AM247">
    <cfRule type="dataBar" priority="50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{0F22B42E-D165-4764-809E-B42DB9981B9E}</x14:id>
        </ext>
      </extLst>
    </cfRule>
  </conditionalFormatting>
  <conditionalFormatting sqref="AL248:AM248">
    <cfRule type="dataBar" priority="6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{DAD8C8C7-BE8C-4971-BC2A-46BA6EA2275C}</x14:id>
        </ext>
      </extLst>
    </cfRule>
  </conditionalFormatting>
  <conditionalFormatting sqref="AL249:AM249">
    <cfRule type="dataBar" priority="51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{5173C636-7455-457B-A3C8-393DF215AC49}</x14:id>
        </ext>
      </extLst>
    </cfRule>
  </conditionalFormatting>
  <conditionalFormatting sqref="AL250:AM250">
    <cfRule type="dataBar" priority="52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{9A0A6A43-EE7A-41C1-A0E9-9479721C9095}</x14:id>
        </ext>
      </extLst>
    </cfRule>
  </conditionalFormatting>
  <conditionalFormatting sqref="AL251:AM251">
    <cfRule type="dataBar" priority="53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{975521CF-C608-494B-8ADE-BE5DD5B99E79}</x14:id>
        </ext>
      </extLst>
    </cfRule>
  </conditionalFormatting>
  <conditionalFormatting sqref="AL252:AM252">
    <cfRule type="dataBar" priority="54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{194AB1A1-9D2E-4938-B06A-8CD71E294DD1}</x14:id>
        </ext>
      </extLst>
    </cfRule>
  </conditionalFormatting>
  <conditionalFormatting sqref="AL253:AM253">
    <cfRule type="dataBar" priority="55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{91B8BBB2-57E7-4FF0-9975-21FFA9347A26}</x14:id>
        </ext>
      </extLst>
    </cfRule>
  </conditionalFormatting>
  <conditionalFormatting sqref="AL254:AM254">
    <cfRule type="dataBar" priority="56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{E72E28A4-58B8-43A6-8561-FF53519E977D}</x14:id>
        </ext>
      </extLst>
    </cfRule>
  </conditionalFormatting>
  <conditionalFormatting sqref="AL255:AM255">
    <cfRule type="dataBar" priority="57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{601CF3BB-8011-46A6-80F6-194378F3006E}</x14:id>
        </ext>
      </extLst>
    </cfRule>
  </conditionalFormatting>
  <conditionalFormatting sqref="AL256:AM256">
    <cfRule type="dataBar" priority="58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{CAA122BE-40A8-4AEE-9641-A6137FAB6226}</x14:id>
        </ext>
      </extLst>
    </cfRule>
  </conditionalFormatting>
  <conditionalFormatting sqref="AL257:AM257">
    <cfRule type="dataBar" priority="59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{7C05C1D1-E488-4F6C-B1AC-073A93666A58}</x14:id>
        </ext>
      </extLst>
    </cfRule>
  </conditionalFormatting>
  <conditionalFormatting sqref="AL258:AM258">
    <cfRule type="dataBar" priority="5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{ED3EB0E6-8524-4226-89FA-8FD8F2D5F738}</x14:id>
        </ext>
      </extLst>
    </cfRule>
  </conditionalFormatting>
  <conditionalFormatting sqref="AL259:AM259">
    <cfRule type="dataBar" priority="4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{EF9A2F67-91B8-49FC-A6B8-960A33243BD9}</x14:id>
        </ext>
      </extLst>
    </cfRule>
  </conditionalFormatting>
  <conditionalFormatting sqref="AL260:AM260">
    <cfRule type="dataBar" priority="60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{F68FDA9C-3F7E-4AA4-8627-F417E66983E0}</x14:id>
        </ext>
      </extLst>
    </cfRule>
  </conditionalFormatting>
  <conditionalFormatting sqref="AL261:AM261">
    <cfRule type="dataBar" priority="61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{F077250A-2175-4A57-8614-CA59B415CE0C}</x14:id>
        </ext>
      </extLst>
    </cfRule>
  </conditionalFormatting>
  <conditionalFormatting sqref="AL262:AM262">
    <cfRule type="dataBar" priority="62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{35610820-9391-4240-997B-AF23AF9D6829}</x14:id>
        </ext>
      </extLst>
    </cfRule>
  </conditionalFormatting>
  <conditionalFormatting sqref="AL263:AM263">
    <cfRule type="dataBar" priority="63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{0D82CABB-286D-4FC4-A23E-EEDEA32C0DC2}</x14:id>
        </ext>
      </extLst>
    </cfRule>
  </conditionalFormatting>
  <conditionalFormatting sqref="AL264:AM264">
    <cfRule type="dataBar" priority="64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{1F14704A-CEC6-4E22-A920-570851133993}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F3EB51-381E-457E-89FC-BF0BDED6291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4CFC0F0-A318-4B05-98E8-831F133F2B1A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58F781EA-A7CD-43B5-BB2A-CBD10E7AC76B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1A6A704C-51ED-4B46-8CAF-DA7357EB91A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9CBA0F9E-2436-4B67-A9E4-34A2D6BC1B6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52BFD79-CEBF-4EF4-8820-560ACE86DAB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4048C53-0F78-47BD-810B-2B62FBFE3FE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ECD30713-B695-4246-B541-BDF97CBDD63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BC4E604-7D2B-4A80-A369-6EF669DFDF5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DBAC6FA8-2601-466B-832D-4F9FB92115D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F5DD2B5-6C98-4CAF-BD12-82E4661D0F96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F0CDD58-D593-41B0-A878-6A37DBBCCCE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A411173-51A8-4256-8919-3E2C22A7DD5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E47CF93A-B4F4-4D10-8C41-16E8FAB0CF9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890D419-5D2D-48D0-B89B-1B14A5CD3E2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A65B5337-9D96-4C15-A607-338ADCC2559C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72840F7-3FFA-4B3C-8F64-920A31E9503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9EB92C1-F2A2-4863-8B3B-159B3C2E63DA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BF1BAD0-CAD4-4823-91F2-6F258EC5352D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6AF9A161-CC8D-442C-93E4-F98B04B12C0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74E7FBC-F818-468F-8627-14562922B17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B193CA5-C51D-4E5B-9C54-00343D086952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9D89ED85-DC51-416B-B6C6-3E8143F9B22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AF9AF0B-184F-4832-9E02-A6D24738ABD9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331909C-3998-4FF3-9055-ADC292E60333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F5C8B1E-AA65-4C74-91C6-88C5D03CDDA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3DD5281-034D-4E48-B116-597A0BB8E1D3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50FA46C-6613-4D16-8533-39CB7D1468A6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FE6A883-5D1E-4CCB-8402-31B264E1ECD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C86C2828-B63D-4CDE-A8DF-92DDBFDF8F2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431B971-A009-4799-A84D-1D878CD117F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C37DF01-8419-404B-A8D6-E7FA4CB3643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722BA0D-90BE-465B-A678-C7C98CF56E4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E55FE1E-425E-4FC0-A568-A644A86C13E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97EAEC4-CE55-41C4-9765-76D234CC159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EBB6BA52-80ED-4B6E-817A-ABB6EF6C30B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57E805EF-9CF3-494A-91A7-57DF334DD5B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6C13027-6A4F-46EE-BD66-C03939FED73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8D886A7-E0BC-40FB-AEC4-DBFD90CC118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0FCACAB5-AFB2-455B-9CD6-F03815F0CCFB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7A20F09-D302-43EA-80B4-8B2EFD062ED9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30932C7-C0DF-4982-931E-A5C88D1D1CA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3B34ECEA-858E-44CA-A170-21F5BF188026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F22B42E-D165-4764-809E-B42DB9981B9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AD8C8C7-BE8C-4971-BC2A-46BA6EA2275C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173C636-7455-457B-A3C8-393DF215AC49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9A0A6A43-EE7A-41C1-A0E9-9479721C909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75521CF-C608-494B-8ADE-BE5DD5B99E7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94AB1A1-9D2E-4938-B06A-8CD71E294DD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1B8BBB2-57E7-4FF0-9975-21FFA9347A2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72E28A4-58B8-43A6-8561-FF53519E977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601CF3BB-8011-46A6-80F6-194378F3006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AA122BE-40A8-4AEE-9641-A6137FAB6226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C05C1D1-E488-4F6C-B1AC-073A93666A5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D3EB0E6-8524-4226-89FA-8FD8F2D5F73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F9A2F67-91B8-49FC-A6B8-960A33243BD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F68FDA9C-3F7E-4AA4-8627-F417E66983E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077250A-2175-4A57-8614-CA59B415CE0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5610820-9391-4240-997B-AF23AF9D6829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0D82CABB-286D-4FC4-A23E-EEDEA32C0DC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F14704A-CEC6-4E22-A920-570851133993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05A4-B918-4D56-BDDE-AC906D0B77EB}">
  <dimension ref="A1:AR267"/>
  <sheetViews>
    <sheetView rightToLeft="1" topLeftCell="G1" zoomScale="70" zoomScaleNormal="70" workbookViewId="0">
      <selection activeCell="AB25" sqref="AB25:AB2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5.5546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4.5546875" style="24" bestFit="1" customWidth="1"/>
    <col min="29" max="29" width="15.77734375" style="31" bestFit="1" customWidth="1"/>
    <col min="30" max="30" width="13.6640625" style="32" bestFit="1" customWidth="1"/>
    <col min="31" max="31" width="36.6640625" style="24" bestFit="1" customWidth="1"/>
    <col min="32" max="32" width="28.33203125" style="24" bestFit="1" customWidth="1"/>
    <col min="33" max="33" width="13.5546875" style="24" bestFit="1" customWidth="1"/>
    <col min="34" max="34" width="142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283002313773</v>
      </c>
      <c r="I2" s="9" t="s">
        <v>727</v>
      </c>
      <c r="J2" s="9"/>
      <c r="K2" s="11" t="str">
        <f t="shared" ref="K2:K65" ca="1" si="0">IF(C2, TODAY(), "" )</f>
        <v/>
      </c>
      <c r="L2" s="12" t="s">
        <v>147</v>
      </c>
      <c r="M2" s="12" t="s">
        <v>764</v>
      </c>
      <c r="N2" s="12" t="s">
        <v>765</v>
      </c>
      <c r="O2" s="9">
        <v>5501.3</v>
      </c>
      <c r="P2" s="9">
        <v>1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51200000</v>
      </c>
      <c r="Y2" s="17"/>
      <c r="Z2" s="14">
        <f t="shared" ref="Z2:Z65" si="4">X2-Y2</f>
        <v>51200000</v>
      </c>
      <c r="AA2" s="18" t="s">
        <v>378</v>
      </c>
      <c r="AB2" s="13" t="s">
        <v>766</v>
      </c>
      <c r="AC2" s="19" t="s">
        <v>767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قم باجک ۳ میدان گلها  کافه بلانکا - علی شهناززاده 09192525110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283017425814</v>
      </c>
      <c r="I3" s="9" t="s">
        <v>727</v>
      </c>
      <c r="J3" s="9"/>
      <c r="K3" s="11" t="str">
        <f t="shared" ca="1" si="0"/>
        <v/>
      </c>
      <c r="L3" s="12" t="s">
        <v>135</v>
      </c>
      <c r="M3" s="12" t="s">
        <v>768</v>
      </c>
      <c r="N3" s="12" t="s">
        <v>769</v>
      </c>
      <c r="O3" s="9">
        <v>3326.2</v>
      </c>
      <c r="P3" s="9">
        <v>1</v>
      </c>
      <c r="Q3" s="13" t="str">
        <f>VLOOKUP(O3, '[1]لیست محصولات شهریور ۱۴۰۳'!B:C,2,0)</f>
        <v>میاگروس | Milagros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18150000</v>
      </c>
      <c r="U3" s="15"/>
      <c r="V3" s="16">
        <f t="shared" si="1"/>
        <v>0</v>
      </c>
      <c r="W3" s="12">
        <f t="shared" si="2"/>
        <v>1</v>
      </c>
      <c r="X3" s="14">
        <f t="shared" si="3"/>
        <v>18150000</v>
      </c>
      <c r="Y3" s="17"/>
      <c r="Z3" s="14">
        <f t="shared" si="4"/>
        <v>18150000</v>
      </c>
      <c r="AA3" s="18" t="s">
        <v>111</v>
      </c>
      <c r="AB3" s="13" t="s">
        <v>770</v>
      </c>
      <c r="AC3" s="19" t="s">
        <v>771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زنجان کوچمشکی 14متری قایم روبروی باشگاه کشتی پلاک 89 کافه بُن سین - نگار سلیمی 09918832876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283023679666</v>
      </c>
      <c r="I4" s="25" t="s">
        <v>727</v>
      </c>
      <c r="J4" s="9"/>
      <c r="K4" s="11" t="str">
        <f t="shared" ca="1" si="0"/>
        <v/>
      </c>
      <c r="L4" s="12" t="s">
        <v>694</v>
      </c>
      <c r="M4" s="12" t="s">
        <v>772</v>
      </c>
      <c r="N4" s="12" t="s">
        <v>773</v>
      </c>
      <c r="O4" s="9">
        <v>5525.1</v>
      </c>
      <c r="P4" s="9">
        <v>2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2750000</v>
      </c>
      <c r="U4" s="15"/>
      <c r="V4" s="16">
        <f t="shared" si="1"/>
        <v>0</v>
      </c>
      <c r="W4" s="12">
        <f t="shared" si="2"/>
        <v>2</v>
      </c>
      <c r="X4" s="14">
        <f t="shared" si="3"/>
        <v>5500000</v>
      </c>
      <c r="Y4" s="17"/>
      <c r="Z4" s="14">
        <f t="shared" si="4"/>
        <v>5500000</v>
      </c>
      <c r="AA4" s="18" t="s">
        <v>80</v>
      </c>
      <c r="AB4" s="13" t="s">
        <v>774</v>
      </c>
      <c r="AC4" s="19" t="s">
        <v>775</v>
      </c>
      <c r="AD4" s="20" t="s">
        <v>172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انقلاب خیابان لبافی نژاد بعد از تقاطع 12فروردین پلاک 2-171 آشپزخانه دربار - حسین مطلق 09222373066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283038154834</v>
      </c>
      <c r="I5" s="25" t="s">
        <v>727</v>
      </c>
      <c r="J5" s="9"/>
      <c r="K5" s="11" t="str">
        <f t="shared" ca="1" si="0"/>
        <v/>
      </c>
      <c r="L5" s="12" t="s">
        <v>776</v>
      </c>
      <c r="M5" s="12" t="s">
        <v>777</v>
      </c>
      <c r="N5" s="12" t="s">
        <v>778</v>
      </c>
      <c r="O5" s="9">
        <v>5501.3</v>
      </c>
      <c r="P5" s="9">
        <v>2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51200000</v>
      </c>
      <c r="U5" s="15"/>
      <c r="V5" s="16">
        <f t="shared" si="1"/>
        <v>0</v>
      </c>
      <c r="W5" s="12">
        <f t="shared" si="2"/>
        <v>2</v>
      </c>
      <c r="X5" s="14">
        <f t="shared" si="3"/>
        <v>102400000</v>
      </c>
      <c r="Y5" s="17"/>
      <c r="Z5" s="14">
        <f t="shared" si="4"/>
        <v>102400000</v>
      </c>
      <c r="AA5" s="18" t="s">
        <v>207</v>
      </c>
      <c r="AB5" s="13" t="s">
        <v>779</v>
      </c>
      <c r="AC5" s="19" t="s">
        <v>780</v>
      </c>
      <c r="AD5" s="20"/>
      <c r="AE5" s="19"/>
      <c r="AF5" s="21"/>
      <c r="AG5" s="22" t="str">
        <f t="shared" si="5"/>
        <v>TRUE</v>
      </c>
      <c r="AH5" s="23" t="str">
        <f t="shared" si="6"/>
        <v>کرج مهرشهر - خیابان شهرداری - نبش ۲۰۶ کافه لازارو - شهاب بقایی 09125654823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5</v>
      </c>
      <c r="H6" s="10">
        <v>283039118684</v>
      </c>
      <c r="I6" s="25" t="s">
        <v>727</v>
      </c>
      <c r="J6" s="9"/>
      <c r="K6" s="11" t="str">
        <f t="shared" ca="1" si="0"/>
        <v/>
      </c>
      <c r="L6" s="12" t="s">
        <v>781</v>
      </c>
      <c r="M6" s="12" t="s">
        <v>782</v>
      </c>
      <c r="N6" s="12"/>
      <c r="O6" s="9">
        <v>5525.2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13350000</v>
      </c>
      <c r="U6" s="15"/>
      <c r="V6" s="16">
        <f t="shared" si="1"/>
        <v>0</v>
      </c>
      <c r="W6" s="12">
        <f t="shared" si="2"/>
        <v>1</v>
      </c>
      <c r="X6" s="14">
        <f t="shared" si="3"/>
        <v>13350000</v>
      </c>
      <c r="Y6" s="17"/>
      <c r="Z6" s="14">
        <f t="shared" si="4"/>
        <v>13350000</v>
      </c>
      <c r="AA6" s="18" t="s">
        <v>783</v>
      </c>
      <c r="AB6" s="13" t="s">
        <v>784</v>
      </c>
      <c r="AC6" s="19" t="s">
        <v>785</v>
      </c>
      <c r="AD6" s="20"/>
      <c r="AE6" s="84" t="s">
        <v>786</v>
      </c>
      <c r="AF6" s="21"/>
      <c r="AG6" s="22" t="str">
        <f t="shared" si="5"/>
        <v>TRUE</v>
      </c>
      <c r="AH6" s="23" t="str">
        <f t="shared" si="6"/>
        <v>اهواز شهرک نفت،فاز ۵،خیابان آبان ۲،پلاک ۱۲۱۷  - دانیال دهبان نژاد 09376324393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6</v>
      </c>
      <c r="H7" s="10">
        <v>144796</v>
      </c>
      <c r="I7" s="9" t="s">
        <v>760</v>
      </c>
      <c r="J7" s="9"/>
      <c r="K7" s="11" t="str">
        <f t="shared" ca="1" si="0"/>
        <v/>
      </c>
      <c r="L7" s="12" t="s">
        <v>76</v>
      </c>
      <c r="M7" s="12" t="s">
        <v>396</v>
      </c>
      <c r="N7" s="12"/>
      <c r="O7" s="9">
        <v>5511.2</v>
      </c>
      <c r="P7" s="9">
        <v>1</v>
      </c>
      <c r="Q7" s="13" t="str">
        <f>VLOOKUP(O7, '[1]لیست محصولات شهریور ۱۴۰۳'!B:C,2,0)</f>
        <v>هامبلا | Hambella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14550000</v>
      </c>
      <c r="U7" s="26"/>
      <c r="V7" s="16">
        <f t="shared" si="1"/>
        <v>0</v>
      </c>
      <c r="W7" s="12">
        <f t="shared" si="2"/>
        <v>1</v>
      </c>
      <c r="X7" s="14">
        <f t="shared" si="3"/>
        <v>14550000</v>
      </c>
      <c r="Y7" s="17"/>
      <c r="Z7" s="14">
        <f t="shared" si="4"/>
        <v>14550000</v>
      </c>
      <c r="AA7" s="18" t="s">
        <v>80</v>
      </c>
      <c r="AB7" s="13" t="s">
        <v>397</v>
      </c>
      <c r="AC7" s="19" t="s">
        <v>398</v>
      </c>
      <c r="AD7" s="20" t="s">
        <v>87</v>
      </c>
      <c r="AE7" s="84" t="s">
        <v>803</v>
      </c>
      <c r="AF7" s="21"/>
      <c r="AG7" s="22" t="str">
        <f t="shared" si="5"/>
        <v>TRUE</v>
      </c>
      <c r="AH7" s="23" t="str">
        <f t="shared" si="6"/>
        <v>تهران دوراهی قلهک کوچه پابرجا پلاک 8 واحد13  - مهدی بنی اسدی 09306918207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59">
        <v>7</v>
      </c>
      <c r="H8" s="202">
        <v>283044899266</v>
      </c>
      <c r="I8" s="159" t="s">
        <v>760</v>
      </c>
      <c r="J8" s="159"/>
      <c r="K8" s="11" t="str">
        <f t="shared" ca="1" si="0"/>
        <v/>
      </c>
      <c r="L8" s="156" t="s">
        <v>787</v>
      </c>
      <c r="M8" s="156" t="s">
        <v>788</v>
      </c>
      <c r="N8" s="156"/>
      <c r="O8" s="9">
        <v>5525.1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1</v>
      </c>
      <c r="X8" s="14">
        <f t="shared" si="3"/>
        <v>2750000</v>
      </c>
      <c r="Y8" s="17"/>
      <c r="Z8" s="14">
        <f t="shared" si="4"/>
        <v>2750000</v>
      </c>
      <c r="AA8" s="168" t="s">
        <v>265</v>
      </c>
      <c r="AB8" s="226" t="s">
        <v>789</v>
      </c>
      <c r="AC8" s="171" t="s">
        <v>790</v>
      </c>
      <c r="AD8" s="175"/>
      <c r="AE8" s="19"/>
      <c r="AF8" s="21"/>
      <c r="AG8" s="22" t="str">
        <f t="shared" si="5"/>
        <v>TRUE</v>
      </c>
      <c r="AH8" s="23" t="str">
        <f t="shared" si="6"/>
        <v>کرمان شهربابک - خیابان باهنر شهرک گلستان بلوک ۱۴ واحد ۱۲  - مسعود جعفری 09351418542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1"/>
      <c r="H9" s="204"/>
      <c r="I9" s="161"/>
      <c r="J9" s="161"/>
      <c r="K9" s="11" t="str">
        <f t="shared" ca="1" si="0"/>
        <v/>
      </c>
      <c r="L9" s="158"/>
      <c r="M9" s="158"/>
      <c r="N9" s="158"/>
      <c r="O9" s="9">
        <v>5511.1</v>
      </c>
      <c r="P9" s="9">
        <v>1</v>
      </c>
      <c r="Q9" s="13" t="str">
        <f>VLOOKUP(O9, '[1]لیست محصولات شهریور ۱۴۰۳'!B:C,2,0)</f>
        <v>هامبلا | Hambella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3000000</v>
      </c>
      <c r="U9" s="15"/>
      <c r="V9" s="16">
        <f t="shared" si="1"/>
        <v>0</v>
      </c>
      <c r="W9" s="12">
        <f t="shared" si="2"/>
        <v>1</v>
      </c>
      <c r="X9" s="14">
        <f t="shared" si="3"/>
        <v>3000000</v>
      </c>
      <c r="Y9" s="17"/>
      <c r="Z9" s="14">
        <f t="shared" si="4"/>
        <v>3000000</v>
      </c>
      <c r="AA9" s="170"/>
      <c r="AB9" s="227"/>
      <c r="AC9" s="173"/>
      <c r="AD9" s="17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8</v>
      </c>
      <c r="H10" s="202">
        <v>283059304504</v>
      </c>
      <c r="I10" s="159" t="s">
        <v>760</v>
      </c>
      <c r="J10" s="159"/>
      <c r="K10" s="11" t="str">
        <f t="shared" ca="1" si="0"/>
        <v/>
      </c>
      <c r="L10" s="156" t="s">
        <v>791</v>
      </c>
      <c r="M10" s="156" t="s">
        <v>792</v>
      </c>
      <c r="N10" s="156" t="s">
        <v>793</v>
      </c>
      <c r="O10" s="9">
        <v>5525.1</v>
      </c>
      <c r="P10" s="9">
        <v>1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2750000</v>
      </c>
      <c r="Y10" s="17"/>
      <c r="Z10" s="14">
        <f t="shared" si="4"/>
        <v>2750000</v>
      </c>
      <c r="AA10" s="168" t="s">
        <v>794</v>
      </c>
      <c r="AB10" s="226" t="s">
        <v>795</v>
      </c>
      <c r="AC10" s="171" t="s">
        <v>796</v>
      </c>
      <c r="AD10" s="175"/>
      <c r="AE10" s="19"/>
      <c r="AF10" s="21"/>
      <c r="AG10" s="22" t="str">
        <f t="shared" si="5"/>
        <v>TRUE</v>
      </c>
      <c r="AH10" s="23" t="str">
        <f t="shared" si="6"/>
        <v>شاهرود خیابان۲۲بهمن ابتدا ابن یمین پشت بانک سپه کافه دارک - کیارش صفدری 09198839402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0"/>
      <c r="H11" s="203"/>
      <c r="I11" s="160"/>
      <c r="J11" s="160"/>
      <c r="K11" s="11" t="str">
        <f t="shared" ca="1" si="0"/>
        <v/>
      </c>
      <c r="L11" s="157"/>
      <c r="M11" s="157"/>
      <c r="N11" s="157"/>
      <c r="O11" s="9">
        <v>5524.1</v>
      </c>
      <c r="P11" s="9">
        <v>1</v>
      </c>
      <c r="Q11" s="13" t="str">
        <f>VLOOKUP(O11, '[1]لیست محصولات شهریور ۱۴۰۳'!B:C,2,0)</f>
        <v>برزیل کوکاپیل کاناریو | Brazil Cocapil Canario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2550000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2550000</v>
      </c>
      <c r="Y11" s="17"/>
      <c r="Z11" s="14">
        <f t="shared" si="4"/>
        <v>2550000</v>
      </c>
      <c r="AA11" s="169"/>
      <c r="AB11" s="228"/>
      <c r="AC11" s="172"/>
      <c r="AD11" s="176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0"/>
      <c r="H12" s="203"/>
      <c r="I12" s="160"/>
      <c r="J12" s="160"/>
      <c r="K12" s="11" t="str">
        <f t="shared" ca="1" si="0"/>
        <v/>
      </c>
      <c r="L12" s="157"/>
      <c r="M12" s="157"/>
      <c r="N12" s="157"/>
      <c r="O12" s="9">
        <v>5511.1</v>
      </c>
      <c r="P12" s="9">
        <v>1</v>
      </c>
      <c r="Q12" s="13" t="str">
        <f>VLOOKUP(O12, '[1]لیست محصولات شهریور ۱۴۰۳'!B:C,2,0)</f>
        <v>هامبلا | Hambella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3000000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3000000</v>
      </c>
      <c r="Y12" s="17"/>
      <c r="Z12" s="14">
        <f t="shared" si="4"/>
        <v>3000000</v>
      </c>
      <c r="AA12" s="169"/>
      <c r="AB12" s="228"/>
      <c r="AC12" s="172"/>
      <c r="AD12" s="176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204"/>
      <c r="I13" s="161"/>
      <c r="J13" s="161"/>
      <c r="K13" s="11" t="str">
        <f t="shared" ca="1" si="0"/>
        <v/>
      </c>
      <c r="L13" s="158"/>
      <c r="M13" s="158"/>
      <c r="N13" s="158"/>
      <c r="O13" s="9">
        <v>5501.1</v>
      </c>
      <c r="P13" s="9">
        <v>1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2300000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2300000</v>
      </c>
      <c r="Y13" s="17"/>
      <c r="Z13" s="14">
        <f t="shared" si="4"/>
        <v>2300000</v>
      </c>
      <c r="AA13" s="170"/>
      <c r="AB13" s="227"/>
      <c r="AC13" s="173"/>
      <c r="AD13" s="17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9</v>
      </c>
      <c r="H14" s="10">
        <v>478519</v>
      </c>
      <c r="I14" s="9" t="s">
        <v>760</v>
      </c>
      <c r="J14" s="9" t="s">
        <v>75</v>
      </c>
      <c r="K14" s="11" t="str">
        <f t="shared" ca="1" si="0"/>
        <v/>
      </c>
      <c r="L14" s="12" t="s">
        <v>268</v>
      </c>
      <c r="M14" s="12" t="s">
        <v>305</v>
      </c>
      <c r="N14" s="12" t="s">
        <v>306</v>
      </c>
      <c r="O14" s="9">
        <v>5501.3</v>
      </c>
      <c r="P14" s="9">
        <v>1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51200000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51200000</v>
      </c>
      <c r="Y14" s="17"/>
      <c r="Z14" s="14">
        <f t="shared" si="4"/>
        <v>51200000</v>
      </c>
      <c r="AA14" s="18" t="s">
        <v>80</v>
      </c>
      <c r="AB14" s="13" t="s">
        <v>307</v>
      </c>
      <c r="AC14" s="19" t="s">
        <v>308</v>
      </c>
      <c r="AD14" s="20" t="s">
        <v>87</v>
      </c>
      <c r="AE14" s="19"/>
      <c r="AF14" s="21"/>
      <c r="AG14" s="22" t="str">
        <f t="shared" si="5"/>
        <v>TRUE</v>
      </c>
      <c r="AH14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15" spans="1:34" ht="22.35" customHeight="1">
      <c r="A15" s="7"/>
      <c r="B15" s="7"/>
      <c r="C15" s="7"/>
      <c r="D15" s="7"/>
      <c r="E15" s="7"/>
      <c r="F15" s="8"/>
      <c r="G15" s="159">
        <v>10</v>
      </c>
      <c r="H15" s="202">
        <v>283068158362</v>
      </c>
      <c r="I15" s="159" t="s">
        <v>760</v>
      </c>
      <c r="J15" s="159"/>
      <c r="K15" s="11" t="str">
        <f t="shared" ca="1" si="0"/>
        <v/>
      </c>
      <c r="L15" s="156" t="s">
        <v>272</v>
      </c>
      <c r="M15" s="156" t="s">
        <v>625</v>
      </c>
      <c r="N15" s="156"/>
      <c r="O15" s="9">
        <v>5524.1</v>
      </c>
      <c r="P15" s="9">
        <v>1</v>
      </c>
      <c r="Q15" s="13" t="str">
        <f>VLOOKUP(O15, '[1]لیست محصولات شهریور ۱۴۰۳'!B:C,2,0)</f>
        <v>برزیل کوکاپیل کاناریو | Brazil Cocapil Canario</v>
      </c>
      <c r="R15" s="9" t="s">
        <v>285</v>
      </c>
      <c r="S15" s="12">
        <f>VLOOKUP(O15, '[1]لیست محصولات شهریور ۱۴۰۳'!B:F,5,0)</f>
        <v>150</v>
      </c>
      <c r="T15" s="14">
        <f>VLOOKUP(O15, '[1]لیست محصولات شهریور ۱۴۰۳'!B:G,6,0)</f>
        <v>2550000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2550000</v>
      </c>
      <c r="Y15" s="17"/>
      <c r="Z15" s="14">
        <f t="shared" si="4"/>
        <v>2550000</v>
      </c>
      <c r="AA15" s="168" t="s">
        <v>80</v>
      </c>
      <c r="AB15" s="226" t="s">
        <v>797</v>
      </c>
      <c r="AC15" s="171" t="s">
        <v>798</v>
      </c>
      <c r="AD15" s="175" t="s">
        <v>87</v>
      </c>
      <c r="AE15" s="19"/>
      <c r="AF15" s="21"/>
      <c r="AG15" s="22" t="str">
        <f t="shared" si="5"/>
        <v>TRUE</v>
      </c>
      <c r="AH15" s="23" t="str">
        <f t="shared" si="6"/>
        <v>تهران یوسف آباد- بین اکبری و ابن سینا- کوچه ۳۷ام پلاک ۱۰ زنگ طبقه اول  - احسان احمدی 09901157601</v>
      </c>
    </row>
    <row r="16" spans="1:34" ht="22.35" customHeight="1">
      <c r="A16" s="7"/>
      <c r="B16" s="7"/>
      <c r="C16" s="7"/>
      <c r="D16" s="7"/>
      <c r="E16" s="7"/>
      <c r="F16" s="8"/>
      <c r="G16" s="160"/>
      <c r="H16" s="203"/>
      <c r="I16" s="160"/>
      <c r="J16" s="160"/>
      <c r="K16" s="11" t="str">
        <f t="shared" ca="1" si="0"/>
        <v/>
      </c>
      <c r="L16" s="157"/>
      <c r="M16" s="157"/>
      <c r="N16" s="157"/>
      <c r="O16" s="9">
        <v>5525.1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 t="s">
        <v>461</v>
      </c>
      <c r="S16" s="12">
        <f>VLOOKUP(O16, '[1]لیست محصولات شهریور ۱۴۰۳'!B:F,5,0)</f>
        <v>150</v>
      </c>
      <c r="T16" s="14">
        <f>VLOOKUP(O16, '[1]لیست محصولات شهریور ۱۴۰۳'!B:G,6,0)</f>
        <v>2750000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2750000</v>
      </c>
      <c r="Y16" s="17"/>
      <c r="Z16" s="14">
        <f t="shared" si="4"/>
        <v>2750000</v>
      </c>
      <c r="AA16" s="169"/>
      <c r="AB16" s="228"/>
      <c r="AC16" s="172"/>
      <c r="AD16" s="176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61"/>
      <c r="H17" s="204"/>
      <c r="I17" s="161"/>
      <c r="J17" s="161"/>
      <c r="K17" s="11" t="str">
        <f t="shared" ca="1" si="0"/>
        <v/>
      </c>
      <c r="L17" s="158"/>
      <c r="M17" s="158"/>
      <c r="N17" s="158"/>
      <c r="O17" s="9">
        <v>5511.1</v>
      </c>
      <c r="P17" s="9">
        <v>1</v>
      </c>
      <c r="Q17" s="13" t="str">
        <f>VLOOKUP(O17, '[1]لیست محصولات شهریور ۱۴۰۳'!B:C,2,0)</f>
        <v>هامبلا | Hambella</v>
      </c>
      <c r="R17" s="9" t="s">
        <v>461</v>
      </c>
      <c r="S17" s="12">
        <f>VLOOKUP(O17, '[1]لیست محصولات شهریور ۱۴۰۳'!B:F,5,0)</f>
        <v>150</v>
      </c>
      <c r="T17" s="14">
        <f>VLOOKUP(O17, '[1]لیست محصولات شهریور ۱۴۰۳'!B:G,6,0)</f>
        <v>3000000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3000000</v>
      </c>
      <c r="Y17" s="17"/>
      <c r="Z17" s="14">
        <f t="shared" si="4"/>
        <v>3000000</v>
      </c>
      <c r="AA17" s="170"/>
      <c r="AB17" s="227"/>
      <c r="AC17" s="173"/>
      <c r="AD17" s="177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>
        <v>11</v>
      </c>
      <c r="H18" s="10">
        <v>283068840062</v>
      </c>
      <c r="I18" s="9" t="s">
        <v>760</v>
      </c>
      <c r="J18" s="9"/>
      <c r="K18" s="11" t="str">
        <f t="shared" ca="1" si="0"/>
        <v/>
      </c>
      <c r="L18" s="12" t="s">
        <v>799</v>
      </c>
      <c r="M18" s="12" t="s">
        <v>800</v>
      </c>
      <c r="N18" s="12"/>
      <c r="O18" s="9">
        <v>5524.2</v>
      </c>
      <c r="P18" s="9">
        <v>1</v>
      </c>
      <c r="Q18" s="13" t="str">
        <f>VLOOKUP(O18, '[1]لیست محصولات شهریور ۱۴۰۳'!B:C,2,0)</f>
        <v>برزیل کوکاپیل کاناریو | Brazil Cocapil Canario</v>
      </c>
      <c r="R18" s="9" t="s">
        <v>285</v>
      </c>
      <c r="S18" s="12">
        <f>VLOOKUP(O18, '[1]لیست محصولات شهریور ۱۴۰۳'!B:F,5,0)</f>
        <v>750</v>
      </c>
      <c r="T18" s="14">
        <f>VLOOKUP(O18, '[1]لیست محصولات شهریور ۱۴۰۳'!B:G,6,0)</f>
        <v>12450000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12450000</v>
      </c>
      <c r="Y18" s="17"/>
      <c r="Z18" s="14">
        <f t="shared" si="4"/>
        <v>12450000</v>
      </c>
      <c r="AA18" s="18" t="s">
        <v>80</v>
      </c>
      <c r="AB18" s="13" t="s">
        <v>801</v>
      </c>
      <c r="AC18" s="19" t="s">
        <v>802</v>
      </c>
      <c r="AD18" s="20" t="s">
        <v>172</v>
      </c>
      <c r="AE18" s="19"/>
      <c r="AF18" s="21"/>
      <c r="AG18" s="22" t="str">
        <f t="shared" si="5"/>
        <v>TRUE</v>
      </c>
      <c r="AH18" s="23" t="str">
        <f t="shared" si="6"/>
        <v>تهران كامرانيه شمالى نرسيده به نياوران سمت راست كوچه تركاشوند پلاك٣٥ مجتمع واريان واحد ٢١  - پریسا درخشنده 09193361176</v>
      </c>
    </row>
    <row r="19" spans="1:34" ht="22.35" customHeight="1">
      <c r="A19" s="7"/>
      <c r="B19" s="7"/>
      <c r="C19" s="7"/>
      <c r="D19" s="7"/>
      <c r="E19" s="7"/>
      <c r="F19" s="8"/>
      <c r="G19" s="9">
        <v>12</v>
      </c>
      <c r="H19" s="10">
        <v>283075513771</v>
      </c>
      <c r="I19" s="9" t="s">
        <v>760</v>
      </c>
      <c r="J19" s="9"/>
      <c r="K19" s="11" t="str">
        <f t="shared" ca="1" si="0"/>
        <v/>
      </c>
      <c r="L19" s="12" t="s">
        <v>124</v>
      </c>
      <c r="M19" s="12" t="s">
        <v>804</v>
      </c>
      <c r="N19" s="12"/>
      <c r="O19" s="9">
        <v>5501.2</v>
      </c>
      <c r="P19" s="9">
        <v>1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750</v>
      </c>
      <c r="T19" s="14">
        <f>VLOOKUP(O19, '[1]لیست محصولات شهریور ۱۴۰۳'!B:G,6,0)</f>
        <v>11100000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11100000</v>
      </c>
      <c r="Y19" s="17"/>
      <c r="Z19" s="14">
        <f t="shared" si="4"/>
        <v>11100000</v>
      </c>
      <c r="AA19" s="18" t="s">
        <v>805</v>
      </c>
      <c r="AB19" s="13" t="s">
        <v>806</v>
      </c>
      <c r="AC19" s="19" t="s">
        <v>807</v>
      </c>
      <c r="AD19" s="20"/>
      <c r="AE19" s="19"/>
      <c r="AF19" s="21"/>
      <c r="AG19" s="22" t="str">
        <f t="shared" si="5"/>
        <v>TRUE</v>
      </c>
      <c r="AH19" s="23" t="str">
        <f t="shared" si="6"/>
        <v>لرستان خرم آباد، قاضی آباد،تنها اپارتمان موجود در توحید ۶،زنگ چهارم یا اول و دوم  - میلاد یاراحمدی 09163980207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59">
        <v>13</v>
      </c>
      <c r="H20" s="202">
        <v>283076493468</v>
      </c>
      <c r="I20" s="159" t="s">
        <v>760</v>
      </c>
      <c r="J20" s="159"/>
      <c r="K20" s="11" t="str">
        <f t="shared" ca="1" si="0"/>
        <v/>
      </c>
      <c r="L20" s="156" t="s">
        <v>283</v>
      </c>
      <c r="M20" s="156" t="s">
        <v>808</v>
      </c>
      <c r="N20" s="156"/>
      <c r="O20" s="9">
        <v>5524.1</v>
      </c>
      <c r="P20" s="9">
        <v>1</v>
      </c>
      <c r="Q20" s="13" t="str">
        <f>VLOOKUP(O20, '[1]لیست محصولات شهریور ۱۴۰۳'!B:C,2,0)</f>
        <v>برزیل کوکاپیل کاناریو | Brazil Cocapil Canario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2550000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2550000</v>
      </c>
      <c r="Y20" s="17"/>
      <c r="Z20" s="14">
        <f t="shared" si="4"/>
        <v>2550000</v>
      </c>
      <c r="AA20" s="168" t="s">
        <v>428</v>
      </c>
      <c r="AB20" s="226" t="s">
        <v>809</v>
      </c>
      <c r="AC20" s="171" t="s">
        <v>810</v>
      </c>
      <c r="AD20" s="175"/>
      <c r="AE20" s="154" t="s">
        <v>811</v>
      </c>
      <c r="AF20" s="21"/>
      <c r="AG20" s="22" t="str">
        <f t="shared" si="5"/>
        <v>TRUE</v>
      </c>
      <c r="AH20" s="23" t="str">
        <f t="shared" si="6"/>
        <v>قزوین بوئین زهرا - بلوار ازادگان خیابان ۱۶ متری شهدا جنب کوچه حیدری نیا پلاک ۷۹  - پویا نادری 09016701370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0"/>
      <c r="H21" s="203"/>
      <c r="I21" s="160"/>
      <c r="J21" s="160"/>
      <c r="K21" s="11" t="str">
        <f t="shared" ca="1" si="0"/>
        <v/>
      </c>
      <c r="L21" s="157"/>
      <c r="M21" s="157"/>
      <c r="N21" s="157"/>
      <c r="O21" s="9">
        <v>5511.1</v>
      </c>
      <c r="P21" s="9">
        <v>1</v>
      </c>
      <c r="Q21" s="13" t="str">
        <f>VLOOKUP(O21, '[1]لیست محصولات شهریور ۱۴۰۳'!B:C,2,0)</f>
        <v>هامبلا | Hambella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3000000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3000000</v>
      </c>
      <c r="Y21" s="17"/>
      <c r="Z21" s="14">
        <f t="shared" si="4"/>
        <v>3000000</v>
      </c>
      <c r="AA21" s="169"/>
      <c r="AB21" s="228"/>
      <c r="AC21" s="172"/>
      <c r="AD21" s="176"/>
      <c r="AE21" s="174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1"/>
      <c r="H22" s="204"/>
      <c r="I22" s="161"/>
      <c r="J22" s="161"/>
      <c r="K22" s="11" t="str">
        <f t="shared" ca="1" si="0"/>
        <v/>
      </c>
      <c r="L22" s="158"/>
      <c r="M22" s="158"/>
      <c r="N22" s="158"/>
      <c r="O22" s="9">
        <v>5501.1</v>
      </c>
      <c r="P22" s="9">
        <v>1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2300000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2300000</v>
      </c>
      <c r="Y22" s="17"/>
      <c r="Z22" s="14">
        <f t="shared" si="4"/>
        <v>2300000</v>
      </c>
      <c r="AA22" s="170"/>
      <c r="AB22" s="227"/>
      <c r="AC22" s="173"/>
      <c r="AD22" s="177"/>
      <c r="AE22" s="155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59">
        <v>14</v>
      </c>
      <c r="H23" s="202">
        <v>283078845480</v>
      </c>
      <c r="I23" s="159" t="s">
        <v>760</v>
      </c>
      <c r="J23" s="159"/>
      <c r="K23" s="11" t="str">
        <f t="shared" ca="1" si="0"/>
        <v/>
      </c>
      <c r="L23" s="156" t="s">
        <v>812</v>
      </c>
      <c r="M23" s="156" t="s">
        <v>813</v>
      </c>
      <c r="N23" s="156" t="s">
        <v>814</v>
      </c>
      <c r="O23" s="9">
        <v>3326.2</v>
      </c>
      <c r="P23" s="9">
        <v>1</v>
      </c>
      <c r="Q23" s="13" t="str">
        <f>VLOOKUP(O23, '[1]لیست محصولات شهریور ۱۴۰۳'!B:C,2,0)</f>
        <v>میاگروس | Milagros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18150000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18150000</v>
      </c>
      <c r="Y23" s="17"/>
      <c r="Z23" s="14">
        <f t="shared" si="4"/>
        <v>18150000</v>
      </c>
      <c r="AA23" s="168" t="s">
        <v>80</v>
      </c>
      <c r="AB23" s="226" t="s">
        <v>815</v>
      </c>
      <c r="AC23" s="171" t="s">
        <v>816</v>
      </c>
      <c r="AD23" s="175" t="s">
        <v>172</v>
      </c>
      <c r="AE23" s="19"/>
      <c r="AF23" s="21"/>
      <c r="AG23" s="22" t="str">
        <f t="shared" si="5"/>
        <v>TRUE</v>
      </c>
      <c r="AH23" s="23" t="str">
        <f t="shared" si="6"/>
        <v>تهران قیطریه - بلوار کاوه - پور حیدری شرقی(روشنایی) - بلوار صفا - نبش کوچه شقایق - پلاک 6 موچی‌کی (Mochiki) - کیانا بیانی 09124700718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1"/>
      <c r="H24" s="204"/>
      <c r="I24" s="161"/>
      <c r="J24" s="161"/>
      <c r="K24" s="11" t="str">
        <f t="shared" ca="1" si="0"/>
        <v/>
      </c>
      <c r="L24" s="158"/>
      <c r="M24" s="158"/>
      <c r="N24" s="158"/>
      <c r="O24" s="9">
        <v>5524.2</v>
      </c>
      <c r="P24" s="9">
        <v>1</v>
      </c>
      <c r="Q24" s="13" t="str">
        <f>VLOOKUP(O24, '[1]لیست محصولات شهریور ۱۴۰۳'!B:C,2,0)</f>
        <v>برزیل کوکاپیل کاناریو | Brazil Cocapil Canario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12450000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12450000</v>
      </c>
      <c r="Y24" s="17"/>
      <c r="Z24" s="14">
        <f t="shared" si="4"/>
        <v>12450000</v>
      </c>
      <c r="AA24" s="170"/>
      <c r="AB24" s="227"/>
      <c r="AC24" s="173"/>
      <c r="AD24" s="177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2">
        <v>15</v>
      </c>
      <c r="H25" s="165"/>
      <c r="I25" s="162" t="s">
        <v>760</v>
      </c>
      <c r="J25" s="159"/>
      <c r="K25" s="11" t="str">
        <f t="shared" ca="1" si="0"/>
        <v/>
      </c>
      <c r="L25" s="156" t="s">
        <v>817</v>
      </c>
      <c r="M25" s="156" t="s">
        <v>818</v>
      </c>
      <c r="N25" s="156" t="s">
        <v>819</v>
      </c>
      <c r="O25" s="9">
        <v>5525.3</v>
      </c>
      <c r="P25" s="9">
        <v>2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63200000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126400000</v>
      </c>
      <c r="Y25" s="17"/>
      <c r="Z25" s="14">
        <f t="shared" si="4"/>
        <v>126400000</v>
      </c>
      <c r="AA25" s="168" t="s">
        <v>80</v>
      </c>
      <c r="AB25" s="226" t="s">
        <v>70</v>
      </c>
      <c r="AC25" s="171" t="s">
        <v>821</v>
      </c>
      <c r="AD25" s="175"/>
      <c r="AE25" s="19"/>
      <c r="AF25" s="21"/>
      <c r="AG25" s="22" t="str">
        <f t="shared" si="5"/>
        <v>TRUE</v>
      </c>
      <c r="AH25" s="23" t="str">
        <f t="shared" si="6"/>
        <v>تهران - کافه آرمه - اردوان یوسفی 09124047817</v>
      </c>
    </row>
    <row r="26" spans="1:34" ht="22.35" customHeight="1">
      <c r="A26" s="7"/>
      <c r="B26" s="7"/>
      <c r="C26" s="7"/>
      <c r="D26" s="7"/>
      <c r="E26" s="7"/>
      <c r="F26" s="8"/>
      <c r="G26" s="164"/>
      <c r="H26" s="167"/>
      <c r="I26" s="164"/>
      <c r="J26" s="161"/>
      <c r="K26" s="11" t="str">
        <f t="shared" ca="1" si="0"/>
        <v/>
      </c>
      <c r="L26" s="158"/>
      <c r="M26" s="158"/>
      <c r="N26" s="158"/>
      <c r="O26" s="9">
        <v>5511.1</v>
      </c>
      <c r="P26" s="9">
        <v>3</v>
      </c>
      <c r="Q26" s="13" t="str">
        <f>VLOOKUP(O26, '[1]لیست محصولات شهریور ۱۴۰۳'!B:C,2,0)</f>
        <v>هامبلا | Hambella</v>
      </c>
      <c r="R26" s="9" t="s">
        <v>820</v>
      </c>
      <c r="S26" s="12">
        <f>VLOOKUP(O26, '[1]لیست محصولات شهریور ۱۴۰۳'!B:F,5,0)</f>
        <v>150</v>
      </c>
      <c r="T26" s="14">
        <f>VLOOKUP(O26, '[1]لیست محصولات شهریور ۱۴۰۳'!B:G,6,0)</f>
        <v>3000000</v>
      </c>
      <c r="U26" s="15"/>
      <c r="V26" s="16">
        <f t="shared" si="1"/>
        <v>0</v>
      </c>
      <c r="W26" s="12">
        <f t="shared" si="2"/>
        <v>3</v>
      </c>
      <c r="X26" s="14">
        <f t="shared" si="3"/>
        <v>9000000</v>
      </c>
      <c r="Y26" s="17"/>
      <c r="Z26" s="14">
        <f t="shared" si="4"/>
        <v>9000000</v>
      </c>
      <c r="AA26" s="170"/>
      <c r="AB26" s="227"/>
      <c r="AC26" s="173"/>
      <c r="AD26" s="17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16</v>
      </c>
      <c r="H27" s="10">
        <v>841416</v>
      </c>
      <c r="I27" s="9" t="s">
        <v>760</v>
      </c>
      <c r="J27" s="9"/>
      <c r="K27" s="11" t="str">
        <f t="shared" ca="1" si="0"/>
        <v/>
      </c>
      <c r="L27" s="12" t="s">
        <v>500</v>
      </c>
      <c r="M27" s="12" t="s">
        <v>277</v>
      </c>
      <c r="N27" s="12" t="s">
        <v>822</v>
      </c>
      <c r="O27" s="9">
        <v>5501.3</v>
      </c>
      <c r="P27" s="9">
        <v>1</v>
      </c>
      <c r="Q27" s="13" t="str">
        <f>VLOOKUP(O27, '[1]لیست محصولات شهریور ۱۴۰۳'!B:C,2,0)</f>
        <v>ورتکس | Vortex</v>
      </c>
      <c r="R27" s="9"/>
      <c r="S27" s="12">
        <f>VLOOKUP(O27, '[1]لیست محصولات شهریور ۱۴۰۳'!B:F,5,0)</f>
        <v>4000</v>
      </c>
      <c r="T27" s="14">
        <f>VLOOKUP(O27, '[1]لیست محصولات شهریور ۱۴۰۳'!B:G,6,0)</f>
        <v>51200000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51200000</v>
      </c>
      <c r="Y27" s="17"/>
      <c r="Z27" s="14">
        <f t="shared" si="4"/>
        <v>51200000</v>
      </c>
      <c r="AA27" s="18" t="s">
        <v>207</v>
      </c>
      <c r="AB27" s="13" t="s">
        <v>823</v>
      </c>
      <c r="AC27" s="19" t="s">
        <v>824</v>
      </c>
      <c r="AD27" s="20"/>
      <c r="AE27" s="19"/>
      <c r="AF27" s="21"/>
      <c r="AG27" s="22" t="str">
        <f t="shared" si="5"/>
        <v>TRUE</v>
      </c>
      <c r="AH27" s="23" t="str">
        <f t="shared" si="6"/>
        <v>کرج گوهردشت.خیابان اصلی.خیابان ۵ شرقی(فاز۱) پلاک ۹ کافه پال - محمد موسوی 09357128106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82">
        <v>17</v>
      </c>
      <c r="H28" s="83"/>
      <c r="I28" s="82" t="s">
        <v>760</v>
      </c>
      <c r="J28" s="9" t="s">
        <v>75</v>
      </c>
      <c r="K28" s="11" t="str">
        <f t="shared" ca="1" si="0"/>
        <v/>
      </c>
      <c r="L28" s="12"/>
      <c r="M28" s="12" t="s">
        <v>173</v>
      </c>
      <c r="N28" s="12" t="s">
        <v>174</v>
      </c>
      <c r="O28" s="9">
        <v>5511.3</v>
      </c>
      <c r="P28" s="9">
        <v>3</v>
      </c>
      <c r="Q28" s="13" t="str">
        <f>VLOOKUP(O28, '[1]لیست محصولات شهریور ۱۴۰۳'!B:C,2,0)</f>
        <v>هامبلا | Hambella</v>
      </c>
      <c r="R28" s="9"/>
      <c r="S28" s="12">
        <f>VLOOKUP(O28, '[1]لیست محصولات شهریور ۱۴۰۳'!B:F,5,0)</f>
        <v>4000</v>
      </c>
      <c r="T28" s="14">
        <f>VLOOKUP(O28, '[1]لیست محصولات شهریور ۱۴۰۳'!B:G,6,0)</f>
        <v>69600000</v>
      </c>
      <c r="U28" s="15"/>
      <c r="V28" s="16">
        <f t="shared" si="1"/>
        <v>0</v>
      </c>
      <c r="W28" s="12">
        <f t="shared" si="2"/>
        <v>3</v>
      </c>
      <c r="X28" s="14">
        <f t="shared" si="3"/>
        <v>208800000</v>
      </c>
      <c r="Y28" s="17"/>
      <c r="Z28" s="14">
        <f t="shared" si="4"/>
        <v>208800000</v>
      </c>
      <c r="AA28" s="18" t="s">
        <v>80</v>
      </c>
      <c r="AB28" s="13" t="s">
        <v>70</v>
      </c>
      <c r="AC28" s="19" t="s">
        <v>175</v>
      </c>
      <c r="AD28" s="20"/>
      <c r="AE28" s="19"/>
      <c r="AF28" s="21"/>
      <c r="AG28" s="22" t="str">
        <f t="shared" si="5"/>
        <v>TRUE</v>
      </c>
      <c r="AH28" s="23" t="str">
        <f t="shared" si="6"/>
        <v>تهران - کافه بیکری روستار آوا سنتر -  حجتی 09373955769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18</v>
      </c>
      <c r="H29" s="10">
        <v>283092999695</v>
      </c>
      <c r="I29" s="9" t="s">
        <v>760</v>
      </c>
      <c r="J29" s="9"/>
      <c r="K29" s="11" t="str">
        <f t="shared" ca="1" si="0"/>
        <v/>
      </c>
      <c r="L29" s="12" t="s">
        <v>825</v>
      </c>
      <c r="M29" s="12" t="s">
        <v>826</v>
      </c>
      <c r="N29" s="12"/>
      <c r="O29" s="9">
        <v>5525.1</v>
      </c>
      <c r="P29" s="9">
        <v>1</v>
      </c>
      <c r="Q29" s="13" t="str">
        <f>VLOOKUP(O29, '[1]لیست محصولات شهریور ۱۴۰۳'!B:C,2,0)</f>
        <v>اتیوپی آناسورا | Ethiopia Anasora</v>
      </c>
      <c r="R29" s="9" t="s">
        <v>576</v>
      </c>
      <c r="S29" s="12">
        <f>VLOOKUP(O29, '[1]لیست محصولات شهریور ۱۴۰۳'!B:F,5,0)</f>
        <v>150</v>
      </c>
      <c r="T29" s="14">
        <f>VLOOKUP(O29, '[1]لیست محصولات شهریور ۱۴۰۳'!B:G,6,0)</f>
        <v>2750000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2750000</v>
      </c>
      <c r="Y29" s="17"/>
      <c r="Z29" s="14">
        <f t="shared" si="4"/>
        <v>2750000</v>
      </c>
      <c r="AA29" s="18" t="s">
        <v>80</v>
      </c>
      <c r="AB29" s="13" t="s">
        <v>827</v>
      </c>
      <c r="AC29" s="19" t="s">
        <v>828</v>
      </c>
      <c r="AD29" s="20" t="s">
        <v>172</v>
      </c>
      <c r="AE29" s="19"/>
      <c r="AF29" s="21"/>
      <c r="AG29" s="22" t="str">
        <f t="shared" si="5"/>
        <v>TRUE</v>
      </c>
      <c r="AH29" s="23" t="str">
        <f t="shared" si="6"/>
        <v>تهران خیابان سیدجمال‌الدین اسدآبادی (یوسف آباد) نبش پنجاه و هشتم، پلاک 418 واحد 12  - مسیح میرجعفری 09385052983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9">
        <v>19</v>
      </c>
      <c r="H30" s="202">
        <v>283095221569</v>
      </c>
      <c r="I30" s="159" t="s">
        <v>760</v>
      </c>
      <c r="J30" s="159"/>
      <c r="K30" s="11" t="str">
        <f t="shared" ca="1" si="0"/>
        <v/>
      </c>
      <c r="L30" s="156" t="s">
        <v>672</v>
      </c>
      <c r="M30" s="156" t="s">
        <v>829</v>
      </c>
      <c r="N30" s="156"/>
      <c r="O30" s="9">
        <v>3327.1</v>
      </c>
      <c r="P30" s="9">
        <v>1</v>
      </c>
      <c r="Q30" s="13" t="str">
        <f>VLOOKUP(O30, '[1]لیست محصولات شهریور ۱۴۰۳'!B:C,2,0)</f>
        <v>پامپوجیلا | pampojila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5950000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5950000</v>
      </c>
      <c r="Y30" s="17"/>
      <c r="Z30" s="14">
        <f t="shared" si="4"/>
        <v>5950000</v>
      </c>
      <c r="AA30" s="168" t="s">
        <v>80</v>
      </c>
      <c r="AB30" s="226" t="s">
        <v>830</v>
      </c>
      <c r="AC30" s="171" t="s">
        <v>831</v>
      </c>
      <c r="AD30" s="175" t="s">
        <v>172</v>
      </c>
      <c r="AE30" s="154" t="s">
        <v>803</v>
      </c>
      <c r="AF30" s="21"/>
      <c r="AG30" s="22" t="str">
        <f t="shared" si="5"/>
        <v>TRUE</v>
      </c>
      <c r="AH30" s="23" t="str">
        <f t="shared" si="6"/>
        <v>تهران یوسف آباد- میدان اسد آبادی- بن بست باغچه بان پلاک9 واحد 5  - آرین سپهری 09113213912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0"/>
      <c r="H31" s="203"/>
      <c r="I31" s="160"/>
      <c r="J31" s="160"/>
      <c r="K31" s="11" t="str">
        <f t="shared" ca="1" si="0"/>
        <v/>
      </c>
      <c r="L31" s="157"/>
      <c r="M31" s="157"/>
      <c r="N31" s="157"/>
      <c r="O31" s="9">
        <v>3329.1</v>
      </c>
      <c r="P31" s="9">
        <v>1</v>
      </c>
      <c r="Q31" s="13" t="str">
        <f>VLOOKUP(O31, '[1]لیست محصولات شهریور ۱۴۰۳'!B:C,2,0)</f>
        <v>بنتی ننکا | Benti Nenka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9850000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9850000</v>
      </c>
      <c r="Y31" s="17"/>
      <c r="Z31" s="14">
        <f t="shared" si="4"/>
        <v>9850000</v>
      </c>
      <c r="AA31" s="169"/>
      <c r="AB31" s="228"/>
      <c r="AC31" s="172"/>
      <c r="AD31" s="176"/>
      <c r="AE31" s="174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60"/>
      <c r="H32" s="203"/>
      <c r="I32" s="160"/>
      <c r="J32" s="160"/>
      <c r="K32" s="11" t="str">
        <f t="shared" ca="1" si="0"/>
        <v/>
      </c>
      <c r="L32" s="157"/>
      <c r="M32" s="157"/>
      <c r="N32" s="157"/>
      <c r="O32" s="9">
        <v>5524.1</v>
      </c>
      <c r="P32" s="9">
        <v>1</v>
      </c>
      <c r="Q32" s="13" t="str">
        <f>VLOOKUP(O32, '[1]لیست محصولات شهریور ۱۴۰۳'!B:C,2,0)</f>
        <v>برزیل کوکاپیل کاناریو | Brazil Cocapil Canario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2550000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2550000</v>
      </c>
      <c r="Y32" s="17"/>
      <c r="Z32" s="14">
        <f t="shared" si="4"/>
        <v>2550000</v>
      </c>
      <c r="AA32" s="169"/>
      <c r="AB32" s="228"/>
      <c r="AC32" s="172"/>
      <c r="AD32" s="176"/>
      <c r="AE32" s="174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61"/>
      <c r="H33" s="204"/>
      <c r="I33" s="161"/>
      <c r="J33" s="161"/>
      <c r="K33" s="11" t="str">
        <f t="shared" ca="1" si="0"/>
        <v/>
      </c>
      <c r="L33" s="158"/>
      <c r="M33" s="158"/>
      <c r="N33" s="158"/>
      <c r="O33" s="9">
        <v>5525.1</v>
      </c>
      <c r="P33" s="9">
        <v>1</v>
      </c>
      <c r="Q33" s="13" t="str">
        <f>VLOOKUP(O33, '[1]لیست محصولات شهریور ۱۴۰۳'!B:C,2,0)</f>
        <v>اتیوپی آناسورا | Ethiopia Anasora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2750000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2750000</v>
      </c>
      <c r="Y33" s="17"/>
      <c r="Z33" s="14">
        <f t="shared" si="4"/>
        <v>2750000</v>
      </c>
      <c r="AA33" s="170"/>
      <c r="AB33" s="227"/>
      <c r="AC33" s="173"/>
      <c r="AD33" s="177"/>
      <c r="AE33" s="155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82">
        <v>20</v>
      </c>
      <c r="H34" s="83"/>
      <c r="I34" s="82" t="s">
        <v>760</v>
      </c>
      <c r="J34" s="9" t="s">
        <v>75</v>
      </c>
      <c r="K34" s="11" t="str">
        <f t="shared" ca="1" si="0"/>
        <v/>
      </c>
      <c r="L34" s="12" t="s">
        <v>330</v>
      </c>
      <c r="M34" s="12" t="s">
        <v>331</v>
      </c>
      <c r="N34" s="12" t="s">
        <v>332</v>
      </c>
      <c r="O34" s="9">
        <v>5501.2</v>
      </c>
      <c r="P34" s="9">
        <v>10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750</v>
      </c>
      <c r="T34" s="14">
        <f>VLOOKUP(O34, '[1]لیست محصولات شهریور ۱۴۰۳'!B:G,6,0)</f>
        <v>11100000</v>
      </c>
      <c r="U34" s="15"/>
      <c r="V34" s="16">
        <f t="shared" si="1"/>
        <v>0</v>
      </c>
      <c r="W34" s="12">
        <f t="shared" si="2"/>
        <v>10</v>
      </c>
      <c r="X34" s="14">
        <f t="shared" si="3"/>
        <v>111000000</v>
      </c>
      <c r="Y34" s="17"/>
      <c r="Z34" s="14">
        <f t="shared" si="4"/>
        <v>111000000</v>
      </c>
      <c r="AA34" s="18" t="s">
        <v>161</v>
      </c>
      <c r="AB34" s="13" t="s">
        <v>832</v>
      </c>
      <c r="AC34" s="19" t="s">
        <v>334</v>
      </c>
      <c r="AD34" s="20"/>
      <c r="AE34" s="84" t="s">
        <v>833</v>
      </c>
      <c r="AF34" s="21"/>
      <c r="AG34" s="22" t="str">
        <f t="shared" si="5"/>
        <v>TRUE</v>
      </c>
      <c r="AH34" s="23" t="str">
        <f t="shared" si="6"/>
        <v>ارومیه بلوار نبوت،انتهاي كوچه 18،مغازه نبش فروشگاه پینچ - ساسان حامدی 09370999001</v>
      </c>
    </row>
    <row r="35" spans="1:34" ht="22.35" customHeight="1">
      <c r="A35" s="7"/>
      <c r="B35" s="7"/>
      <c r="C35" s="7"/>
      <c r="D35" s="7"/>
      <c r="E35" s="7"/>
      <c r="F35" s="8"/>
      <c r="G35" s="162">
        <v>21</v>
      </c>
      <c r="H35" s="165"/>
      <c r="I35" s="162" t="s">
        <v>760</v>
      </c>
      <c r="J35" s="159" t="s">
        <v>75</v>
      </c>
      <c r="K35" s="11" t="str">
        <f t="shared" ca="1" si="0"/>
        <v/>
      </c>
      <c r="L35" s="156" t="s">
        <v>834</v>
      </c>
      <c r="M35" s="156" t="s">
        <v>835</v>
      </c>
      <c r="N35" s="156" t="s">
        <v>836</v>
      </c>
      <c r="O35" s="9">
        <v>5511.2</v>
      </c>
      <c r="P35" s="9">
        <v>10</v>
      </c>
      <c r="Q35" s="13" t="str">
        <f>VLOOKUP(O35, '[1]لیست محصولات شهریور ۱۴۰۳'!B:C,2,0)</f>
        <v>هامبلا | Hambella</v>
      </c>
      <c r="R35" s="9"/>
      <c r="S35" s="12">
        <f>VLOOKUP(O35, '[1]لیست محصولات شهریور ۱۴۰۳'!B:F,5,0)</f>
        <v>750</v>
      </c>
      <c r="T35" s="14">
        <f>VLOOKUP(O35, '[1]لیست محصولات شهریور ۱۴۰۳'!B:G,6,0)</f>
        <v>14550000</v>
      </c>
      <c r="U35" s="15"/>
      <c r="V35" s="16">
        <f t="shared" si="1"/>
        <v>0</v>
      </c>
      <c r="W35" s="12">
        <f t="shared" si="2"/>
        <v>10</v>
      </c>
      <c r="X35" s="14">
        <f t="shared" si="3"/>
        <v>145500000</v>
      </c>
      <c r="Y35" s="17"/>
      <c r="Z35" s="14">
        <f t="shared" si="4"/>
        <v>145500000</v>
      </c>
      <c r="AA35" s="168" t="s">
        <v>143</v>
      </c>
      <c r="AB35" s="226" t="s">
        <v>837</v>
      </c>
      <c r="AC35" s="171" t="s">
        <v>838</v>
      </c>
      <c r="AD35" s="175"/>
      <c r="AE35" s="19"/>
      <c r="AF35" s="21"/>
      <c r="AG35" s="22" t="str">
        <f t="shared" si="5"/>
        <v>TRUE</v>
      </c>
      <c r="AH35" s="23" t="str">
        <f t="shared" si="6"/>
        <v>تبریز بارون آواك روبه روي درب پشتي پاساژ ضرغامي دکان قهوه نوزده دو صفر - رضا ظریف 09142155595</v>
      </c>
    </row>
    <row r="36" spans="1:34" ht="22.35" customHeight="1">
      <c r="A36" s="7"/>
      <c r="B36" s="7"/>
      <c r="C36" s="7"/>
      <c r="D36" s="7"/>
      <c r="E36" s="7"/>
      <c r="F36" s="8"/>
      <c r="G36" s="163"/>
      <c r="H36" s="166"/>
      <c r="I36" s="163"/>
      <c r="J36" s="160"/>
      <c r="K36" s="11" t="str">
        <f t="shared" ca="1" si="0"/>
        <v/>
      </c>
      <c r="L36" s="157"/>
      <c r="M36" s="157"/>
      <c r="N36" s="157"/>
      <c r="O36" s="9">
        <v>5511.1</v>
      </c>
      <c r="P36" s="9">
        <v>20</v>
      </c>
      <c r="Q36" s="13" t="str">
        <f>VLOOKUP(O36, '[1]لیست محصولات شهریور ۱۴۰۳'!B:C,2,0)</f>
        <v>هامبلا | Hambella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3000000</v>
      </c>
      <c r="U36" s="15"/>
      <c r="V36" s="16">
        <f t="shared" si="1"/>
        <v>0</v>
      </c>
      <c r="W36" s="12">
        <f t="shared" si="2"/>
        <v>20</v>
      </c>
      <c r="X36" s="14">
        <f t="shared" si="3"/>
        <v>60000000</v>
      </c>
      <c r="Y36" s="17"/>
      <c r="Z36" s="14">
        <f t="shared" si="4"/>
        <v>60000000</v>
      </c>
      <c r="AA36" s="169"/>
      <c r="AB36" s="228"/>
      <c r="AC36" s="172"/>
      <c r="AD36" s="176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63"/>
      <c r="H37" s="166"/>
      <c r="I37" s="163"/>
      <c r="J37" s="160"/>
      <c r="K37" s="11" t="str">
        <f t="shared" ca="1" si="0"/>
        <v/>
      </c>
      <c r="L37" s="157"/>
      <c r="M37" s="157"/>
      <c r="N37" s="157"/>
      <c r="O37" s="9">
        <v>3327.1</v>
      </c>
      <c r="P37" s="9">
        <v>4</v>
      </c>
      <c r="Q37" s="13" t="str">
        <f>VLOOKUP(O37, '[1]لیست محصولات شهریور ۱۴۰۳'!B:C,2,0)</f>
        <v>پامپوجیلا | pampojila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5950000</v>
      </c>
      <c r="U37" s="15"/>
      <c r="V37" s="16">
        <f t="shared" si="1"/>
        <v>0</v>
      </c>
      <c r="W37" s="12">
        <f t="shared" si="2"/>
        <v>4</v>
      </c>
      <c r="X37" s="14">
        <f t="shared" si="3"/>
        <v>23800000</v>
      </c>
      <c r="Y37" s="17"/>
      <c r="Z37" s="14">
        <f t="shared" si="4"/>
        <v>23800000</v>
      </c>
      <c r="AA37" s="169"/>
      <c r="AB37" s="228"/>
      <c r="AC37" s="172"/>
      <c r="AD37" s="176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63"/>
      <c r="H38" s="166"/>
      <c r="I38" s="163"/>
      <c r="J38" s="160"/>
      <c r="K38" s="11" t="str">
        <f t="shared" ca="1" si="0"/>
        <v/>
      </c>
      <c r="L38" s="157"/>
      <c r="M38" s="157"/>
      <c r="N38" s="157"/>
      <c r="O38" s="9">
        <v>3329.1</v>
      </c>
      <c r="P38" s="9">
        <v>4</v>
      </c>
      <c r="Q38" s="13" t="str">
        <f>VLOOKUP(O38, '[1]لیست محصولات شهریور ۱۴۰۳'!B:C,2,0)</f>
        <v>بنتی ننکا | Benti Nenka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9850000</v>
      </c>
      <c r="U38" s="15"/>
      <c r="V38" s="16">
        <f t="shared" si="1"/>
        <v>0</v>
      </c>
      <c r="W38" s="12">
        <f t="shared" si="2"/>
        <v>4</v>
      </c>
      <c r="X38" s="14">
        <f t="shared" si="3"/>
        <v>39400000</v>
      </c>
      <c r="Y38" s="17"/>
      <c r="Z38" s="14">
        <f t="shared" si="4"/>
        <v>39400000</v>
      </c>
      <c r="AA38" s="169"/>
      <c r="AB38" s="228"/>
      <c r="AC38" s="172"/>
      <c r="AD38" s="176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163"/>
      <c r="H39" s="166"/>
      <c r="I39" s="163"/>
      <c r="J39" s="160"/>
      <c r="K39" s="11" t="str">
        <f t="shared" ca="1" si="0"/>
        <v/>
      </c>
      <c r="L39" s="157"/>
      <c r="M39" s="157"/>
      <c r="N39" s="157"/>
      <c r="O39" s="9">
        <v>3328.1</v>
      </c>
      <c r="P39" s="9">
        <v>4</v>
      </c>
      <c r="Q39" s="13" t="str">
        <f>VLOOKUP(O39, '[1]لیست محصولات شهریور ۱۴۰۳'!B:C,2,0)</f>
        <v>ایماکولادا مزارع فلو | Inmaculada Fellows Farms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7900000</v>
      </c>
      <c r="U39" s="15"/>
      <c r="V39" s="16">
        <f t="shared" si="1"/>
        <v>0</v>
      </c>
      <c r="W39" s="12">
        <f t="shared" si="2"/>
        <v>4</v>
      </c>
      <c r="X39" s="14">
        <f t="shared" si="3"/>
        <v>31600000</v>
      </c>
      <c r="Y39" s="17"/>
      <c r="Z39" s="14">
        <f t="shared" si="4"/>
        <v>31600000</v>
      </c>
      <c r="AA39" s="169"/>
      <c r="AB39" s="228"/>
      <c r="AC39" s="172"/>
      <c r="AD39" s="176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4"/>
      <c r="H40" s="167"/>
      <c r="I40" s="164"/>
      <c r="J40" s="161"/>
      <c r="K40" s="11" t="str">
        <f t="shared" ca="1" si="0"/>
        <v/>
      </c>
      <c r="L40" s="158"/>
      <c r="M40" s="158"/>
      <c r="N40" s="158"/>
      <c r="O40" s="9">
        <v>5525.1</v>
      </c>
      <c r="P40" s="9">
        <v>5</v>
      </c>
      <c r="Q40" s="13" t="str">
        <f>VLOOKUP(O40, '[1]لیست محصولات شهریور ۱۴۰۳'!B:C,2,0)</f>
        <v>اتیوپی آناسورا | Ethiopia Anasora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2750000</v>
      </c>
      <c r="U40" s="15"/>
      <c r="V40" s="16">
        <f t="shared" si="1"/>
        <v>0</v>
      </c>
      <c r="W40" s="12">
        <f t="shared" si="2"/>
        <v>5</v>
      </c>
      <c r="X40" s="14">
        <f t="shared" si="3"/>
        <v>13750000</v>
      </c>
      <c r="Y40" s="17"/>
      <c r="Z40" s="14">
        <f t="shared" si="4"/>
        <v>13750000</v>
      </c>
      <c r="AA40" s="170"/>
      <c r="AB40" s="227"/>
      <c r="AC40" s="173"/>
      <c r="AD40" s="177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11</v>
      </c>
      <c r="AI241" s="56">
        <f t="shared" si="19"/>
        <v>0</v>
      </c>
      <c r="AJ241" s="57">
        <f t="shared" ref="AJ241:AJ264" si="27">AH241-AI241</f>
        <v>11</v>
      </c>
      <c r="AK241" s="58">
        <f>AH241*AG241/1000</f>
        <v>8.25</v>
      </c>
      <c r="AL241" s="59">
        <f>AO241+AQ241-[2]Sheet1!$AH242</f>
        <v>0</v>
      </c>
      <c r="AM241" s="59">
        <f t="shared" si="25"/>
        <v>-11</v>
      </c>
      <c r="AN241" s="58">
        <f t="shared" si="21"/>
        <v>0</v>
      </c>
      <c r="AO241" s="59"/>
      <c r="AP241" s="58">
        <f t="shared" si="22"/>
        <v>-8.25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5</v>
      </c>
      <c r="AI242" s="56">
        <f t="shared" si="19"/>
        <v>0</v>
      </c>
      <c r="AJ242" s="57">
        <f t="shared" si="27"/>
        <v>5</v>
      </c>
      <c r="AK242" s="58">
        <f t="shared" ref="AK242:AK267" si="28">AH242*AG242/1000</f>
        <v>20</v>
      </c>
      <c r="AL242" s="59">
        <f>AO242+AQ242-[2]Sheet1!$AH243</f>
        <v>0</v>
      </c>
      <c r="AM242" s="59">
        <f t="shared" si="25"/>
        <v>-5</v>
      </c>
      <c r="AN242" s="58">
        <f t="shared" si="21"/>
        <v>0</v>
      </c>
      <c r="AO242" s="59"/>
      <c r="AP242" s="58">
        <f t="shared" si="22"/>
        <v>-20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27</v>
      </c>
      <c r="AI251" s="56">
        <f t="shared" si="19"/>
        <v>0</v>
      </c>
      <c r="AJ251" s="57">
        <f t="shared" si="27"/>
        <v>27</v>
      </c>
      <c r="AK251" s="58">
        <f t="shared" si="28"/>
        <v>4.05</v>
      </c>
      <c r="AL251" s="59">
        <f>AO251+AQ251-[2]Sheet1!$AH252</f>
        <v>0</v>
      </c>
      <c r="AM251" s="59">
        <f t="shared" si="25"/>
        <v>-27</v>
      </c>
      <c r="AN251" s="58">
        <f t="shared" si="21"/>
        <v>0</v>
      </c>
      <c r="AO251" s="59"/>
      <c r="AP251" s="58">
        <f t="shared" si="22"/>
        <v>-4.05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11</v>
      </c>
      <c r="AI252" s="56">
        <f t="shared" si="19"/>
        <v>0</v>
      </c>
      <c r="AJ252" s="57">
        <f t="shared" si="27"/>
        <v>11</v>
      </c>
      <c r="AK252" s="58">
        <f t="shared" si="28"/>
        <v>8.25</v>
      </c>
      <c r="AL252" s="59">
        <f>AO252+AQ252-[2]Sheet1!$AH253</f>
        <v>0</v>
      </c>
      <c r="AM252" s="59">
        <f t="shared" si="25"/>
        <v>-11</v>
      </c>
      <c r="AN252" s="58">
        <f t="shared" si="21"/>
        <v>0</v>
      </c>
      <c r="AO252" s="59"/>
      <c r="AP252" s="58">
        <f t="shared" si="22"/>
        <v>-8.25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94">
    <mergeCell ref="A1:B1"/>
    <mergeCell ref="C1:D1"/>
    <mergeCell ref="E1:F1"/>
    <mergeCell ref="U1:V1"/>
    <mergeCell ref="N8:N9"/>
    <mergeCell ref="M8:M9"/>
    <mergeCell ref="L8:L9"/>
    <mergeCell ref="J8:J9"/>
    <mergeCell ref="I8:I9"/>
    <mergeCell ref="H8:H9"/>
    <mergeCell ref="G8:G9"/>
    <mergeCell ref="AD8:AD9"/>
    <mergeCell ref="AC8:AC9"/>
    <mergeCell ref="AB8:AB9"/>
    <mergeCell ref="AA8:AA9"/>
    <mergeCell ref="G10:G13"/>
    <mergeCell ref="H10:H13"/>
    <mergeCell ref="I10:I13"/>
    <mergeCell ref="J10:J13"/>
    <mergeCell ref="L10:L13"/>
    <mergeCell ref="M10:M13"/>
    <mergeCell ref="N10:N13"/>
    <mergeCell ref="AD10:AD13"/>
    <mergeCell ref="AC10:AC13"/>
    <mergeCell ref="AB10:AB13"/>
    <mergeCell ref="AA10:AA13"/>
    <mergeCell ref="H15:H17"/>
    <mergeCell ref="G15:G17"/>
    <mergeCell ref="AA15:AA17"/>
    <mergeCell ref="AD15:AD17"/>
    <mergeCell ref="AC15:AC17"/>
    <mergeCell ref="AB15:AB17"/>
    <mergeCell ref="N15:N17"/>
    <mergeCell ref="M15:M17"/>
    <mergeCell ref="L15:L17"/>
    <mergeCell ref="J15:J17"/>
    <mergeCell ref="I15:I17"/>
    <mergeCell ref="AB20:AB22"/>
    <mergeCell ref="AA20:AA22"/>
    <mergeCell ref="AC20:AC22"/>
    <mergeCell ref="AD20:AD22"/>
    <mergeCell ref="AE20:AE22"/>
    <mergeCell ref="G20:G22"/>
    <mergeCell ref="H20:H22"/>
    <mergeCell ref="I20:I22"/>
    <mergeCell ref="J20:J22"/>
    <mergeCell ref="L20:L22"/>
    <mergeCell ref="M20:M22"/>
    <mergeCell ref="N20:N22"/>
    <mergeCell ref="N23:N24"/>
    <mergeCell ref="M23:M24"/>
    <mergeCell ref="L23:L24"/>
    <mergeCell ref="J23:J24"/>
    <mergeCell ref="I23:I24"/>
    <mergeCell ref="H23:H24"/>
    <mergeCell ref="G23:G24"/>
    <mergeCell ref="AA23:AA24"/>
    <mergeCell ref="AB23:AB24"/>
    <mergeCell ref="AC23:AC24"/>
    <mergeCell ref="AD23:AD24"/>
    <mergeCell ref="N25:N26"/>
    <mergeCell ref="M25:M26"/>
    <mergeCell ref="AC25:AC26"/>
    <mergeCell ref="AD25:AD26"/>
    <mergeCell ref="AB25:AB26"/>
    <mergeCell ref="AA25:AA26"/>
    <mergeCell ref="L25:L26"/>
    <mergeCell ref="J25:J26"/>
    <mergeCell ref="I25:I26"/>
    <mergeCell ref="H25:H26"/>
    <mergeCell ref="G25:G26"/>
    <mergeCell ref="AA30:AA33"/>
    <mergeCell ref="AC30:AC33"/>
    <mergeCell ref="G30:G33"/>
    <mergeCell ref="H30:H33"/>
    <mergeCell ref="I30:I33"/>
    <mergeCell ref="J30:J33"/>
    <mergeCell ref="L30:L33"/>
    <mergeCell ref="AD30:AD33"/>
    <mergeCell ref="AE30:AE33"/>
    <mergeCell ref="G35:G40"/>
    <mergeCell ref="H35:H40"/>
    <mergeCell ref="I35:I40"/>
    <mergeCell ref="J35:J40"/>
    <mergeCell ref="L35:L40"/>
    <mergeCell ref="M35:M40"/>
    <mergeCell ref="N35:N40"/>
    <mergeCell ref="AD35:AD40"/>
    <mergeCell ref="AC35:AC40"/>
    <mergeCell ref="AB35:AB40"/>
    <mergeCell ref="AA35:AA40"/>
    <mergeCell ref="M30:M33"/>
    <mergeCell ref="N30:N33"/>
    <mergeCell ref="AB30:AB33"/>
  </mergeCells>
  <conditionalFormatting sqref="G2:J3 AD2:AD8 Z2:Z200 J4:J8 J10 AD10 G14:J15 AD14:AD15 G18:J20 AD18:AD20 G23:J23 AD23 G25:J25 AD25 G27:J30 AD27:AD30 G34:J35 AD34:AD35 G41:J200 AD41:AD200">
    <cfRule type="expression" dxfId="98" priority="63">
      <formula>$A2</formula>
    </cfRule>
    <cfRule type="expression" dxfId="97" priority="65">
      <formula>$E2</formula>
    </cfRule>
  </conditionalFormatting>
  <conditionalFormatting sqref="K2:Z2 G2:J3 AA2:AF8 Q3:Z200 J4:J8 J10 AA10:AF10 G14:P15 AA14:AF15 G18:P20 AA18:AF20 G23:P23 AA23:AF23 G25:P25 AA25:AF25 G27:P30 AA27:AF30 G34:P35 AA34:AF35 G41:P200 AA41:AF200 K3:P3 H4:H8 K4:K13 O4:P13 AE9:AF9 H10 AE11:AF13 K16:K17 O16:P17 AE16:AF17 K21:K22 O21:P22 AF21:AF22 K24 O24:P24 AE24:AF24 K26 O26:P26 AE26:AF26 K31:K33 O31:P33 AF31:AF33 K36:K40 O36:P40 AE36:AF40">
    <cfRule type="expression" dxfId="96" priority="64">
      <formula>$C2</formula>
    </cfRule>
  </conditionalFormatting>
  <conditionalFormatting sqref="W2:W200">
    <cfRule type="expression" dxfId="95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{0E209B5D-EFC4-46C5-B985-52B0E6898F70}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{82894EDA-22CE-4FB8-BC5A-1F6136CD585D}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{7B75D701-602A-4F43-B19A-8C2E3855D174}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{CCF8E958-D84E-4C19-AAE9-9846364FDD06}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{AFF62B05-B542-459F-AD59-084C0D961154}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{384D62A2-2A6D-40D3-B5FA-5C6A6335190F}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{9EADAC94-9CEE-47AD-8852-442904BFA160}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{A85FFF59-4A25-4C26-843E-2B4E7012F8B6}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{03BEA055-53F6-4120-81E0-506C0E6A0404}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{A5FB8B7B-B18F-40CF-8B73-CCA7822CB659}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{10E69C78-4E9C-43B2-B53B-3F6C66974F3B}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{BADBE0F6-BC23-45B7-8AD2-2B23F00AC70D}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{44863423-28C2-4823-893E-BB91E72EA424}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{F9465275-BA65-4BE9-8700-78B80F72605A}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{3079643D-026D-4902-AD44-BD13C57FDBD9}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{4A087BB8-4C85-41E3-A354-8CF6A3A443D8}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{BDB410F0-678B-41C5-915F-B5DDBBED884E}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{796D1715-B78F-4082-9B2D-55CF1AEF2387}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{7E0CA02B-3B26-459D-899A-00E84CC1FF41}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{436B255C-3728-49E7-959C-6332484B5E52}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{D1AF1BBF-F489-4BC0-B229-92B7DED7A1FD}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{DC6B723C-D7C6-476B-A8DC-D2085033E12B}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{6D54DA1B-C389-4203-9ABF-6D954504F3AC}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{318AC866-7B10-4C2F-8B18-3CCDE2B5B9CE}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{98261978-E6A8-4818-8C6E-43654BC4F189}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{3A3E5A08-D692-4958-BE9D-0AED6341386E}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{E8EC39D7-B24B-4F65-BAA6-A72F6E584864}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{05A7235E-8688-45A5-8010-88124E1D0AF7}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{3208B15E-294C-4151-A341-B7449016F2B0}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{E67EEAFA-FD74-4227-8979-2BD0D90B7B7D}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{5FE95478-E407-4DA9-AD1C-4A089CCFB70B}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{29DE6AA6-18C9-42E3-ABC1-B3298EE43BE8}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{F5163501-488C-4F11-98E8-E89400330504}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{14744D09-1B44-4584-A71B-766B5738A589}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{4608A6D6-8CC0-4378-88D7-FC812C7D84A9}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{62D1AB6D-25DE-4ADE-8508-4426C16C79FC}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{9EB052AC-A5F6-4D4D-A33B-C42F02CC5907}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{6CF2DC14-A49E-448A-B1DD-0E6B35C3701B}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{5D35F64E-8866-4AAF-9E2D-838735CD7713}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{936D4A3A-FA84-459F-99ED-0E040358AB4D}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{4C97E639-D728-4E00-B574-DFA531CC2031}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{6A1E72F5-96A2-4921-82F1-A362890D9240}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{7FFD8AE7-4B38-485D-84F9-2A837C622A94}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{9B3A7186-483C-48A3-8711-42D4D2CFB1C6}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{85676E11-ADAC-4520-BC9F-B07DAD6AE261}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{909EF751-1D4D-4432-9572-0F8916844576}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{A8C95FE2-BA3C-45F0-8B36-3291E9ADE654}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{CB87428F-4C57-41F3-8981-174FFBA9E246}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{104DB011-0730-47AD-9C38-47D7AAC31D90}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{29020762-D178-4415-87F0-AC4EF7ADAC55}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{7D5AA025-E614-48EB-9D5B-B944EAC48434}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{B9F457FE-5B11-4C70-95B9-77B638275C20}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{8184E45B-4D29-4F7D-AD83-573B7B0AD985}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{1F297F9E-EFC9-420E-90B7-C587F3806DD8}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{91293A2F-384D-441B-AF35-ECDF1C456865}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{3CD2FC2C-172D-4BCE-A56D-96634D807B92}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{1F0B2028-29A7-414C-A02C-8A77D78C418F}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{0E5D5E62-9CE2-42A5-89A1-5F0AFA96462C}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{04EBC8A9-42DB-47B8-AB69-0FCBBA516239}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{DE47804E-2B82-4351-A967-32ED25D468E1}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{E4DE1822-7D51-4D6F-990F-179E94D9BFB5}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209B5D-EFC4-46C5-B985-52B0E6898F7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2894EDA-22CE-4FB8-BC5A-1F6136CD585D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7B75D701-602A-4F43-B19A-8C2E3855D17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CF8E958-D84E-4C19-AAE9-9846364FDD0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AFF62B05-B542-459F-AD59-084C0D961154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384D62A2-2A6D-40D3-B5FA-5C6A6335190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EADAC94-9CEE-47AD-8852-442904BFA16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85FFF59-4A25-4C26-843E-2B4E7012F8B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3BEA055-53F6-4120-81E0-506C0E6A0404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5FB8B7B-B18F-40CF-8B73-CCA7822CB65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0E69C78-4E9C-43B2-B53B-3F6C66974F3B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ADBE0F6-BC23-45B7-8AD2-2B23F00AC70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4863423-28C2-4823-893E-BB91E72EA424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9465275-BA65-4BE9-8700-78B80F72605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079643D-026D-4902-AD44-BD13C57FDBD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A087BB8-4C85-41E3-A354-8CF6A3A443D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BDB410F0-678B-41C5-915F-B5DDBBED884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796D1715-B78F-4082-9B2D-55CF1AEF2387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E0CA02B-3B26-459D-899A-00E84CC1FF41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36B255C-3728-49E7-959C-6332484B5E52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D1AF1BBF-F489-4BC0-B229-92B7DED7A1FD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C6B723C-D7C6-476B-A8DC-D2085033E12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6D54DA1B-C389-4203-9ABF-6D954504F3A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318AC866-7B10-4C2F-8B18-3CCDE2B5B9C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8261978-E6A8-4818-8C6E-43654BC4F189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A3E5A08-D692-4958-BE9D-0AED6341386E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E8EC39D7-B24B-4F65-BAA6-A72F6E58486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5A7235E-8688-45A5-8010-88124E1D0AF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208B15E-294C-4151-A341-B7449016F2B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67EEAFA-FD74-4227-8979-2BD0D90B7B7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5FE95478-E407-4DA9-AD1C-4A089CCFB70B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9DE6AA6-18C9-42E3-ABC1-B3298EE43BE8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5163501-488C-4F11-98E8-E8940033050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4744D09-1B44-4584-A71B-766B5738A589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608A6D6-8CC0-4378-88D7-FC812C7D84A9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2D1AB6D-25DE-4ADE-8508-4426C16C79F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EB052AC-A5F6-4D4D-A33B-C42F02CC590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CF2DC14-A49E-448A-B1DD-0E6B35C3701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D35F64E-8866-4AAF-9E2D-838735CD7713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36D4A3A-FA84-459F-99ED-0E040358AB4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C97E639-D728-4E00-B574-DFA531CC203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A1E72F5-96A2-4921-82F1-A362890D9240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FFD8AE7-4B38-485D-84F9-2A837C622A9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B3A7186-483C-48A3-8711-42D4D2CFB1C6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5676E11-ADAC-4520-BC9F-B07DAD6AE261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09EF751-1D4D-4432-9572-0F891684457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8C95FE2-BA3C-45F0-8B36-3291E9ADE65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CB87428F-4C57-41F3-8981-174FFBA9E24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04DB011-0730-47AD-9C38-47D7AAC31D9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9020762-D178-4415-87F0-AC4EF7ADAC5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D5AA025-E614-48EB-9D5B-B944EAC48434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B9F457FE-5B11-4C70-95B9-77B638275C2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8184E45B-4D29-4F7D-AD83-573B7B0AD985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1F297F9E-EFC9-420E-90B7-C587F3806DD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91293A2F-384D-441B-AF35-ECDF1C45686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CD2FC2C-172D-4BCE-A56D-96634D807B9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F0B2028-29A7-414C-A02C-8A77D78C418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E5D5E62-9CE2-42A5-89A1-5F0AFA96462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04EBC8A9-42DB-47B8-AB69-0FCBBA516239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DE47804E-2B82-4351-A967-32ED25D468E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E4DE1822-7D51-4D6F-990F-179E94D9BFB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F976-50CA-424F-B705-19F94ED95349}">
  <dimension ref="A1:AR267"/>
  <sheetViews>
    <sheetView rightToLeft="1" topLeftCell="G14" zoomScale="70" zoomScaleNormal="70" workbookViewId="0">
      <selection activeCell="Y27" sqref="Y27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5.441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75.5546875" style="24" bestFit="1" customWidth="1"/>
    <col min="29" max="29" width="15.77734375" style="31" bestFit="1" customWidth="1"/>
    <col min="30" max="30" width="13.6640625" style="32" bestFit="1" customWidth="1"/>
    <col min="31" max="31" width="61.88671875" style="24" bestFit="1" customWidth="1"/>
    <col min="32" max="32" width="28.33203125" style="24" bestFit="1" customWidth="1"/>
    <col min="33" max="33" width="13.5546875" style="24" bestFit="1" customWidth="1"/>
    <col min="34" max="34" width="105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283098728461</v>
      </c>
      <c r="I2" s="9" t="s">
        <v>760</v>
      </c>
      <c r="J2" s="9"/>
      <c r="K2" s="11" t="str">
        <f t="shared" ref="K2:K65" ca="1" si="0">IF(C2, TODAY(), "" )</f>
        <v/>
      </c>
      <c r="L2" s="12" t="s">
        <v>598</v>
      </c>
      <c r="M2" s="12" t="s">
        <v>839</v>
      </c>
      <c r="N2" s="12" t="s">
        <v>840</v>
      </c>
      <c r="O2" s="9">
        <v>5501.3</v>
      </c>
      <c r="P2" s="9">
        <v>3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153600000</v>
      </c>
      <c r="Y2" s="17"/>
      <c r="Z2" s="14">
        <f t="shared" ref="Z2:Z65" si="4">X2-Y2</f>
        <v>153600000</v>
      </c>
      <c r="AA2" s="18" t="s">
        <v>265</v>
      </c>
      <c r="AB2" s="13" t="s">
        <v>841</v>
      </c>
      <c r="AC2" s="19" t="s">
        <v>842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کرمان بلوار جمهوری بعد از خیابان رضوان داخل کندرو بعد از خیابان صادقیه مجتمع میلاد کافه اُرسی - امیر جهانپوری 09376940883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202">
        <v>278416</v>
      </c>
      <c r="I3" s="159" t="s">
        <v>760</v>
      </c>
      <c r="J3" s="159"/>
      <c r="K3" s="11" t="str">
        <f t="shared" ca="1" si="0"/>
        <v/>
      </c>
      <c r="L3" s="156" t="s">
        <v>843</v>
      </c>
      <c r="M3" s="156" t="s">
        <v>844</v>
      </c>
      <c r="N3" s="156"/>
      <c r="O3" s="9">
        <v>5524.1</v>
      </c>
      <c r="P3" s="9">
        <v>1</v>
      </c>
      <c r="Q3" s="13" t="str">
        <f>VLOOKUP(O3, '[1]لیست محصولات شهریور ۱۴۰۳'!B:C,2,0)</f>
        <v>برزیل کوکاپیل کاناریو | Brazil Cocapil Canario</v>
      </c>
      <c r="R3" s="9" t="s">
        <v>84</v>
      </c>
      <c r="S3" s="12">
        <f>VLOOKUP(O3, '[1]لیست محصولات شهریور ۱۴۰۳'!B:F,5,0)</f>
        <v>150</v>
      </c>
      <c r="T3" s="14">
        <f>VLOOKUP(O3, '[1]لیست محصولات شهریور ۱۴۰۳'!B:G,6,0)</f>
        <v>2550000</v>
      </c>
      <c r="U3" s="15"/>
      <c r="V3" s="16">
        <f t="shared" si="1"/>
        <v>0</v>
      </c>
      <c r="W3" s="12">
        <f t="shared" si="2"/>
        <v>1</v>
      </c>
      <c r="X3" s="14">
        <f t="shared" si="3"/>
        <v>2550000</v>
      </c>
      <c r="Y3" s="17"/>
      <c r="Z3" s="14">
        <f t="shared" si="4"/>
        <v>2550000</v>
      </c>
      <c r="AA3" s="168" t="s">
        <v>336</v>
      </c>
      <c r="AB3" s="226" t="s">
        <v>845</v>
      </c>
      <c r="AC3" s="171" t="s">
        <v>846</v>
      </c>
      <c r="AD3" s="175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یزد بلوار طالقانی کوی قدس بن بست ۱۰ قدس پلاک ۹۴  - آذر پیروز 09133577807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1"/>
      <c r="H4" s="204"/>
      <c r="I4" s="161"/>
      <c r="J4" s="161"/>
      <c r="K4" s="11" t="str">
        <f t="shared" ca="1" si="0"/>
        <v/>
      </c>
      <c r="L4" s="158"/>
      <c r="M4" s="158"/>
      <c r="N4" s="158"/>
      <c r="O4" s="9">
        <v>5511.1</v>
      </c>
      <c r="P4" s="9">
        <v>1</v>
      </c>
      <c r="Q4" s="13" t="str">
        <f>VLOOKUP(O4, '[1]لیست محصولات شهریور ۱۴۰۳'!B:C,2,0)</f>
        <v>هامبلا | Hambella</v>
      </c>
      <c r="R4" s="9" t="s">
        <v>84</v>
      </c>
      <c r="S4" s="12">
        <f>VLOOKUP(O4, '[1]لیست محصولات شهریور ۱۴۰۳'!B:F,5,0)</f>
        <v>150</v>
      </c>
      <c r="T4" s="14">
        <f>VLOOKUP(O4, '[1]لیست محصولات شهریور ۱۴۰۳'!B:G,6,0)</f>
        <v>3000000</v>
      </c>
      <c r="U4" s="15"/>
      <c r="V4" s="16">
        <f t="shared" si="1"/>
        <v>0</v>
      </c>
      <c r="W4" s="12">
        <f t="shared" si="2"/>
        <v>1</v>
      </c>
      <c r="X4" s="14">
        <f t="shared" si="3"/>
        <v>3000000</v>
      </c>
      <c r="Y4" s="17"/>
      <c r="Z4" s="14">
        <f t="shared" si="4"/>
        <v>3000000</v>
      </c>
      <c r="AA4" s="170"/>
      <c r="AB4" s="227"/>
      <c r="AC4" s="173"/>
      <c r="AD4" s="177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59">
        <v>3</v>
      </c>
      <c r="H5" s="202">
        <v>283114783767</v>
      </c>
      <c r="I5" s="159" t="s">
        <v>760</v>
      </c>
      <c r="J5" s="159"/>
      <c r="K5" s="11" t="str">
        <f t="shared" ca="1" si="0"/>
        <v/>
      </c>
      <c r="L5" s="156" t="s">
        <v>147</v>
      </c>
      <c r="M5" s="156" t="s">
        <v>847</v>
      </c>
      <c r="N5" s="156" t="s">
        <v>360</v>
      </c>
      <c r="O5" s="9">
        <v>5524.1</v>
      </c>
      <c r="P5" s="9">
        <v>2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2550000</v>
      </c>
      <c r="U5" s="15"/>
      <c r="V5" s="16">
        <f t="shared" si="1"/>
        <v>0</v>
      </c>
      <c r="W5" s="12">
        <f t="shared" si="2"/>
        <v>2</v>
      </c>
      <c r="X5" s="14">
        <f t="shared" si="3"/>
        <v>5100000</v>
      </c>
      <c r="Y5" s="17"/>
      <c r="Z5" s="14">
        <f t="shared" si="4"/>
        <v>5100000</v>
      </c>
      <c r="AA5" s="168" t="s">
        <v>243</v>
      </c>
      <c r="AB5" s="226" t="s">
        <v>848</v>
      </c>
      <c r="AC5" s="171" t="s">
        <v>849</v>
      </c>
      <c r="AD5" s="175"/>
      <c r="AE5" s="19"/>
      <c r="AF5" s="21"/>
      <c r="AG5" s="22" t="str">
        <f t="shared" si="5"/>
        <v>TRUE</v>
      </c>
      <c r="AH5" s="23" t="str">
        <f t="shared" si="6"/>
        <v>ساری فرهنگ ، خ سعدی ، بین کوچه میخک و نیلوفر کافه ریبار - علی امیرآقایی 09112511103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1"/>
      <c r="H6" s="204"/>
      <c r="I6" s="161"/>
      <c r="J6" s="161"/>
      <c r="K6" s="11" t="str">
        <f t="shared" ca="1" si="0"/>
        <v/>
      </c>
      <c r="L6" s="158"/>
      <c r="M6" s="158"/>
      <c r="N6" s="158"/>
      <c r="O6" s="9">
        <v>5525.1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2750000</v>
      </c>
      <c r="U6" s="15"/>
      <c r="V6" s="16">
        <f t="shared" si="1"/>
        <v>0</v>
      </c>
      <c r="W6" s="12">
        <f t="shared" si="2"/>
        <v>1</v>
      </c>
      <c r="X6" s="14">
        <f t="shared" si="3"/>
        <v>2750000</v>
      </c>
      <c r="Y6" s="17"/>
      <c r="Z6" s="14">
        <f t="shared" si="4"/>
        <v>2750000</v>
      </c>
      <c r="AA6" s="170"/>
      <c r="AB6" s="227"/>
      <c r="AC6" s="173"/>
      <c r="AD6" s="177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9">
        <v>4</v>
      </c>
      <c r="H7" s="202">
        <v>283139808496</v>
      </c>
      <c r="I7" s="159" t="s">
        <v>760</v>
      </c>
      <c r="J7" s="159"/>
      <c r="K7" s="11" t="str">
        <f t="shared" ca="1" si="0"/>
        <v/>
      </c>
      <c r="L7" s="156" t="s">
        <v>850</v>
      </c>
      <c r="M7" s="156" t="s">
        <v>851</v>
      </c>
      <c r="N7" s="156" t="s">
        <v>852</v>
      </c>
      <c r="O7" s="9">
        <v>5501.3</v>
      </c>
      <c r="P7" s="9">
        <v>1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51200000</v>
      </c>
      <c r="U7" s="26"/>
      <c r="V7" s="16">
        <f t="shared" si="1"/>
        <v>0</v>
      </c>
      <c r="W7" s="12">
        <f t="shared" si="2"/>
        <v>1</v>
      </c>
      <c r="X7" s="14">
        <f t="shared" si="3"/>
        <v>51200000</v>
      </c>
      <c r="Y7" s="17"/>
      <c r="Z7" s="14">
        <f t="shared" si="4"/>
        <v>51200000</v>
      </c>
      <c r="AA7" s="168" t="s">
        <v>279</v>
      </c>
      <c r="AB7" s="226" t="s">
        <v>853</v>
      </c>
      <c r="AC7" s="171" t="s">
        <v>854</v>
      </c>
      <c r="AD7" s="175"/>
      <c r="AE7" s="19"/>
      <c r="AF7" s="21"/>
      <c r="AG7" s="22" t="str">
        <f t="shared" si="5"/>
        <v>TRUE</v>
      </c>
      <c r="AH7" s="23" t="str">
        <f t="shared" si="6"/>
        <v>بابل خیابان جانبازان_بین توحید 50 و 48 کافه درخت - فربد سعیدی 09113151484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204"/>
      <c r="I8" s="161"/>
      <c r="J8" s="161"/>
      <c r="K8" s="11" t="str">
        <f t="shared" ca="1" si="0"/>
        <v/>
      </c>
      <c r="L8" s="158"/>
      <c r="M8" s="158"/>
      <c r="N8" s="158"/>
      <c r="O8" s="9">
        <v>3327.1</v>
      </c>
      <c r="P8" s="9">
        <v>1</v>
      </c>
      <c r="Q8" s="13" t="str">
        <f>VLOOKUP(O8, '[1]لیست محصولات شهریور ۱۴۰۳'!B:C,2,0)</f>
        <v>پامپوجیلا | pampojila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5950000</v>
      </c>
      <c r="U8" s="15"/>
      <c r="V8" s="16">
        <f t="shared" si="1"/>
        <v>0</v>
      </c>
      <c r="W8" s="12">
        <f t="shared" si="2"/>
        <v>1</v>
      </c>
      <c r="X8" s="14">
        <f t="shared" si="3"/>
        <v>5950000</v>
      </c>
      <c r="Y8" s="17"/>
      <c r="Z8" s="14">
        <f t="shared" si="4"/>
        <v>5950000</v>
      </c>
      <c r="AA8" s="170"/>
      <c r="AB8" s="227"/>
      <c r="AC8" s="173"/>
      <c r="AD8" s="17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82">
        <v>5</v>
      </c>
      <c r="H9" s="83"/>
      <c r="I9" s="106" t="s">
        <v>855</v>
      </c>
      <c r="J9" s="9" t="s">
        <v>75</v>
      </c>
      <c r="K9" s="11" t="str">
        <f t="shared" ca="1" si="0"/>
        <v/>
      </c>
      <c r="L9" s="27"/>
      <c r="M9" s="12" t="s">
        <v>173</v>
      </c>
      <c r="N9" s="12" t="s">
        <v>508</v>
      </c>
      <c r="O9" s="9">
        <v>5511.3</v>
      </c>
      <c r="P9" s="9">
        <v>8</v>
      </c>
      <c r="Q9" s="13" t="str">
        <f>VLOOKUP(O9, '[1]لیست محصولات شهریور ۱۴۰۳'!B:C,2,0)</f>
        <v>هامبلا | Hambella</v>
      </c>
      <c r="R9" s="9"/>
      <c r="S9" s="12">
        <f>VLOOKUP(O9, '[1]لیست محصولات شهریور ۱۴۰۳'!B:F,5,0)</f>
        <v>4000</v>
      </c>
      <c r="T9" s="14">
        <f>VLOOKUP(O9, '[1]لیست محصولات شهریور ۱۴۰۳'!B:G,6,0)</f>
        <v>69600000</v>
      </c>
      <c r="U9" s="15"/>
      <c r="V9" s="16">
        <f t="shared" si="1"/>
        <v>0</v>
      </c>
      <c r="W9" s="12">
        <f t="shared" si="2"/>
        <v>8</v>
      </c>
      <c r="X9" s="14">
        <f t="shared" si="3"/>
        <v>556800000</v>
      </c>
      <c r="Y9" s="17"/>
      <c r="Z9" s="14">
        <f t="shared" si="4"/>
        <v>556800000</v>
      </c>
      <c r="AA9" s="18" t="s">
        <v>80</v>
      </c>
      <c r="AB9" s="13" t="s">
        <v>70</v>
      </c>
      <c r="AC9" s="19" t="s">
        <v>175</v>
      </c>
      <c r="AD9" s="20"/>
      <c r="AE9" s="107" t="s">
        <v>878</v>
      </c>
      <c r="AF9" s="21"/>
      <c r="AG9" s="22" t="str">
        <f t="shared" si="5"/>
        <v>TRUE</v>
      </c>
      <c r="AH9" s="23" t="str">
        <f t="shared" si="6"/>
        <v>تهران - کافه بیکری روستار سانا سنتر -  حجتی 09373955769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6</v>
      </c>
      <c r="H10" s="202">
        <v>283166696884</v>
      </c>
      <c r="I10" s="159" t="s">
        <v>855</v>
      </c>
      <c r="J10" s="159"/>
      <c r="K10" s="11" t="str">
        <f t="shared" ca="1" si="0"/>
        <v/>
      </c>
      <c r="L10" s="156" t="s">
        <v>856</v>
      </c>
      <c r="M10" s="156" t="s">
        <v>857</v>
      </c>
      <c r="N10" s="156" t="s">
        <v>858</v>
      </c>
      <c r="O10" s="9">
        <v>3328.1</v>
      </c>
      <c r="P10" s="9">
        <v>1</v>
      </c>
      <c r="Q10" s="13" t="str">
        <f>VLOOKUP(O10, '[1]لیست محصولات شهریور ۱۴۰۳'!B:C,2,0)</f>
        <v>ایماکولادا مزارع فلو | Inmaculada Fellows Farms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7900000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7900000</v>
      </c>
      <c r="Y10" s="17"/>
      <c r="Z10" s="14">
        <f t="shared" si="4"/>
        <v>7900000</v>
      </c>
      <c r="AA10" s="168" t="s">
        <v>859</v>
      </c>
      <c r="AB10" s="226" t="s">
        <v>860</v>
      </c>
      <c r="AC10" s="171" t="s">
        <v>861</v>
      </c>
      <c r="AD10" s="175"/>
      <c r="AE10" s="19"/>
      <c r="AF10" s="21"/>
      <c r="AG10" s="22" t="str">
        <f t="shared" si="5"/>
        <v>TRUE</v>
      </c>
      <c r="AH10" s="23" t="str">
        <f t="shared" si="6"/>
        <v>نوشهر منطقه چلندر رو به روی وردی چلندر کافه لکسون - رامین حسابیان 09163074331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0"/>
      <c r="H11" s="203"/>
      <c r="I11" s="160"/>
      <c r="J11" s="160"/>
      <c r="K11" s="11" t="str">
        <f t="shared" ca="1" si="0"/>
        <v/>
      </c>
      <c r="L11" s="157"/>
      <c r="M11" s="157"/>
      <c r="N11" s="157"/>
      <c r="O11" s="9">
        <v>5525.2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750</v>
      </c>
      <c r="T11" s="14">
        <f>VLOOKUP(O11, '[1]لیست محصولات شهریور ۱۴۰۳'!B:G,6,0)</f>
        <v>13350000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13350000</v>
      </c>
      <c r="Y11" s="17"/>
      <c r="Z11" s="14">
        <f t="shared" si="4"/>
        <v>13350000</v>
      </c>
      <c r="AA11" s="169"/>
      <c r="AB11" s="228"/>
      <c r="AC11" s="172"/>
      <c r="AD11" s="176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1"/>
      <c r="H12" s="204"/>
      <c r="I12" s="161"/>
      <c r="J12" s="161"/>
      <c r="K12" s="11" t="str">
        <f t="shared" ca="1" si="0"/>
        <v/>
      </c>
      <c r="L12" s="158"/>
      <c r="M12" s="158"/>
      <c r="N12" s="158"/>
      <c r="O12" s="9">
        <v>3329.1</v>
      </c>
      <c r="P12" s="9">
        <v>1</v>
      </c>
      <c r="Q12" s="13" t="str">
        <f>VLOOKUP(O12, '[1]لیست محصولات شهریور ۱۴۰۳'!B:C,2,0)</f>
        <v>بنتی ننکا | Benti Nenka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9850000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9850000</v>
      </c>
      <c r="Y12" s="17"/>
      <c r="Z12" s="14">
        <f t="shared" si="4"/>
        <v>9850000</v>
      </c>
      <c r="AA12" s="170"/>
      <c r="AB12" s="227"/>
      <c r="AC12" s="173"/>
      <c r="AD12" s="17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9">
        <v>7</v>
      </c>
      <c r="H13" s="202">
        <v>283172614022</v>
      </c>
      <c r="I13" s="159" t="s">
        <v>855</v>
      </c>
      <c r="J13" s="159"/>
      <c r="K13" s="11" t="str">
        <f t="shared" ca="1" si="0"/>
        <v/>
      </c>
      <c r="L13" s="156" t="s">
        <v>862</v>
      </c>
      <c r="M13" s="156" t="s">
        <v>863</v>
      </c>
      <c r="N13" s="156" t="s">
        <v>864</v>
      </c>
      <c r="O13" s="9">
        <v>5511.1</v>
      </c>
      <c r="P13" s="9">
        <v>4</v>
      </c>
      <c r="Q13" s="13" t="str">
        <f>VLOOKUP(O13, '[1]لیست محصولات شهریور ۱۴۰۳'!B:C,2,0)</f>
        <v>هامبلا | Hambella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3000000</v>
      </c>
      <c r="U13" s="26"/>
      <c r="V13" s="16">
        <f t="shared" si="1"/>
        <v>0</v>
      </c>
      <c r="W13" s="12">
        <f t="shared" si="2"/>
        <v>4</v>
      </c>
      <c r="X13" s="14">
        <f t="shared" si="3"/>
        <v>12000000</v>
      </c>
      <c r="Y13" s="17"/>
      <c r="Z13" s="14">
        <f t="shared" si="4"/>
        <v>12000000</v>
      </c>
      <c r="AA13" s="168" t="s">
        <v>876</v>
      </c>
      <c r="AB13" s="226" t="s">
        <v>865</v>
      </c>
      <c r="AC13" s="171" t="s">
        <v>866</v>
      </c>
      <c r="AD13" s="175"/>
      <c r="AE13" s="154" t="s">
        <v>877</v>
      </c>
      <c r="AF13" s="21"/>
      <c r="AG13" s="22" t="str">
        <f t="shared" si="5"/>
        <v>TRUE</v>
      </c>
      <c r="AH13" s="23" t="str">
        <f t="shared" si="6"/>
        <v>کرمانشاه خیابان نوبهار جنب بانک صادرات بستنی نوبهار - کهیار فرامرزی 09188315883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0"/>
      <c r="H14" s="203"/>
      <c r="I14" s="160"/>
      <c r="J14" s="160"/>
      <c r="K14" s="11" t="str">
        <f t="shared" ca="1" si="0"/>
        <v/>
      </c>
      <c r="L14" s="157"/>
      <c r="M14" s="157"/>
      <c r="N14" s="157"/>
      <c r="O14" s="9">
        <v>5525.1</v>
      </c>
      <c r="P14" s="9">
        <v>4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2750000</v>
      </c>
      <c r="U14" s="15"/>
      <c r="V14" s="16">
        <f t="shared" si="1"/>
        <v>0</v>
      </c>
      <c r="W14" s="12">
        <f t="shared" si="2"/>
        <v>4</v>
      </c>
      <c r="X14" s="14">
        <f t="shared" si="3"/>
        <v>11000000</v>
      </c>
      <c r="Y14" s="17"/>
      <c r="Z14" s="14">
        <f t="shared" si="4"/>
        <v>11000000</v>
      </c>
      <c r="AA14" s="169"/>
      <c r="AB14" s="228"/>
      <c r="AC14" s="172"/>
      <c r="AD14" s="176"/>
      <c r="AE14" s="174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0"/>
      <c r="H15" s="203"/>
      <c r="I15" s="160"/>
      <c r="J15" s="160"/>
      <c r="K15" s="11" t="str">
        <f t="shared" ca="1" si="0"/>
        <v/>
      </c>
      <c r="L15" s="157"/>
      <c r="M15" s="157"/>
      <c r="N15" s="157"/>
      <c r="O15" s="9">
        <v>5524.1</v>
      </c>
      <c r="P15" s="9">
        <v>4</v>
      </c>
      <c r="Q15" s="13" t="str">
        <f>VLOOKUP(O15, '[1]لیست محصولات شهریور ۱۴۰۳'!B:C,2,0)</f>
        <v>برزیل کوکاپیل کاناریو | Brazil Cocapil Canario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2550000</v>
      </c>
      <c r="U15" s="15"/>
      <c r="V15" s="16">
        <f t="shared" si="1"/>
        <v>0</v>
      </c>
      <c r="W15" s="12">
        <f t="shared" si="2"/>
        <v>4</v>
      </c>
      <c r="X15" s="14">
        <f t="shared" si="3"/>
        <v>10200000</v>
      </c>
      <c r="Y15" s="17"/>
      <c r="Z15" s="14">
        <f t="shared" si="4"/>
        <v>10200000</v>
      </c>
      <c r="AA15" s="169"/>
      <c r="AB15" s="228"/>
      <c r="AC15" s="172"/>
      <c r="AD15" s="176"/>
      <c r="AE15" s="174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0"/>
      <c r="H16" s="203"/>
      <c r="I16" s="160"/>
      <c r="J16" s="160"/>
      <c r="K16" s="11" t="str">
        <f t="shared" ca="1" si="0"/>
        <v/>
      </c>
      <c r="L16" s="157"/>
      <c r="M16" s="157"/>
      <c r="N16" s="157"/>
      <c r="O16" s="9">
        <v>3327.1</v>
      </c>
      <c r="P16" s="9">
        <v>1</v>
      </c>
      <c r="Q16" s="13" t="str">
        <f>VLOOKUP(O16, '[1]لیست محصولات شهریور ۱۴۰۳'!B:C,2,0)</f>
        <v>پامپوجیلا | pampojila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5950000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5950000</v>
      </c>
      <c r="Y16" s="17"/>
      <c r="Z16" s="14">
        <f t="shared" si="4"/>
        <v>5950000</v>
      </c>
      <c r="AA16" s="169"/>
      <c r="AB16" s="228"/>
      <c r="AC16" s="172"/>
      <c r="AD16" s="176"/>
      <c r="AE16" s="174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61"/>
      <c r="H17" s="204"/>
      <c r="I17" s="161"/>
      <c r="J17" s="161"/>
      <c r="K17" s="11" t="str">
        <f t="shared" ca="1" si="0"/>
        <v/>
      </c>
      <c r="L17" s="158"/>
      <c r="M17" s="158"/>
      <c r="N17" s="158"/>
      <c r="O17" s="9">
        <v>3328.1</v>
      </c>
      <c r="P17" s="9">
        <v>1</v>
      </c>
      <c r="Q17" s="13" t="str">
        <f>VLOOKUP(O17, '[1]لیست محصولات شهریور ۱۴۰۳'!B:C,2,0)</f>
        <v>ایماکولادا مزارع فلو | Inmaculada Fellows Farms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7900000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7900000</v>
      </c>
      <c r="Y17" s="17"/>
      <c r="Z17" s="14">
        <f t="shared" si="4"/>
        <v>7900000</v>
      </c>
      <c r="AA17" s="170"/>
      <c r="AB17" s="227"/>
      <c r="AC17" s="173"/>
      <c r="AD17" s="177"/>
      <c r="AE17" s="155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62">
        <v>8</v>
      </c>
      <c r="H18" s="165"/>
      <c r="I18" s="162" t="s">
        <v>855</v>
      </c>
      <c r="J18" s="159" t="s">
        <v>75</v>
      </c>
      <c r="K18" s="11" t="str">
        <f t="shared" ca="1" si="0"/>
        <v/>
      </c>
      <c r="L18" s="156" t="s">
        <v>867</v>
      </c>
      <c r="M18" s="156" t="s">
        <v>868</v>
      </c>
      <c r="N18" s="156" t="s">
        <v>869</v>
      </c>
      <c r="O18" s="9">
        <v>5524.2</v>
      </c>
      <c r="P18" s="9">
        <v>2</v>
      </c>
      <c r="Q18" s="13" t="str">
        <f>VLOOKUP(O18, '[1]لیست محصولات شهریور ۱۴۰۳'!B:C,2,0)</f>
        <v>برزیل کوکاپیل کاناریو | Brazil Cocapil Canario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12450000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24900000</v>
      </c>
      <c r="Y18" s="17"/>
      <c r="Z18" s="14">
        <f t="shared" si="4"/>
        <v>24900000</v>
      </c>
      <c r="AA18" s="168" t="s">
        <v>132</v>
      </c>
      <c r="AB18" s="226" t="s">
        <v>870</v>
      </c>
      <c r="AC18" s="171" t="s">
        <v>871</v>
      </c>
      <c r="AD18" s="175"/>
      <c r="AE18" s="154" t="s">
        <v>872</v>
      </c>
      <c r="AF18" s="21"/>
      <c r="AG18" s="22" t="str">
        <f t="shared" si="5"/>
        <v>TRUE</v>
      </c>
      <c r="AH18" s="23" t="str">
        <f t="shared" si="6"/>
        <v>اصفهان خیابان مصلی شمالی، نبش کوچه 3 کافه Q  - عماد مویدی 09367959455</v>
      </c>
    </row>
    <row r="19" spans="1:34" ht="22.35" customHeight="1">
      <c r="A19" s="7"/>
      <c r="B19" s="7"/>
      <c r="C19" s="7"/>
      <c r="D19" s="7"/>
      <c r="E19" s="7"/>
      <c r="F19" s="8"/>
      <c r="G19" s="163"/>
      <c r="H19" s="166"/>
      <c r="I19" s="163"/>
      <c r="J19" s="160"/>
      <c r="K19" s="11" t="str">
        <f t="shared" ca="1" si="0"/>
        <v/>
      </c>
      <c r="L19" s="157"/>
      <c r="M19" s="157"/>
      <c r="N19" s="157"/>
      <c r="O19" s="9">
        <v>5525.2</v>
      </c>
      <c r="P19" s="9">
        <v>2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750</v>
      </c>
      <c r="T19" s="14">
        <f>VLOOKUP(O19, '[1]لیست محصولات شهریور ۱۴۰۳'!B:G,6,0)</f>
        <v>13350000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26700000</v>
      </c>
      <c r="Y19" s="17"/>
      <c r="Z19" s="14">
        <f t="shared" si="4"/>
        <v>26700000</v>
      </c>
      <c r="AA19" s="169"/>
      <c r="AB19" s="228"/>
      <c r="AC19" s="172"/>
      <c r="AD19" s="176"/>
      <c r="AE19" s="174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3"/>
      <c r="H20" s="222" t="s">
        <v>96</v>
      </c>
      <c r="I20" s="163"/>
      <c r="J20" s="160"/>
      <c r="K20" s="11" t="str">
        <f t="shared" ca="1" si="0"/>
        <v/>
      </c>
      <c r="L20" s="157"/>
      <c r="M20" s="157"/>
      <c r="N20" s="157"/>
      <c r="O20" s="67">
        <v>5525.1</v>
      </c>
      <c r="P20" s="67">
        <v>2</v>
      </c>
      <c r="Q20" s="71" t="str">
        <f>VLOOKUP(O20, '[1]لیست محصولات شهریور ۱۴۰۳'!B:C,2,0)</f>
        <v>اتیوپی آناسورا | Ethiopia Anasora</v>
      </c>
      <c r="R20" s="67"/>
      <c r="S20" s="70">
        <f>VLOOKUP(O20, '[1]لیست محصولات شهریور ۱۴۰۳'!B:F,5,0)</f>
        <v>150</v>
      </c>
      <c r="T20" s="72">
        <f>VLOOKUP(O20, '[1]لیست محصولات شهریور ۱۴۰۳'!B:G,6,0)</f>
        <v>2750000</v>
      </c>
      <c r="U20" s="73"/>
      <c r="V20" s="74">
        <f t="shared" si="1"/>
        <v>0</v>
      </c>
      <c r="W20" s="70">
        <f t="shared" si="2"/>
        <v>2</v>
      </c>
      <c r="X20" s="72">
        <f t="shared" si="3"/>
        <v>5500000</v>
      </c>
      <c r="Y20" s="75"/>
      <c r="Z20" s="72">
        <f t="shared" si="4"/>
        <v>5500000</v>
      </c>
      <c r="AA20" s="169"/>
      <c r="AB20" s="228"/>
      <c r="AC20" s="172"/>
      <c r="AD20" s="176"/>
      <c r="AE20" s="174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4"/>
      <c r="H21" s="223"/>
      <c r="I21" s="164"/>
      <c r="J21" s="161"/>
      <c r="K21" s="11" t="str">
        <f t="shared" ca="1" si="0"/>
        <v/>
      </c>
      <c r="L21" s="158"/>
      <c r="M21" s="158"/>
      <c r="N21" s="158"/>
      <c r="O21" s="67">
        <v>5524.1</v>
      </c>
      <c r="P21" s="67">
        <v>2</v>
      </c>
      <c r="Q21" s="71" t="str">
        <f>VLOOKUP(O21, '[1]لیست محصولات شهریور ۱۴۰۳'!B:C,2,0)</f>
        <v>برزیل کوکاپیل کاناریو | Brazil Cocapil Canario</v>
      </c>
      <c r="R21" s="67"/>
      <c r="S21" s="70">
        <f>VLOOKUP(O21, '[1]لیست محصولات شهریور ۱۴۰۳'!B:F,5,0)</f>
        <v>150</v>
      </c>
      <c r="T21" s="72">
        <f>VLOOKUP(O21, '[1]لیست محصولات شهریور ۱۴۰۳'!B:G,6,0)</f>
        <v>2550000</v>
      </c>
      <c r="U21" s="73"/>
      <c r="V21" s="74">
        <f t="shared" si="1"/>
        <v>0</v>
      </c>
      <c r="W21" s="70">
        <f t="shared" si="2"/>
        <v>2</v>
      </c>
      <c r="X21" s="72">
        <f t="shared" si="3"/>
        <v>5100000</v>
      </c>
      <c r="Y21" s="75"/>
      <c r="Z21" s="72">
        <f t="shared" si="4"/>
        <v>5100000</v>
      </c>
      <c r="AA21" s="170"/>
      <c r="AB21" s="227"/>
      <c r="AC21" s="173"/>
      <c r="AD21" s="177"/>
      <c r="AE21" s="155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9</v>
      </c>
      <c r="H22" s="10">
        <v>283173854281</v>
      </c>
      <c r="I22" s="9" t="s">
        <v>855</v>
      </c>
      <c r="J22" s="9"/>
      <c r="K22" s="11" t="str">
        <f t="shared" ca="1" si="0"/>
        <v/>
      </c>
      <c r="L22" s="12" t="s">
        <v>672</v>
      </c>
      <c r="M22" s="12" t="s">
        <v>873</v>
      </c>
      <c r="N22" s="12"/>
      <c r="O22" s="9">
        <v>3326.2</v>
      </c>
      <c r="P22" s="9">
        <v>2</v>
      </c>
      <c r="Q22" s="13" t="str">
        <f>VLOOKUP(O22, '[1]لیست محصولات شهریور ۱۴۰۳'!B:C,2,0)</f>
        <v>میاگروس | Milagros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18150000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36300000</v>
      </c>
      <c r="Y22" s="17"/>
      <c r="Z22" s="14">
        <f t="shared" si="4"/>
        <v>36300000</v>
      </c>
      <c r="AA22" s="18" t="s">
        <v>80</v>
      </c>
      <c r="AB22" s="13" t="s">
        <v>874</v>
      </c>
      <c r="AC22" s="19" t="s">
        <v>875</v>
      </c>
      <c r="AD22" s="20" t="s">
        <v>87</v>
      </c>
      <c r="AE22" s="19"/>
      <c r="AF22" s="21"/>
      <c r="AG22" s="22" t="str">
        <f t="shared" si="5"/>
        <v>TRUE</v>
      </c>
      <c r="AH22" s="23" t="str">
        <f t="shared" si="6"/>
        <v>تهران پاسداران-بهستان۵-هاتف اصفهانی-پلاک۱۴-واحد۵  - آرین ریاحی 09122360847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10</v>
      </c>
      <c r="H23" s="10">
        <v>283332005282</v>
      </c>
      <c r="I23" s="9" t="s">
        <v>891</v>
      </c>
      <c r="J23" s="9" t="s">
        <v>75</v>
      </c>
      <c r="K23" s="11" t="str">
        <f t="shared" ca="1" si="0"/>
        <v/>
      </c>
      <c r="L23" s="12" t="s">
        <v>147</v>
      </c>
      <c r="M23" s="12" t="s">
        <v>892</v>
      </c>
      <c r="N23" s="12" t="s">
        <v>893</v>
      </c>
      <c r="O23" s="9">
        <v>5501.3</v>
      </c>
      <c r="P23" s="9">
        <v>2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4000</v>
      </c>
      <c r="T23" s="14">
        <f>VLOOKUP(O23, '[1]لیست محصولات شهریور ۱۴۰۳'!B:G,6,0)</f>
        <v>51200000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102400000</v>
      </c>
      <c r="Y23" s="17"/>
      <c r="Z23" s="14">
        <f t="shared" si="4"/>
        <v>102400000</v>
      </c>
      <c r="AA23" s="18" t="s">
        <v>80</v>
      </c>
      <c r="AB23" s="13" t="s">
        <v>894</v>
      </c>
      <c r="AC23" s="19" t="s">
        <v>895</v>
      </c>
      <c r="AD23" s="20"/>
      <c r="AE23" s="19"/>
      <c r="AF23" s="21"/>
      <c r="AG23" s="22" t="str">
        <f t="shared" si="5"/>
        <v>TRUE</v>
      </c>
      <c r="AH23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11</v>
      </c>
      <c r="H24" s="202">
        <v>283350045700</v>
      </c>
      <c r="I24" s="159" t="s">
        <v>891</v>
      </c>
      <c r="J24" s="159" t="s">
        <v>75</v>
      </c>
      <c r="K24" s="11" t="str">
        <f t="shared" ca="1" si="0"/>
        <v/>
      </c>
      <c r="L24" s="156" t="s">
        <v>493</v>
      </c>
      <c r="M24" s="156" t="s">
        <v>494</v>
      </c>
      <c r="N24" s="156" t="s">
        <v>495</v>
      </c>
      <c r="O24" s="9">
        <v>5501.3</v>
      </c>
      <c r="P24" s="9">
        <v>1</v>
      </c>
      <c r="Q24" s="13" t="str">
        <f>VLOOKUP(O24, '[1]لیست محصولات شهریور ۱۴۰۳'!B:C,2,0)</f>
        <v>ورتکس | Vortex</v>
      </c>
      <c r="R24" s="9"/>
      <c r="S24" s="12">
        <f>VLOOKUP(O24, '[1]لیست محصولات شهریور ۱۴۰۳'!B:F,5,0)</f>
        <v>4000</v>
      </c>
      <c r="T24" s="14">
        <f>VLOOKUP(O24, '[1]لیست محصولات شهریور ۱۴۰۳'!B:G,6,0)</f>
        <v>51200000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51200000</v>
      </c>
      <c r="Y24" s="17"/>
      <c r="Z24" s="14">
        <f t="shared" si="4"/>
        <v>51200000</v>
      </c>
      <c r="AA24" s="168" t="s">
        <v>80</v>
      </c>
      <c r="AB24" s="226" t="s">
        <v>958</v>
      </c>
      <c r="AC24" s="171" t="s">
        <v>498</v>
      </c>
      <c r="AD24" s="175"/>
      <c r="AE24" s="19"/>
      <c r="AF24" s="21"/>
      <c r="AG24" s="22" t="str">
        <f t="shared" si="5"/>
        <v>TRUE</v>
      </c>
      <c r="AH24" s="23" t="str">
        <f t="shared" si="6"/>
        <v>تهران شهریار ، اندیشه ، فاز ۳ ، مجتمع تجاری اداری نگارستان ، بلوک B، طبقه همکف ، پلاک ۴۷ ، فروشگاه نو *تحویل گیرنده: خاتمی 09123642655 * کافه اُپِل - نیما نظری 09393741144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1"/>
      <c r="H25" s="204"/>
      <c r="I25" s="161"/>
      <c r="J25" s="161"/>
      <c r="K25" s="11" t="str">
        <f t="shared" ca="1" si="0"/>
        <v/>
      </c>
      <c r="L25" s="158"/>
      <c r="M25" s="158"/>
      <c r="N25" s="158"/>
      <c r="O25" s="9">
        <v>5511.2</v>
      </c>
      <c r="P25" s="9">
        <v>1</v>
      </c>
      <c r="Q25" s="13" t="str">
        <f>VLOOKUP(O25, '[1]لیست محصولات شهریور ۱۴۰۳'!B:C,2,0)</f>
        <v>هامبلا | Hambella</v>
      </c>
      <c r="R25" s="9"/>
      <c r="S25" s="12">
        <f>VLOOKUP(O25, '[1]لیست محصولات شهریور ۱۴۰۳'!B:F,5,0)</f>
        <v>750</v>
      </c>
      <c r="T25" s="14">
        <f>VLOOKUP(O25, '[1]لیست محصولات شهریور ۱۴۰۳'!B:G,6,0)</f>
        <v>14550000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14550000</v>
      </c>
      <c r="Y25" s="17"/>
      <c r="Z25" s="14">
        <f t="shared" si="4"/>
        <v>14550000</v>
      </c>
      <c r="AA25" s="170"/>
      <c r="AB25" s="227"/>
      <c r="AC25" s="173"/>
      <c r="AD25" s="177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62">
        <v>12</v>
      </c>
      <c r="H26" s="165" t="s">
        <v>996</v>
      </c>
      <c r="I26" s="162" t="s">
        <v>891</v>
      </c>
      <c r="J26" s="159" t="s">
        <v>75</v>
      </c>
      <c r="K26" s="11"/>
      <c r="L26" s="156" t="s">
        <v>147</v>
      </c>
      <c r="M26" s="156" t="s">
        <v>659</v>
      </c>
      <c r="N26" s="156" t="s">
        <v>992</v>
      </c>
      <c r="O26" s="9">
        <v>5501.3</v>
      </c>
      <c r="P26" s="9">
        <v>2</v>
      </c>
      <c r="Q26" s="13" t="str">
        <f>VLOOKUP(O26, '[1]لیست محصولات شهریور ۱۴۰۳'!B:C,2,0)</f>
        <v>ورتکس | Vortex</v>
      </c>
      <c r="R26" s="9"/>
      <c r="S26" s="12">
        <f>VLOOKUP(O26, '[1]لیست محصولات شهریور ۱۴۰۳'!B:F,5,0)</f>
        <v>4000</v>
      </c>
      <c r="T26" s="14">
        <f>VLOOKUP(O26, '[1]لیست محصولات شهریور ۱۴۰۳'!B:G,6,0)</f>
        <v>51200000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102400000</v>
      </c>
      <c r="Y26" s="17"/>
      <c r="Z26" s="14">
        <f t="shared" si="4"/>
        <v>102400000</v>
      </c>
      <c r="AA26" s="168" t="s">
        <v>184</v>
      </c>
      <c r="AB26" s="226" t="s">
        <v>994</v>
      </c>
      <c r="AC26" s="171" t="s">
        <v>995</v>
      </c>
      <c r="AD26" s="175"/>
      <c r="AE26" s="235" t="s">
        <v>997</v>
      </c>
      <c r="AF26" s="21"/>
      <c r="AG26" s="22" t="str">
        <f t="shared" si="5"/>
        <v>TRUE</v>
      </c>
      <c r="AH26" s="23" t="str">
        <f t="shared" si="6"/>
        <v>مشهد بلوار وكيل اباد ، خيابان حافظ ، نبش حافظ ۶ کافه دوپیو - علی صالحی 09159205885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4"/>
      <c r="H27" s="167"/>
      <c r="I27" s="164"/>
      <c r="J27" s="161"/>
      <c r="K27" s="11"/>
      <c r="L27" s="158"/>
      <c r="M27" s="158"/>
      <c r="N27" s="158"/>
      <c r="O27" s="9">
        <v>5511.3</v>
      </c>
      <c r="P27" s="9">
        <v>1</v>
      </c>
      <c r="Q27" s="13" t="str">
        <f>VLOOKUP(O27, '[1]لیست محصولات شهریور ۱۴۰۳'!B:C,2,0)</f>
        <v>هامبلا | Hambella</v>
      </c>
      <c r="R27" s="9"/>
      <c r="S27" s="12">
        <f>VLOOKUP(O27, '[1]لیست محصولات شهریور ۱۴۰۳'!B:F,5,0)</f>
        <v>4000</v>
      </c>
      <c r="T27" s="14">
        <f>VLOOKUP(O27, '[1]لیست محصولات شهریور ۱۴۰۳'!B:G,6,0)</f>
        <v>69600000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69600000</v>
      </c>
      <c r="Y27" s="17"/>
      <c r="Z27" s="14">
        <f t="shared" si="4"/>
        <v>69600000</v>
      </c>
      <c r="AA27" s="170"/>
      <c r="AB27" s="227"/>
      <c r="AC27" s="173"/>
      <c r="AD27" s="177"/>
      <c r="AE27" s="236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2">
        <v>13</v>
      </c>
      <c r="H28" s="165" t="s">
        <v>329</v>
      </c>
      <c r="I28" s="162" t="s">
        <v>891</v>
      </c>
      <c r="J28" s="159"/>
      <c r="K28" s="11" t="str">
        <f t="shared" ca="1" si="0"/>
        <v/>
      </c>
      <c r="L28" s="156" t="s">
        <v>1003</v>
      </c>
      <c r="M28" s="156" t="s">
        <v>1004</v>
      </c>
      <c r="N28" s="156"/>
      <c r="O28" s="9">
        <v>3326.1</v>
      </c>
      <c r="P28" s="9">
        <v>2</v>
      </c>
      <c r="Q28" s="13" t="str">
        <f>VLOOKUP(O28, '[1]لیست محصولات شهریور ۱۴۰۳'!B:C,2,0)</f>
        <v>میاگروس | Milagros</v>
      </c>
      <c r="R28" s="9" t="s">
        <v>84</v>
      </c>
      <c r="S28" s="12">
        <f>VLOOKUP(O28, '[1]لیست محصولات شهریور ۱۴۰۳'!B:F,5,0)</f>
        <v>150</v>
      </c>
      <c r="T28" s="14">
        <f>VLOOKUP(O28, '[1]لیست محصولات شهریور ۱۴۰۳'!B:G,6,0)</f>
        <v>3750000</v>
      </c>
      <c r="U28" s="15"/>
      <c r="V28" s="16">
        <f t="shared" si="1"/>
        <v>0</v>
      </c>
      <c r="W28" s="12">
        <f t="shared" si="2"/>
        <v>2</v>
      </c>
      <c r="X28" s="14">
        <f t="shared" si="3"/>
        <v>7500000</v>
      </c>
      <c r="Y28" s="17"/>
      <c r="Z28" s="14">
        <f t="shared" si="4"/>
        <v>7500000</v>
      </c>
      <c r="AA28" s="168" t="s">
        <v>80</v>
      </c>
      <c r="AB28" s="226" t="s">
        <v>1005</v>
      </c>
      <c r="AC28" s="171" t="s">
        <v>1006</v>
      </c>
      <c r="AD28" s="175" t="s">
        <v>87</v>
      </c>
      <c r="AE28" s="19"/>
      <c r="AF28" s="21"/>
      <c r="AG28" s="22" t="str">
        <f t="shared" si="5"/>
        <v>TRUE</v>
      </c>
      <c r="AH28" s="23" t="str">
        <f t="shared" si="6"/>
        <v>تهران خیابان پیروزی،نبرد شمالی،کوچه چهارم شرقی پلاک ۸ طبقه ۳  - عارفه صنوبری 09124993569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4"/>
      <c r="H29" s="167"/>
      <c r="I29" s="164"/>
      <c r="J29" s="161"/>
      <c r="K29" s="11" t="str">
        <f t="shared" ca="1" si="0"/>
        <v/>
      </c>
      <c r="L29" s="158"/>
      <c r="M29" s="158"/>
      <c r="N29" s="158"/>
      <c r="O29" s="9">
        <v>3326.1</v>
      </c>
      <c r="P29" s="9">
        <v>1</v>
      </c>
      <c r="Q29" s="13" t="str">
        <f>VLOOKUP(O29, '[1]لیست محصولات شهریور ۱۴۰۳'!B:C,2,0)</f>
        <v>میاگروس | Milagros</v>
      </c>
      <c r="R29" s="9" t="s">
        <v>285</v>
      </c>
      <c r="S29" s="12">
        <f>VLOOKUP(O29, '[1]لیست محصولات شهریور ۱۴۰۳'!B:F,5,0)</f>
        <v>150</v>
      </c>
      <c r="T29" s="14">
        <f>VLOOKUP(O29, '[1]لیست محصولات شهریور ۱۴۰۳'!B:G,6,0)</f>
        <v>3750000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3750000</v>
      </c>
      <c r="Y29" s="17"/>
      <c r="Z29" s="14">
        <f t="shared" si="4"/>
        <v>3750000</v>
      </c>
      <c r="AA29" s="170"/>
      <c r="AB29" s="227"/>
      <c r="AC29" s="173"/>
      <c r="AD29" s="177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AO240+AQ240-[2]Sheet1!$AH241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9</v>
      </c>
      <c r="AI242" s="56">
        <f t="shared" si="19"/>
        <v>0</v>
      </c>
      <c r="AJ242" s="57">
        <f t="shared" si="27"/>
        <v>9</v>
      </c>
      <c r="AK242" s="58">
        <f t="shared" ref="AK242:AK267" si="28">AH242*AG242/1000</f>
        <v>36</v>
      </c>
      <c r="AL242" s="59">
        <f>AO242+AQ242-[2]Sheet1!$AH243</f>
        <v>0</v>
      </c>
      <c r="AM242" s="59">
        <f t="shared" si="25"/>
        <v>-9</v>
      </c>
      <c r="AN242" s="58">
        <f t="shared" si="21"/>
        <v>0</v>
      </c>
      <c r="AO242" s="59"/>
      <c r="AP242" s="58">
        <f t="shared" si="22"/>
        <v>-36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5</v>
      </c>
      <c r="AI251" s="56">
        <f t="shared" si="19"/>
        <v>0</v>
      </c>
      <c r="AJ251" s="57">
        <f t="shared" si="27"/>
        <v>5</v>
      </c>
      <c r="AK251" s="58">
        <f t="shared" si="28"/>
        <v>0.75</v>
      </c>
      <c r="AL251" s="59">
        <f>AO251+AQ251-[2]Sheet1!$AH252</f>
        <v>0</v>
      </c>
      <c r="AM251" s="59">
        <f t="shared" si="25"/>
        <v>-5</v>
      </c>
      <c r="AN251" s="58">
        <f t="shared" si="21"/>
        <v>0</v>
      </c>
      <c r="AO251" s="59"/>
      <c r="AP251" s="58">
        <f t="shared" si="22"/>
        <v>-0.75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</v>
      </c>
      <c r="AI252" s="56">
        <f t="shared" si="19"/>
        <v>0</v>
      </c>
      <c r="AJ252" s="57">
        <f t="shared" si="27"/>
        <v>1</v>
      </c>
      <c r="AK252" s="58">
        <f t="shared" si="28"/>
        <v>0.75</v>
      </c>
      <c r="AL252" s="59">
        <f>AO252+AQ252-[2]Sheet1!$AH253</f>
        <v>0</v>
      </c>
      <c r="AM252" s="59">
        <f t="shared" si="25"/>
        <v>-1</v>
      </c>
      <c r="AN252" s="58">
        <f t="shared" si="21"/>
        <v>0</v>
      </c>
      <c r="AO252" s="59"/>
      <c r="AP252" s="58">
        <f t="shared" si="22"/>
        <v>-0.75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3 W28:W200" name="باقیمانده_5"/>
    <protectedRange algorithmName="SHA-512" hashValue="f5WsBkExWTs/LKakVBbNBXjGjwaAPcOxHhJFt4MnEAAY0TgGUtLBwc6BQDnps5THm9Gccqda3SWXIrg2Z9o+GA==" saltValue="9EXh0tvvNrwpkDbSuYJ+Uw==" spinCount="100000" sqref="V2:V23 V28:V200" name="تعداد ارسال شده_4"/>
    <protectedRange algorithmName="SHA-512" hashValue="jjrV5Hy6JwvVqOO7tKoZVoRg7rpBcjqvT96GSIFiDncBaImziwFUF2JC6d0rT0SfgZv+eJ/5g2VdqSB7bdW0mg==" saltValue="0Igh3j97EZBwjtfDd8U1wg==" spinCount="100000" sqref="W24:W25" name="باقیمانده_5_1"/>
    <protectedRange algorithmName="SHA-512" hashValue="f5WsBkExWTs/LKakVBbNBXjGjwaAPcOxHhJFt4MnEAAY0TgGUtLBwc6BQDnps5THm9Gccqda3SWXIrg2Z9o+GA==" saltValue="9EXh0tvvNrwpkDbSuYJ+Uw==" spinCount="100000" sqref="V24:V25" name="تعداد ارسال شده_4_1"/>
    <protectedRange algorithmName="SHA-512" hashValue="jjrV5Hy6JwvVqOO7tKoZVoRg7rpBcjqvT96GSIFiDncBaImziwFUF2JC6d0rT0SfgZv+eJ/5g2VdqSB7bdW0mg==" saltValue="0Igh3j97EZBwjtfDd8U1wg==" spinCount="100000" sqref="W26:W27" name="باقیمانده_5_2"/>
    <protectedRange algorithmName="SHA-512" hashValue="f5WsBkExWTs/LKakVBbNBXjGjwaAPcOxHhJFt4MnEAAY0TgGUtLBwc6BQDnps5THm9Gccqda3SWXIrg2Z9o+GA==" saltValue="9EXh0tvvNrwpkDbSuYJ+Uw==" spinCount="100000" sqref="V26:V27" name="تعداد ارسال شده_4_2"/>
  </protectedRanges>
  <mergeCells count="107">
    <mergeCell ref="I28:I29"/>
    <mergeCell ref="H28:H29"/>
    <mergeCell ref="G28:G29"/>
    <mergeCell ref="AD28:AD29"/>
    <mergeCell ref="AC28:AC29"/>
    <mergeCell ref="AB28:AB29"/>
    <mergeCell ref="AA28:AA29"/>
    <mergeCell ref="AE26:AE27"/>
    <mergeCell ref="N28:N29"/>
    <mergeCell ref="M28:M29"/>
    <mergeCell ref="L28:L29"/>
    <mergeCell ref="J28:J29"/>
    <mergeCell ref="AD24:AD25"/>
    <mergeCell ref="G26:G27"/>
    <mergeCell ref="H26:H27"/>
    <mergeCell ref="I26:I27"/>
    <mergeCell ref="J26:J27"/>
    <mergeCell ref="L26:L27"/>
    <mergeCell ref="M26:M27"/>
    <mergeCell ref="N26:N27"/>
    <mergeCell ref="AA26:AA27"/>
    <mergeCell ref="AB26:AB27"/>
    <mergeCell ref="AC26:AC27"/>
    <mergeCell ref="AD26:AD27"/>
    <mergeCell ref="M24:M25"/>
    <mergeCell ref="N24:N25"/>
    <mergeCell ref="AA24:AA25"/>
    <mergeCell ref="AB24:AB25"/>
    <mergeCell ref="AC24:AC25"/>
    <mergeCell ref="G24:G25"/>
    <mergeCell ref="H24:H25"/>
    <mergeCell ref="I24:I25"/>
    <mergeCell ref="J24:J25"/>
    <mergeCell ref="L24:L25"/>
    <mergeCell ref="AE18:AE21"/>
    <mergeCell ref="AE13:AE17"/>
    <mergeCell ref="M18:M21"/>
    <mergeCell ref="N18:N21"/>
    <mergeCell ref="AD18:AD21"/>
    <mergeCell ref="AC18:AC21"/>
    <mergeCell ref="AB18:AB21"/>
    <mergeCell ref="AA18:AA21"/>
    <mergeCell ref="AD13:AD17"/>
    <mergeCell ref="AC13:AC17"/>
    <mergeCell ref="AB13:AB17"/>
    <mergeCell ref="AA13:AA17"/>
    <mergeCell ref="M13:M17"/>
    <mergeCell ref="N13:N17"/>
    <mergeCell ref="G18:G21"/>
    <mergeCell ref="I18:I21"/>
    <mergeCell ref="J18:J21"/>
    <mergeCell ref="L18:L21"/>
    <mergeCell ref="H18:H19"/>
    <mergeCell ref="H20:H21"/>
    <mergeCell ref="G13:G17"/>
    <mergeCell ref="H13:H17"/>
    <mergeCell ref="I13:I17"/>
    <mergeCell ref="J13:J17"/>
    <mergeCell ref="L13:L17"/>
    <mergeCell ref="H10:H12"/>
    <mergeCell ref="G10:G12"/>
    <mergeCell ref="AD10:AD12"/>
    <mergeCell ref="AC10:AC12"/>
    <mergeCell ref="AB10:AB12"/>
    <mergeCell ref="AA10:AA12"/>
    <mergeCell ref="N10:N12"/>
    <mergeCell ref="M10:M12"/>
    <mergeCell ref="L10:L12"/>
    <mergeCell ref="J10:J12"/>
    <mergeCell ref="I10:I12"/>
    <mergeCell ref="I5:I6"/>
    <mergeCell ref="H5:H6"/>
    <mergeCell ref="H7:H8"/>
    <mergeCell ref="G7:G8"/>
    <mergeCell ref="AD7:AD8"/>
    <mergeCell ref="AC7:AC8"/>
    <mergeCell ref="AB7:AB8"/>
    <mergeCell ref="AA7:AA8"/>
    <mergeCell ref="N7:N8"/>
    <mergeCell ref="M7:M8"/>
    <mergeCell ref="L7:L8"/>
    <mergeCell ref="J7:J8"/>
    <mergeCell ref="I7:I8"/>
    <mergeCell ref="AD3:AD4"/>
    <mergeCell ref="AC3:AC4"/>
    <mergeCell ref="AB3:AB4"/>
    <mergeCell ref="AA3:AA4"/>
    <mergeCell ref="N5:N6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G5:G6"/>
    <mergeCell ref="AD5:AD6"/>
    <mergeCell ref="AC5:AC6"/>
    <mergeCell ref="AB5:AB6"/>
    <mergeCell ref="AA5:AA6"/>
    <mergeCell ref="M5:M6"/>
    <mergeCell ref="L5:L6"/>
    <mergeCell ref="J5:J6"/>
  </mergeCells>
  <conditionalFormatting sqref="G2:J3 AA2:AF3 J5 AA5:AF5 J7 AA7:AF7 J9:J10 AA9:AF10 G13:P13 AA13:AF13 G18:P18 AA18:AF18 G28:AF28 G30:AF200 K2:Z2 O29:Z29 K3:P3 AE4:AF4 K4:K12 O4:P12 H5 AE6:AF6 H7 AE8:AF8 H9:H10 AE11:AF12 K14:K17 O14:P17 AF14:AF17 K19:K21 O19:P21 AF19:AF21 K29 AE29:AF29">
    <cfRule type="expression" dxfId="94" priority="72">
      <formula>$C2</formula>
    </cfRule>
  </conditionalFormatting>
  <conditionalFormatting sqref="G2:J3 AD2:AD3 J5 AD5 J7 AD7 J9:J10 AD9:AD10 G13:J13 AD13 G18:J18 AD18 G28:J28 AD28 G30:J200 AD30:AD200">
    <cfRule type="expression" dxfId="93" priority="71">
      <formula>$A2</formula>
    </cfRule>
  </conditionalFormatting>
  <conditionalFormatting sqref="G2:J3 AD2:AD3 Z2:Z23 J5 AD5 J7 AD7 J9:J10 AD9:AD10 G13:J13 AD13 G18:J18 AD18 G28:J28 AD28 Z28:Z200 G30:J200 AD30:AD200">
    <cfRule type="expression" dxfId="92" priority="73">
      <formula>$E2</formula>
    </cfRule>
  </conditionalFormatting>
  <conditionalFormatting sqref="G22:J24 AD22:AD24">
    <cfRule type="expression" dxfId="91" priority="6">
      <formula>$A22</formula>
    </cfRule>
    <cfRule type="expression" dxfId="90" priority="8">
      <formula>$E22</formula>
    </cfRule>
  </conditionalFormatting>
  <conditionalFormatting sqref="G22:P24 AA22:AF24 K25 O25:P25 AE25:AF25">
    <cfRule type="expression" dxfId="89" priority="7">
      <formula>$C22</formula>
    </cfRule>
  </conditionalFormatting>
  <conditionalFormatting sqref="Q3:Z27 G26:P26 AA26:AD26 AF26:AF27 K27 O27:P27">
    <cfRule type="expression" dxfId="88" priority="3">
      <formula>$C3</formula>
    </cfRule>
  </conditionalFormatting>
  <conditionalFormatting sqref="W2:W200">
    <cfRule type="expression" dxfId="87" priority="1">
      <formula>$AG2</formula>
    </cfRule>
  </conditionalFormatting>
  <conditionalFormatting sqref="Z2:Z200 G26:J26 AD26">
    <cfRule type="expression" dxfId="86" priority="2">
      <formula>$A2</formula>
    </cfRule>
  </conditionalFormatting>
  <conditionalFormatting sqref="Z24:Z27 G26:J26 AD26">
    <cfRule type="expression" dxfId="85" priority="4">
      <formula>$E24</formula>
    </cfRule>
  </conditionalFormatting>
  <conditionalFormatting sqref="AE26">
    <cfRule type="expression" dxfId="84" priority="101">
      <formula>$C27</formula>
    </cfRule>
  </conditionalFormatting>
  <conditionalFormatting sqref="AL203:AM203">
    <cfRule type="dataBar" priority="35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{BA61FE01-E29E-4E38-B226-F5628ECCF7E9}</x14:id>
        </ext>
      </extLst>
    </cfRule>
  </conditionalFormatting>
  <conditionalFormatting sqref="AL204:AM204">
    <cfRule type="dataBar" priority="34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{B8050FD4-DCE7-4B8E-B6F7-9128260EB9F3}</x14:id>
        </ext>
      </extLst>
    </cfRule>
  </conditionalFormatting>
  <conditionalFormatting sqref="AL205:AM205">
    <cfRule type="dataBar" priority="33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{3E93FF84-EB63-441A-8E40-A1854B121D55}</x14:id>
        </ext>
      </extLst>
    </cfRule>
  </conditionalFormatting>
  <conditionalFormatting sqref="AL206:AM206">
    <cfRule type="dataBar" priority="32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{56ED4E6E-E1D7-449C-83AB-579CA908A9A2}</x14:id>
        </ext>
      </extLst>
    </cfRule>
  </conditionalFormatting>
  <conditionalFormatting sqref="AL207:AM207">
    <cfRule type="dataBar" priority="31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{AE4C618B-936B-40BF-BEDA-656513DE9B1E}</x14:id>
        </ext>
      </extLst>
    </cfRule>
  </conditionalFormatting>
  <conditionalFormatting sqref="AL208:AM208">
    <cfRule type="dataBar" priority="30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{02D1B213-426B-4F74-9718-34B911E52EE4}</x14:id>
        </ext>
      </extLst>
    </cfRule>
  </conditionalFormatting>
  <conditionalFormatting sqref="AL209:AM209">
    <cfRule type="dataBar" priority="29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{38BAB0F5-3014-40F8-AEE1-E406EC138BE9}</x14:id>
        </ext>
      </extLst>
    </cfRule>
  </conditionalFormatting>
  <conditionalFormatting sqref="AL210:AM210">
    <cfRule type="dataBar" priority="28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{1A3BFE8A-FC20-4BAB-B035-105E1232F46C}</x14:id>
        </ext>
      </extLst>
    </cfRule>
  </conditionalFormatting>
  <conditionalFormatting sqref="AL211:AM211">
    <cfRule type="dataBar" priority="27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{BAA68F82-1E17-4DFA-B663-3FEFD10580F9}</x14:id>
        </ext>
      </extLst>
    </cfRule>
  </conditionalFormatting>
  <conditionalFormatting sqref="AL212:AM212">
    <cfRule type="dataBar" priority="26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{B8E13E4E-8956-42F6-AC78-B80F32CF9AF8}</x14:id>
        </ext>
      </extLst>
    </cfRule>
  </conditionalFormatting>
  <conditionalFormatting sqref="AL213:AM213">
    <cfRule type="dataBar" priority="25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{0BB1F63F-A388-4697-AC56-B590343DE304}</x14:id>
        </ext>
      </extLst>
    </cfRule>
  </conditionalFormatting>
  <conditionalFormatting sqref="AL214:AM214">
    <cfRule type="dataBar" priority="24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{19B6CB55-98C9-4EA8-8DBC-CDAC20DD7627}</x14:id>
        </ext>
      </extLst>
    </cfRule>
  </conditionalFormatting>
  <conditionalFormatting sqref="AL215:AM215">
    <cfRule type="dataBar" priority="23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{F2EA99B4-242A-44F3-9FAD-896AE0675550}</x14:id>
        </ext>
      </extLst>
    </cfRule>
  </conditionalFormatting>
  <conditionalFormatting sqref="AL216:AM216">
    <cfRule type="dataBar" priority="22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{116A2168-471E-4881-AAC2-11E6EE3695B2}</x14:id>
        </ext>
      </extLst>
    </cfRule>
  </conditionalFormatting>
  <conditionalFormatting sqref="AL217:AM217">
    <cfRule type="dataBar" priority="21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{9FB283AD-1345-43C9-918A-2E2EAE0D7C9D}</x14:id>
        </ext>
      </extLst>
    </cfRule>
  </conditionalFormatting>
  <conditionalFormatting sqref="AL218:AM218">
    <cfRule type="dataBar" priority="20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{7CF0EF85-03C7-4B4D-A974-1856DF5C1B35}</x14:id>
        </ext>
      </extLst>
    </cfRule>
  </conditionalFormatting>
  <conditionalFormatting sqref="AL219:AM219">
    <cfRule type="dataBar" priority="19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{BFB746DE-1608-4731-91F5-C2A9039E6973}</x14:id>
        </ext>
      </extLst>
    </cfRule>
  </conditionalFormatting>
  <conditionalFormatting sqref="AL220:AM220">
    <cfRule type="dataBar" priority="18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{3980283B-CE10-45E8-9A3A-DA151E58577C}</x14:id>
        </ext>
      </extLst>
    </cfRule>
  </conditionalFormatting>
  <conditionalFormatting sqref="AL221:AM221">
    <cfRule type="dataBar" priority="36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{8ACE871A-A249-4A22-B3D1-0C8C074DF2A7}</x14:id>
        </ext>
      </extLst>
    </cfRule>
  </conditionalFormatting>
  <conditionalFormatting sqref="AL223:AM223">
    <cfRule type="dataBar" priority="37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{21A37619-B551-493B-B17C-78571806A951}</x14:id>
        </ext>
      </extLst>
    </cfRule>
  </conditionalFormatting>
  <conditionalFormatting sqref="AL224:AM224">
    <cfRule type="dataBar" priority="38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{5EC3217A-1647-4370-9A63-041F3377B2FA}</x14:id>
        </ext>
      </extLst>
    </cfRule>
  </conditionalFormatting>
  <conditionalFormatting sqref="AL225:AM225">
    <cfRule type="dataBar" priority="39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{AC8AA1A2-DC7F-4FB0-89D6-AAF8D5C915FB}</x14:id>
        </ext>
      </extLst>
    </cfRule>
  </conditionalFormatting>
  <conditionalFormatting sqref="AL226:AM226">
    <cfRule type="dataBar" priority="40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{77920BCF-7824-4A83-A74E-DA689AB2E1EB}</x14:id>
        </ext>
      </extLst>
    </cfRule>
  </conditionalFormatting>
  <conditionalFormatting sqref="AL227:AM227">
    <cfRule type="dataBar" priority="41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{C9E00DB1-4DAD-436A-96E5-7A4A1BD7F897}</x14:id>
        </ext>
      </extLst>
    </cfRule>
  </conditionalFormatting>
  <conditionalFormatting sqref="AL228:AM228">
    <cfRule type="dataBar" priority="42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{FB7A5E6F-EB84-411F-9D8E-7A71F0C5D620}</x14:id>
        </ext>
      </extLst>
    </cfRule>
  </conditionalFormatting>
  <conditionalFormatting sqref="AL229:AM229">
    <cfRule type="dataBar" priority="17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{85797232-C25B-447C-BC4E-CFC4E6A5ADE2}</x14:id>
        </ext>
      </extLst>
    </cfRule>
  </conditionalFormatting>
  <conditionalFormatting sqref="AL230:AM230">
    <cfRule type="dataBar" priority="16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{156A2A43-9962-498F-BEAE-C088DBC28FD5}</x14:id>
        </ext>
      </extLst>
    </cfRule>
  </conditionalFormatting>
  <conditionalFormatting sqref="AL231:AM231">
    <cfRule type="dataBar" priority="15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{C0CBE8AE-9D05-4AC4-B6ED-86F436AA2E9B}</x14:id>
        </ext>
      </extLst>
    </cfRule>
  </conditionalFormatting>
  <conditionalFormatting sqref="AL232:AM232">
    <cfRule type="dataBar" priority="14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{2F8F0487-889A-4A3E-9C62-9200C379E02C}</x14:id>
        </ext>
      </extLst>
    </cfRule>
  </conditionalFormatting>
  <conditionalFormatting sqref="AL233:AM233">
    <cfRule type="dataBar" priority="13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{FD156C24-06CA-4D5C-9AB6-473CE747802C}</x14:id>
        </ext>
      </extLst>
    </cfRule>
  </conditionalFormatting>
  <conditionalFormatting sqref="AL234:AM234">
    <cfRule type="dataBar" priority="12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{68E921AA-6D65-40DE-98E7-996FD2457152}</x14:id>
        </ext>
      </extLst>
    </cfRule>
  </conditionalFormatting>
  <conditionalFormatting sqref="AL235:AM235">
    <cfRule type="dataBar" priority="43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{C854E758-88E1-487F-AA78-B3F6144FEB42}</x14:id>
        </ext>
      </extLst>
    </cfRule>
  </conditionalFormatting>
  <conditionalFormatting sqref="AL236:AM236">
    <cfRule type="dataBar" priority="44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{8B5D650F-863B-4BD2-A027-394687CAC913}</x14:id>
        </ext>
      </extLst>
    </cfRule>
  </conditionalFormatting>
  <conditionalFormatting sqref="AL237:AM237">
    <cfRule type="dataBar" priority="45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{86FFAA99-FF63-44C4-842A-183019194ABC}</x14:id>
        </ext>
      </extLst>
    </cfRule>
  </conditionalFormatting>
  <conditionalFormatting sqref="AL238:AM238">
    <cfRule type="dataBar" priority="46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{4FAF07E5-75AB-441B-BD70-A7BC99E12462}</x14:id>
        </ext>
      </extLst>
    </cfRule>
  </conditionalFormatting>
  <conditionalFormatting sqref="AL239:AM239">
    <cfRule type="dataBar" priority="47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{40F2DE5A-D836-4054-A3D3-173F49EC4E3D}</x14:id>
        </ext>
      </extLst>
    </cfRule>
  </conditionalFormatting>
  <conditionalFormatting sqref="AL240:AM240">
    <cfRule type="dataBar" priority="48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{2D1947E5-4E1D-43DE-8683-10FE7F9A3F53}</x14:id>
        </ext>
      </extLst>
    </cfRule>
  </conditionalFormatting>
  <conditionalFormatting sqref="AL241:AM241">
    <cfRule type="dataBar" priority="49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{00AF631C-1CF4-4C4D-863C-BB7D0082E50F}</x14:id>
        </ext>
      </extLst>
    </cfRule>
  </conditionalFormatting>
  <conditionalFormatting sqref="AL242:AM242">
    <cfRule type="dataBar" priority="50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{2697C007-8DD1-4222-8030-D03C35D30570}</x14:id>
        </ext>
      </extLst>
    </cfRule>
  </conditionalFormatting>
  <conditionalFormatting sqref="AL243:AM243">
    <cfRule type="dataBar" priority="51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{C56D4FA2-B9A5-41B0-AC7C-EB07A6D0AC65}</x14:id>
        </ext>
      </extLst>
    </cfRule>
  </conditionalFormatting>
  <conditionalFormatting sqref="AL244:AM244">
    <cfRule type="dataBar" priority="52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{43BECD30-B545-41C1-93AE-91BEBA5AE820}</x14:id>
        </ext>
      </extLst>
    </cfRule>
  </conditionalFormatting>
  <conditionalFormatting sqref="AL245:AM245">
    <cfRule type="dataBar" priority="53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{4894714E-5C11-460A-80F3-FDA86DFA33FF}</x14:id>
        </ext>
      </extLst>
    </cfRule>
  </conditionalFormatting>
  <conditionalFormatting sqref="AL246:AM246">
    <cfRule type="dataBar" priority="54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{A868A557-4704-4813-B88F-C3FB84631FFA}</x14:id>
        </ext>
      </extLst>
    </cfRule>
  </conditionalFormatting>
  <conditionalFormatting sqref="AL247:AM247">
    <cfRule type="dataBar" priority="55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{F11CCF08-6EB5-440B-A9B9-94DF25DCFF2B}</x14:id>
        </ext>
      </extLst>
    </cfRule>
  </conditionalFormatting>
  <conditionalFormatting sqref="AL248:AM248">
    <cfRule type="dataBar" priority="11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{8B7CAE00-8339-4469-BF5E-2287530F7167}</x14:id>
        </ext>
      </extLst>
    </cfRule>
  </conditionalFormatting>
  <conditionalFormatting sqref="AL249:AM249">
    <cfRule type="dataBar" priority="56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{326F2CB7-9847-4487-8E89-6972481FA34E}</x14:id>
        </ext>
      </extLst>
    </cfRule>
  </conditionalFormatting>
  <conditionalFormatting sqref="AL250:AM250">
    <cfRule type="dataBar" priority="57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{74EB2964-7964-4FB0-82D5-B49CAF905E08}</x14:id>
        </ext>
      </extLst>
    </cfRule>
  </conditionalFormatting>
  <conditionalFormatting sqref="AL251:AM251">
    <cfRule type="dataBar" priority="58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{7066A597-1E93-4EF4-9248-85612B7412E6}</x14:id>
        </ext>
      </extLst>
    </cfRule>
  </conditionalFormatting>
  <conditionalFormatting sqref="AL252:AM252">
    <cfRule type="dataBar" priority="59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{8B034F97-0C8E-41FC-BD28-98570C590BDF}</x14:id>
        </ext>
      </extLst>
    </cfRule>
  </conditionalFormatting>
  <conditionalFormatting sqref="AL253:AM253">
    <cfRule type="dataBar" priority="60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{3F05301E-84CE-430F-8B71-EE36D7B80A6B}</x14:id>
        </ext>
      </extLst>
    </cfRule>
  </conditionalFormatting>
  <conditionalFormatting sqref="AL254:AM254">
    <cfRule type="dataBar" priority="61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{FC63E057-EC92-4EB7-90BA-52475CEA417F}</x14:id>
        </ext>
      </extLst>
    </cfRule>
  </conditionalFormatting>
  <conditionalFormatting sqref="AL255:AM255">
    <cfRule type="dataBar" priority="62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{02D6B50A-C518-4A80-9DF2-5751C0D1EAEA}</x14:id>
        </ext>
      </extLst>
    </cfRule>
  </conditionalFormatting>
  <conditionalFormatting sqref="AL256:AM256">
    <cfRule type="dataBar" priority="63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{A957959B-9840-427A-9B0D-FC134AE2B4FA}</x14:id>
        </ext>
      </extLst>
    </cfRule>
  </conditionalFormatting>
  <conditionalFormatting sqref="AL257:AM257">
    <cfRule type="dataBar" priority="64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{380DF057-DE7C-4495-90D0-4CCD6F69CC4E}</x14:id>
        </ext>
      </extLst>
    </cfRule>
  </conditionalFormatting>
  <conditionalFormatting sqref="AL258:AM258">
    <cfRule type="dataBar" priority="10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{5AC002C4-1862-4083-8414-33B0B335C0E0}</x14:id>
        </ext>
      </extLst>
    </cfRule>
  </conditionalFormatting>
  <conditionalFormatting sqref="AL259:AM259">
    <cfRule type="dataBar" priority="9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{EEC4A6DD-4AA7-4044-A4EC-9BFBF4B649EE}</x14:id>
        </ext>
      </extLst>
    </cfRule>
  </conditionalFormatting>
  <conditionalFormatting sqref="AL260:AM260">
    <cfRule type="dataBar" priority="65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{E7E24D5D-2FA5-4958-85C7-90EA8E0F47B6}</x14:id>
        </ext>
      </extLst>
    </cfRule>
  </conditionalFormatting>
  <conditionalFormatting sqref="AL261:AM261">
    <cfRule type="dataBar" priority="66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{B9C433A0-976D-4AAF-9B94-050AE76EEE03}</x14:id>
        </ext>
      </extLst>
    </cfRule>
  </conditionalFormatting>
  <conditionalFormatting sqref="AL262:AM262">
    <cfRule type="dataBar" priority="67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{6C6A8131-4A43-4C73-B2FC-042602D68B17}</x14:id>
        </ext>
      </extLst>
    </cfRule>
  </conditionalFormatting>
  <conditionalFormatting sqref="AL263:AM263">
    <cfRule type="dataBar" priority="68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{7C6BDEF1-3EC8-471F-8552-ED537D40C7D6}</x14:id>
        </ext>
      </extLst>
    </cfRule>
  </conditionalFormatting>
  <conditionalFormatting sqref="AL264:AM264">
    <cfRule type="dataBar" priority="69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{B4256103-7A4F-47EF-A7A9-A9BA79B2BF40}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61FE01-E29E-4E38-B226-F5628ECCF7E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8050FD4-DCE7-4B8E-B6F7-9128260EB9F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E93FF84-EB63-441A-8E40-A1854B121D55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6ED4E6E-E1D7-449C-83AB-579CA908A9A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AE4C618B-936B-40BF-BEDA-656513DE9B1E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2D1B213-426B-4F74-9718-34B911E52EE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38BAB0F5-3014-40F8-AEE1-E406EC138BE9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A3BFE8A-FC20-4BAB-B035-105E1232F46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AA68F82-1E17-4DFA-B663-3FEFD10580F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8E13E4E-8956-42F6-AC78-B80F32CF9AF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BB1F63F-A388-4697-AC56-B590343DE30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9B6CB55-98C9-4EA8-8DBC-CDAC20DD7627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F2EA99B4-242A-44F3-9FAD-896AE067555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116A2168-471E-4881-AAC2-11E6EE3695B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FB283AD-1345-43C9-918A-2E2EAE0D7C9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CF0EF85-03C7-4B4D-A974-1856DF5C1B3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BFB746DE-1608-4731-91F5-C2A9039E697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980283B-CE10-45E8-9A3A-DA151E58577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8ACE871A-A249-4A22-B3D1-0C8C074DF2A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21A37619-B551-493B-B17C-78571806A951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EC3217A-1647-4370-9A63-041F3377B2FA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C8AA1A2-DC7F-4FB0-89D6-AAF8D5C915F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7920BCF-7824-4A83-A74E-DA689AB2E1E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9E00DB1-4DAD-436A-96E5-7A4A1BD7F89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B7A5E6F-EB84-411F-9D8E-7A71F0C5D620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85797232-C25B-447C-BC4E-CFC4E6A5ADE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56A2A43-9962-498F-BEAE-C088DBC28FD5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0CBE8AE-9D05-4AC4-B6ED-86F436AA2E9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F8F0487-889A-4A3E-9C62-9200C379E02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D156C24-06CA-4D5C-9AB6-473CE747802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68E921AA-6D65-40DE-98E7-996FD2457152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C854E758-88E1-487F-AA78-B3F6144FEB4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8B5D650F-863B-4BD2-A027-394687CAC91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86FFAA99-FF63-44C4-842A-183019194AB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FAF07E5-75AB-441B-BD70-A7BC99E1246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0F2DE5A-D836-4054-A3D3-173F49EC4E3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D1947E5-4E1D-43DE-8683-10FE7F9A3F5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0AF631C-1CF4-4C4D-863C-BB7D0082E50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2697C007-8DD1-4222-8030-D03C35D3057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56D4FA2-B9A5-41B0-AC7C-EB07A6D0AC6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3BECD30-B545-41C1-93AE-91BEBA5AE82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894714E-5C11-460A-80F3-FDA86DFA33F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868A557-4704-4813-B88F-C3FB84631FF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11CCF08-6EB5-440B-A9B9-94DF25DCFF2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B7CAE00-8339-4469-BF5E-2287530F716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26F2CB7-9847-4487-8E89-6972481FA34E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4EB2964-7964-4FB0-82D5-B49CAF905E08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7066A597-1E93-4EF4-9248-85612B7412E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8B034F97-0C8E-41FC-BD28-98570C590BDF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F05301E-84CE-430F-8B71-EE36D7B80A6B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FC63E057-EC92-4EB7-90BA-52475CEA417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02D6B50A-C518-4A80-9DF2-5751C0D1EAEA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957959B-9840-427A-9B0D-FC134AE2B4F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80DF057-DE7C-4495-90D0-4CCD6F69CC4E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5AC002C4-1862-4083-8414-33B0B335C0E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EC4A6DD-4AA7-4044-A4EC-9BFBF4B649EE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7E24D5D-2FA5-4958-85C7-90EA8E0F47B6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9C433A0-976D-4AAF-9B94-050AE76EEE0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6C6A8131-4A43-4C73-B2FC-042602D68B1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7C6BDEF1-3EC8-471F-8552-ED537D40C7D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B4256103-7A4F-47EF-A7A9-A9BA79B2BF4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9CC6-74AA-44BB-BAE6-A4252119A363}">
  <dimension ref="A1:AR267"/>
  <sheetViews>
    <sheetView rightToLeft="1" topLeftCell="H43" zoomScale="70" zoomScaleNormal="70" workbookViewId="0">
      <selection activeCell="M54" sqref="M54:M5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4.109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332031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71.6640625" style="24" bestFit="1" customWidth="1"/>
    <col min="29" max="29" width="17.109375" style="31" bestFit="1" customWidth="1"/>
    <col min="30" max="30" width="13.6640625" style="32" bestFit="1" customWidth="1"/>
    <col min="31" max="31" width="49.44140625" style="24" bestFit="1" customWidth="1"/>
    <col min="32" max="32" width="28.33203125" style="24" bestFit="1" customWidth="1"/>
    <col min="33" max="33" width="13.5546875" style="24" bestFit="1" customWidth="1"/>
    <col min="34" max="34" width="186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283175346416</v>
      </c>
      <c r="I2" s="9" t="s">
        <v>855</v>
      </c>
      <c r="J2" s="9"/>
      <c r="K2" s="11" t="str">
        <f t="shared" ref="K2:K65" ca="1" si="0">IF(C2, TODAY(), "" )</f>
        <v/>
      </c>
      <c r="L2" s="12" t="s">
        <v>382</v>
      </c>
      <c r="M2" s="12" t="s">
        <v>879</v>
      </c>
      <c r="N2" s="12" t="s">
        <v>880</v>
      </c>
      <c r="O2" s="9">
        <v>5501.3</v>
      </c>
      <c r="P2" s="9">
        <v>1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51200000</v>
      </c>
      <c r="Y2" s="17"/>
      <c r="Z2" s="14">
        <f t="shared" ref="Z2:Z65" si="4">X2-Y2</f>
        <v>51200000</v>
      </c>
      <c r="AA2" s="18" t="s">
        <v>127</v>
      </c>
      <c r="AB2" s="13" t="s">
        <v>881</v>
      </c>
      <c r="AC2" s="19" t="s">
        <v>882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سنندج پاسدارن-مجموعه فمیلی لند کافه سارله - سارا بصیری 09183836369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283181440407</v>
      </c>
      <c r="I3" s="9" t="s">
        <v>855</v>
      </c>
      <c r="J3" s="9" t="s">
        <v>75</v>
      </c>
      <c r="K3" s="11" t="str">
        <f t="shared" ca="1" si="0"/>
        <v/>
      </c>
      <c r="L3" s="12" t="s">
        <v>883</v>
      </c>
      <c r="M3" s="12" t="s">
        <v>884</v>
      </c>
      <c r="N3" s="12" t="s">
        <v>356</v>
      </c>
      <c r="O3" s="9">
        <v>5501.2</v>
      </c>
      <c r="P3" s="9">
        <v>20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11100000</v>
      </c>
      <c r="U3" s="15"/>
      <c r="V3" s="16">
        <f t="shared" si="1"/>
        <v>0</v>
      </c>
      <c r="W3" s="12">
        <f t="shared" si="2"/>
        <v>20</v>
      </c>
      <c r="X3" s="14">
        <f t="shared" si="3"/>
        <v>222000000</v>
      </c>
      <c r="Y3" s="17"/>
      <c r="Z3" s="14">
        <f t="shared" si="4"/>
        <v>222000000</v>
      </c>
      <c r="AA3" s="18" t="s">
        <v>80</v>
      </c>
      <c r="AB3" s="13" t="s">
        <v>885</v>
      </c>
      <c r="AC3" s="19" t="s">
        <v>886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شهرک غرب جنب مجتمع تجاری پلاتین کافه رستوران بهزاد - بهزاد مرادی 09926497858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9">
        <v>3</v>
      </c>
      <c r="H4" s="202">
        <v>283181925329</v>
      </c>
      <c r="I4" s="159" t="s">
        <v>855</v>
      </c>
      <c r="J4" s="159"/>
      <c r="K4" s="11" t="str">
        <f t="shared" ca="1" si="0"/>
        <v/>
      </c>
      <c r="L4" s="156" t="s">
        <v>887</v>
      </c>
      <c r="M4" s="156" t="s">
        <v>888</v>
      </c>
      <c r="N4" s="156"/>
      <c r="O4" s="9">
        <v>5501.1</v>
      </c>
      <c r="P4" s="9">
        <v>2</v>
      </c>
      <c r="Q4" s="13" t="str">
        <f>VLOOKUP(O4, '[1]لیست محصولات شهریور ۱۴۰۳'!B:C,2,0)</f>
        <v>ورتکس | Vortex</v>
      </c>
      <c r="R4" s="9" t="s">
        <v>84</v>
      </c>
      <c r="S4" s="12">
        <f>VLOOKUP(O4, '[1]لیست محصولات شهریور ۱۴۰۳'!B:F,5,0)</f>
        <v>150</v>
      </c>
      <c r="T4" s="14">
        <f>VLOOKUP(O4, '[1]لیست محصولات شهریور ۱۴۰۳'!B:G,6,0)</f>
        <v>2300000</v>
      </c>
      <c r="U4" s="15"/>
      <c r="V4" s="16">
        <f t="shared" si="1"/>
        <v>0</v>
      </c>
      <c r="W4" s="12">
        <f t="shared" si="2"/>
        <v>2</v>
      </c>
      <c r="X4" s="14">
        <f t="shared" si="3"/>
        <v>4600000</v>
      </c>
      <c r="Y4" s="17"/>
      <c r="Z4" s="14">
        <f t="shared" si="4"/>
        <v>4600000</v>
      </c>
      <c r="AA4" s="168" t="s">
        <v>132</v>
      </c>
      <c r="AB4" s="226" t="s">
        <v>890</v>
      </c>
      <c r="AC4" s="171" t="s">
        <v>889</v>
      </c>
      <c r="AD4" s="175"/>
      <c r="AE4" s="171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اصفهان خیابان شیخ صدوق شمالی‌.خیابان کاخ سعادت آباد شرقی.نبش کوچه۴.سوپرمارکت ایده آل‌ *تحویل فقط در بازه 9-14 و 17-21*  - سیمین دباغی 09353842615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204"/>
      <c r="I5" s="161"/>
      <c r="J5" s="161"/>
      <c r="K5" s="11" t="str">
        <f t="shared" ca="1" si="0"/>
        <v/>
      </c>
      <c r="L5" s="158"/>
      <c r="M5" s="158"/>
      <c r="N5" s="158"/>
      <c r="O5" s="9">
        <v>5525.1</v>
      </c>
      <c r="P5" s="9">
        <v>1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2750000</v>
      </c>
      <c r="U5" s="15"/>
      <c r="V5" s="16">
        <f t="shared" si="1"/>
        <v>0</v>
      </c>
      <c r="W5" s="12">
        <f t="shared" si="2"/>
        <v>1</v>
      </c>
      <c r="X5" s="14">
        <f t="shared" si="3"/>
        <v>2750000</v>
      </c>
      <c r="Y5" s="17"/>
      <c r="Z5" s="14">
        <f t="shared" si="4"/>
        <v>2750000</v>
      </c>
      <c r="AA5" s="170"/>
      <c r="AB5" s="227"/>
      <c r="AC5" s="173"/>
      <c r="AD5" s="177"/>
      <c r="AE5" s="173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283189046629</v>
      </c>
      <c r="I6" s="25" t="s">
        <v>855</v>
      </c>
      <c r="J6" s="9"/>
      <c r="K6" s="11" t="str">
        <f t="shared" ca="1" si="0"/>
        <v/>
      </c>
      <c r="L6" s="12" t="s">
        <v>503</v>
      </c>
      <c r="M6" s="12" t="s">
        <v>896</v>
      </c>
      <c r="N6" s="12"/>
      <c r="O6" s="9">
        <v>5511.1</v>
      </c>
      <c r="P6" s="9">
        <v>1</v>
      </c>
      <c r="Q6" s="13" t="str">
        <f>VLOOKUP(O6, '[1]لیست محصولات شهریور ۱۴۰۳'!B:C,2,0)</f>
        <v>هامبلا | Hambella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3000000</v>
      </c>
      <c r="U6" s="15"/>
      <c r="V6" s="16">
        <f t="shared" si="1"/>
        <v>0</v>
      </c>
      <c r="W6" s="12">
        <f t="shared" si="2"/>
        <v>1</v>
      </c>
      <c r="X6" s="14">
        <f t="shared" si="3"/>
        <v>3000000</v>
      </c>
      <c r="Y6" s="17"/>
      <c r="Z6" s="14">
        <f t="shared" si="4"/>
        <v>3000000</v>
      </c>
      <c r="AA6" s="18" t="s">
        <v>388</v>
      </c>
      <c r="AB6" s="13" t="s">
        <v>897</v>
      </c>
      <c r="AC6" s="19" t="s">
        <v>898</v>
      </c>
      <c r="AD6" s="20"/>
      <c r="AE6" s="19"/>
      <c r="AF6" s="21"/>
      <c r="AG6" s="22" t="str">
        <f t="shared" si="5"/>
        <v>TRUE</v>
      </c>
      <c r="AH6" s="23" t="str">
        <f t="shared" si="6"/>
        <v>گرگان بلوار ناهارخوران عدالت 46بعد از استرآبادی10 پلاک 75 مجتمع پگاه ط دوم غربی  - آرش قضایی 09112759381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283220100231</v>
      </c>
      <c r="I7" s="9" t="s">
        <v>855</v>
      </c>
      <c r="J7" s="9" t="s">
        <v>75</v>
      </c>
      <c r="K7" s="11" t="str">
        <f t="shared" ca="1" si="0"/>
        <v/>
      </c>
      <c r="L7" s="12" t="s">
        <v>152</v>
      </c>
      <c r="M7" s="12" t="s">
        <v>899</v>
      </c>
      <c r="N7" s="12" t="s">
        <v>900</v>
      </c>
      <c r="O7" s="9">
        <v>5511.2</v>
      </c>
      <c r="P7" s="9">
        <v>1</v>
      </c>
      <c r="Q7" s="13" t="str">
        <f>VLOOKUP(O7, '[1]لیست محصولات شهریور ۱۴۰۳'!B:C,2,0)</f>
        <v>هامبلا | Hambella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14550000</v>
      </c>
      <c r="U7" s="26"/>
      <c r="V7" s="16">
        <f t="shared" si="1"/>
        <v>0</v>
      </c>
      <c r="W7" s="12">
        <f t="shared" si="2"/>
        <v>1</v>
      </c>
      <c r="X7" s="14">
        <f t="shared" si="3"/>
        <v>14550000</v>
      </c>
      <c r="Y7" s="17"/>
      <c r="Z7" s="14">
        <f t="shared" si="4"/>
        <v>14550000</v>
      </c>
      <c r="AA7" s="18" t="s">
        <v>80</v>
      </c>
      <c r="AB7" s="13" t="s">
        <v>901</v>
      </c>
      <c r="AC7" s="19" t="s">
        <v>902</v>
      </c>
      <c r="AD7" s="20" t="s">
        <v>172</v>
      </c>
      <c r="AE7" s="19"/>
      <c r="AF7" s="21"/>
      <c r="AG7" s="22" t="str">
        <f t="shared" si="5"/>
        <v>TRUE</v>
      </c>
      <c r="AH7" s="23" t="str">
        <f t="shared" si="6"/>
        <v>تهران نیاوران، سه راه یاسر، خیابان باهنر، به سمت تجریش، نبش کوچه آهنگ برگرهایم - امیررضا شیخ لو 09364001440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283232838357</v>
      </c>
      <c r="I8" s="9" t="s">
        <v>855</v>
      </c>
      <c r="J8" s="9"/>
      <c r="K8" s="11" t="str">
        <f t="shared" ca="1" si="0"/>
        <v/>
      </c>
      <c r="L8" s="12" t="s">
        <v>834</v>
      </c>
      <c r="M8" s="12" t="s">
        <v>903</v>
      </c>
      <c r="N8" s="12"/>
      <c r="O8" s="9">
        <v>5501.2</v>
      </c>
      <c r="P8" s="9">
        <v>1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11100000</v>
      </c>
      <c r="U8" s="15"/>
      <c r="V8" s="16">
        <f t="shared" si="1"/>
        <v>0</v>
      </c>
      <c r="W8" s="12">
        <f t="shared" si="2"/>
        <v>1</v>
      </c>
      <c r="X8" s="14">
        <f t="shared" si="3"/>
        <v>11100000</v>
      </c>
      <c r="Y8" s="17"/>
      <c r="Z8" s="14">
        <f t="shared" si="4"/>
        <v>11100000</v>
      </c>
      <c r="AA8" s="18" t="s">
        <v>378</v>
      </c>
      <c r="AB8" s="108" t="s">
        <v>904</v>
      </c>
      <c r="AC8" s="19" t="s">
        <v>905</v>
      </c>
      <c r="AD8" s="20"/>
      <c r="AE8" s="19"/>
      <c r="AF8" s="21"/>
      <c r="AG8" s="22" t="str">
        <f t="shared" si="5"/>
        <v>TRUE</v>
      </c>
      <c r="AH8" s="23" t="str">
        <f t="shared" si="6"/>
        <v>قم 20 متری زاد . کوچه 16 . چهار راه اول سمت راست . کوچه شاهمرادی . پلاک 37  - رضا مخلص آبادی فراهانی 09361210271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7</v>
      </c>
      <c r="H9" s="10">
        <v>283273444669</v>
      </c>
      <c r="I9" s="25" t="s">
        <v>906</v>
      </c>
      <c r="J9" s="9"/>
      <c r="K9" s="11" t="str">
        <f t="shared" ca="1" si="0"/>
        <v/>
      </c>
      <c r="L9" s="27" t="s">
        <v>500</v>
      </c>
      <c r="M9" s="12" t="s">
        <v>907</v>
      </c>
      <c r="N9" s="12" t="s">
        <v>908</v>
      </c>
      <c r="O9" s="9">
        <v>5525.2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13350000</v>
      </c>
      <c r="U9" s="15"/>
      <c r="V9" s="16">
        <f t="shared" si="1"/>
        <v>0</v>
      </c>
      <c r="W9" s="12">
        <f t="shared" si="2"/>
        <v>1</v>
      </c>
      <c r="X9" s="14">
        <f t="shared" si="3"/>
        <v>13350000</v>
      </c>
      <c r="Y9" s="17"/>
      <c r="Z9" s="14">
        <f t="shared" si="4"/>
        <v>13350000</v>
      </c>
      <c r="AA9" s="18" t="s">
        <v>402</v>
      </c>
      <c r="AB9" s="13" t="s">
        <v>909</v>
      </c>
      <c r="AC9" s="19" t="s">
        <v>910</v>
      </c>
      <c r="AD9" s="20"/>
      <c r="AE9" s="19"/>
      <c r="AF9" s="21"/>
      <c r="AG9" s="22" t="str">
        <f t="shared" si="5"/>
        <v>TRUE</v>
      </c>
      <c r="AH9" s="23" t="str">
        <f t="shared" si="6"/>
        <v>بندرعباس بلوار مصطفي خميني - خيابان داروپخش - رو به روي داروخانه بيمارستان كودكان - ساختمان پدر کافه رترو - محمد امینی 09190431243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8</v>
      </c>
      <c r="H10" s="202">
        <v>283274707131</v>
      </c>
      <c r="I10" s="159" t="s">
        <v>906</v>
      </c>
      <c r="J10" s="159"/>
      <c r="K10" s="11" t="str">
        <f t="shared" ca="1" si="0"/>
        <v/>
      </c>
      <c r="L10" s="156" t="s">
        <v>309</v>
      </c>
      <c r="M10" s="156" t="s">
        <v>911</v>
      </c>
      <c r="N10" s="156"/>
      <c r="O10" s="9">
        <v>5525.1</v>
      </c>
      <c r="P10" s="9">
        <v>3</v>
      </c>
      <c r="Q10" s="13" t="str">
        <f>VLOOKUP(O10, '[1]لیست محصولات شهریور ۱۴۰۳'!B:C,2,0)</f>
        <v>اتیوپی آناسورا | Ethiopia Anasora</v>
      </c>
      <c r="R10" s="9" t="s">
        <v>461</v>
      </c>
      <c r="S10" s="12">
        <f>VLOOKUP(O10, '[1]لیست محصولات شهریور ۱۴۰۳'!B:F,5,0)</f>
        <v>150</v>
      </c>
      <c r="T10" s="14">
        <f>VLOOKUP(O10, '[1]لیست محصولات شهریور ۱۴۰۳'!B:G,6,0)</f>
        <v>2750000</v>
      </c>
      <c r="U10" s="15"/>
      <c r="V10" s="16">
        <f t="shared" si="1"/>
        <v>0</v>
      </c>
      <c r="W10" s="12">
        <f t="shared" si="2"/>
        <v>3</v>
      </c>
      <c r="X10" s="14">
        <f t="shared" si="3"/>
        <v>8250000</v>
      </c>
      <c r="Y10" s="17"/>
      <c r="Z10" s="14">
        <f t="shared" si="4"/>
        <v>8250000</v>
      </c>
      <c r="AA10" s="168" t="s">
        <v>207</v>
      </c>
      <c r="AB10" s="226" t="s">
        <v>912</v>
      </c>
      <c r="AC10" s="171" t="s">
        <v>913</v>
      </c>
      <c r="AD10" s="175"/>
      <c r="AE10" s="19"/>
      <c r="AF10" s="21"/>
      <c r="AG10" s="22" t="str">
        <f t="shared" si="5"/>
        <v>TRUE</v>
      </c>
      <c r="AH10" s="23" t="str">
        <f t="shared" si="6"/>
        <v>کرج جهانشهر غربی ، میدان جمهوری ، پشت تالار لوتوس ، خیابان ارغوان ، کوچه پاییزان غربی ، پلاک ۲۶ واحد ۱۰  - امیرحسین شمس 09354182299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0"/>
      <c r="H11" s="203"/>
      <c r="I11" s="160"/>
      <c r="J11" s="160"/>
      <c r="K11" s="11" t="str">
        <f t="shared" ca="1" si="0"/>
        <v/>
      </c>
      <c r="L11" s="157"/>
      <c r="M11" s="157"/>
      <c r="N11" s="157"/>
      <c r="O11" s="9">
        <v>5524.1</v>
      </c>
      <c r="P11" s="9">
        <v>1</v>
      </c>
      <c r="Q11" s="13" t="str">
        <f>VLOOKUP(O11, '[1]لیست محصولات شهریور ۱۴۰۳'!B:C,2,0)</f>
        <v>برزیل کوکاپیل کاناریو | Brazil Cocapil Canario</v>
      </c>
      <c r="R11" s="9" t="s">
        <v>461</v>
      </c>
      <c r="S11" s="12">
        <f>VLOOKUP(O11, '[1]لیست محصولات شهریور ۱۴۰۳'!B:F,5,0)</f>
        <v>150</v>
      </c>
      <c r="T11" s="14">
        <f>VLOOKUP(O11, '[1]لیست محصولات شهریور ۱۴۰۳'!B:G,6,0)</f>
        <v>2550000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2550000</v>
      </c>
      <c r="Y11" s="17"/>
      <c r="Z11" s="14">
        <f t="shared" si="4"/>
        <v>2550000</v>
      </c>
      <c r="AA11" s="169"/>
      <c r="AB11" s="228"/>
      <c r="AC11" s="172"/>
      <c r="AD11" s="176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0"/>
      <c r="H12" s="203"/>
      <c r="I12" s="160"/>
      <c r="J12" s="160"/>
      <c r="K12" s="11" t="str">
        <f t="shared" ca="1" si="0"/>
        <v/>
      </c>
      <c r="L12" s="157"/>
      <c r="M12" s="157"/>
      <c r="N12" s="157"/>
      <c r="O12" s="9">
        <v>5511.1</v>
      </c>
      <c r="P12" s="9">
        <v>1</v>
      </c>
      <c r="Q12" s="13" t="str">
        <f>VLOOKUP(O12, '[1]لیست محصولات شهریور ۱۴۰۳'!B:C,2,0)</f>
        <v>هامبلا | Hambella</v>
      </c>
      <c r="R12" s="9" t="s">
        <v>461</v>
      </c>
      <c r="S12" s="12">
        <f>VLOOKUP(O12, '[1]لیست محصولات شهریور ۱۴۰۳'!B:F,5,0)</f>
        <v>150</v>
      </c>
      <c r="T12" s="14">
        <f>VLOOKUP(O12, '[1]لیست محصولات شهریور ۱۴۰۳'!B:G,6,0)</f>
        <v>3000000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3000000</v>
      </c>
      <c r="Y12" s="17"/>
      <c r="Z12" s="14">
        <f t="shared" si="4"/>
        <v>3000000</v>
      </c>
      <c r="AA12" s="169"/>
      <c r="AB12" s="228"/>
      <c r="AC12" s="172"/>
      <c r="AD12" s="176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204"/>
      <c r="I13" s="161"/>
      <c r="J13" s="161"/>
      <c r="K13" s="11" t="str">
        <f t="shared" ca="1" si="0"/>
        <v/>
      </c>
      <c r="L13" s="158"/>
      <c r="M13" s="158"/>
      <c r="N13" s="158"/>
      <c r="O13" s="9">
        <v>5501.1</v>
      </c>
      <c r="P13" s="9">
        <v>2</v>
      </c>
      <c r="Q13" s="13" t="str">
        <f>VLOOKUP(O13, '[1]لیست محصولات شهریور ۱۴۰۳'!B:C,2,0)</f>
        <v>ورتکس | Vortex</v>
      </c>
      <c r="R13" s="9" t="s">
        <v>461</v>
      </c>
      <c r="S13" s="12">
        <f>VLOOKUP(O13, '[1]لیست محصولات شهریور ۱۴۰۳'!B:F,5,0)</f>
        <v>150</v>
      </c>
      <c r="T13" s="14">
        <f>VLOOKUP(O13, '[1]لیست محصولات شهریور ۱۴۰۳'!B:G,6,0)</f>
        <v>2300000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4600000</v>
      </c>
      <c r="Y13" s="17"/>
      <c r="Z13" s="14">
        <f t="shared" si="4"/>
        <v>4600000</v>
      </c>
      <c r="AA13" s="170"/>
      <c r="AB13" s="227"/>
      <c r="AC13" s="173"/>
      <c r="AD13" s="17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9</v>
      </c>
      <c r="H14" s="10">
        <v>283278165090</v>
      </c>
      <c r="I14" s="9" t="s">
        <v>906</v>
      </c>
      <c r="J14" s="9"/>
      <c r="K14" s="11" t="str">
        <f t="shared" ca="1" si="0"/>
        <v/>
      </c>
      <c r="L14" s="12" t="s">
        <v>914</v>
      </c>
      <c r="M14" s="12" t="s">
        <v>915</v>
      </c>
      <c r="N14" s="12"/>
      <c r="O14" s="9">
        <v>5525.1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 t="s">
        <v>84</v>
      </c>
      <c r="S14" s="12">
        <f>VLOOKUP(O14, '[1]لیست محصولات شهریور ۱۴۰۳'!B:F,5,0)</f>
        <v>150</v>
      </c>
      <c r="T14" s="14">
        <f>VLOOKUP(O14, '[1]لیست محصولات شهریور ۱۴۰۳'!B:G,6,0)</f>
        <v>2750000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2750000</v>
      </c>
      <c r="Y14" s="17"/>
      <c r="Z14" s="14">
        <f t="shared" si="4"/>
        <v>2750000</v>
      </c>
      <c r="AA14" s="18" t="s">
        <v>80</v>
      </c>
      <c r="AB14" s="13" t="s">
        <v>916</v>
      </c>
      <c r="AC14" s="19" t="s">
        <v>917</v>
      </c>
      <c r="AD14" s="20" t="s">
        <v>172</v>
      </c>
      <c r="AE14" s="19"/>
      <c r="AF14" s="21"/>
      <c r="AG14" s="22" t="str">
        <f t="shared" si="5"/>
        <v>TRUE</v>
      </c>
      <c r="AH14" s="23" t="str">
        <f t="shared" si="6"/>
        <v>تهران شیان - شیان دوم شمالی(رمضان زاده) - پلاک ۳۳ - واحد ۳  - شایا خان زاده 09363641628</v>
      </c>
    </row>
    <row r="15" spans="1:34" ht="22.35" customHeight="1">
      <c r="A15" s="7"/>
      <c r="B15" s="7"/>
      <c r="C15" s="7"/>
      <c r="D15" s="7"/>
      <c r="E15" s="7"/>
      <c r="F15" s="8"/>
      <c r="G15" s="159">
        <v>10</v>
      </c>
      <c r="H15" s="202">
        <v>283279361005</v>
      </c>
      <c r="I15" s="159" t="s">
        <v>906</v>
      </c>
      <c r="J15" s="159"/>
      <c r="K15" s="11" t="str">
        <f t="shared" ca="1" si="0"/>
        <v/>
      </c>
      <c r="L15" s="156" t="s">
        <v>386</v>
      </c>
      <c r="M15" s="156" t="s">
        <v>918</v>
      </c>
      <c r="N15" s="156" t="s">
        <v>919</v>
      </c>
      <c r="O15" s="9">
        <v>5525.1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2750000</v>
      </c>
      <c r="Y15" s="17"/>
      <c r="Z15" s="14">
        <f t="shared" si="4"/>
        <v>2750000</v>
      </c>
      <c r="AA15" s="168" t="s">
        <v>388</v>
      </c>
      <c r="AB15" s="226" t="s">
        <v>920</v>
      </c>
      <c r="AC15" s="171" t="s">
        <v>921</v>
      </c>
      <c r="AD15" s="175"/>
      <c r="AE15" s="19"/>
      <c r="AF15" s="21"/>
      <c r="AG15" s="22" t="str">
        <f t="shared" si="5"/>
        <v>TRUE</v>
      </c>
      <c r="AH15" s="23" t="str">
        <f t="shared" si="6"/>
        <v>گرگان عدالت ۵۷، نبش جام جم۲ پیرو بیسترو - وحید عزیزی 09123693830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204"/>
      <c r="I16" s="161"/>
      <c r="J16" s="161"/>
      <c r="K16" s="11" t="str">
        <f t="shared" ca="1" si="0"/>
        <v/>
      </c>
      <c r="L16" s="158"/>
      <c r="M16" s="158"/>
      <c r="N16" s="158"/>
      <c r="O16" s="9">
        <v>5524.1</v>
      </c>
      <c r="P16" s="9">
        <v>1</v>
      </c>
      <c r="Q16" s="13" t="str">
        <f>VLOOKUP(O16, '[1]لیست محصولات شهریور ۱۴۰۳'!B:C,2,0)</f>
        <v>برزیل کوکاپیل کاناریو | Brazil Cocapil Canario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2550000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2550000</v>
      </c>
      <c r="Y16" s="17"/>
      <c r="Z16" s="14">
        <f t="shared" si="4"/>
        <v>2550000</v>
      </c>
      <c r="AA16" s="170"/>
      <c r="AB16" s="227"/>
      <c r="AC16" s="173"/>
      <c r="AD16" s="177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59">
        <v>11</v>
      </c>
      <c r="H17" s="202">
        <v>283283315765</v>
      </c>
      <c r="I17" s="159" t="s">
        <v>906</v>
      </c>
      <c r="J17" s="159"/>
      <c r="K17" s="11" t="str">
        <f t="shared" ca="1" si="0"/>
        <v/>
      </c>
      <c r="L17" s="156" t="s">
        <v>276</v>
      </c>
      <c r="M17" s="156" t="s">
        <v>277</v>
      </c>
      <c r="N17" s="156" t="s">
        <v>278</v>
      </c>
      <c r="O17" s="9">
        <v>5525.1</v>
      </c>
      <c r="P17" s="9">
        <v>1</v>
      </c>
      <c r="Q17" s="13" t="str">
        <f>VLOOKUP(O17, '[1]لیست محصولات شهریور ۱۴۰۳'!B:C,2,0)</f>
        <v>اتیوپی آناسورا | Ethiopia Anasora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2750000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2750000</v>
      </c>
      <c r="Y17" s="17"/>
      <c r="Z17" s="14">
        <f t="shared" si="4"/>
        <v>2750000</v>
      </c>
      <c r="AA17" s="168" t="s">
        <v>279</v>
      </c>
      <c r="AB17" s="226" t="s">
        <v>280</v>
      </c>
      <c r="AC17" s="171" t="s">
        <v>281</v>
      </c>
      <c r="AD17" s="175"/>
      <c r="AE17" s="19"/>
      <c r="AF17" s="21"/>
      <c r="AG17" s="22" t="str">
        <f t="shared" si="5"/>
        <v>TRUE</v>
      </c>
      <c r="AH17" s="23" t="str">
        <f t="shared" si="6"/>
        <v>بابل بلوار تختی خیابان استادیوم بین شیشه فروشی میلاد و ساختمان متین کافه طراوت - ایمان موسوی 09112182321</v>
      </c>
    </row>
    <row r="18" spans="1:34" ht="22.35" customHeight="1">
      <c r="A18" s="7"/>
      <c r="B18" s="7"/>
      <c r="C18" s="7"/>
      <c r="D18" s="7"/>
      <c r="E18" s="7"/>
      <c r="F18" s="8"/>
      <c r="G18" s="161"/>
      <c r="H18" s="204"/>
      <c r="I18" s="161"/>
      <c r="J18" s="161"/>
      <c r="K18" s="11" t="str">
        <f t="shared" ca="1" si="0"/>
        <v/>
      </c>
      <c r="L18" s="158"/>
      <c r="M18" s="158"/>
      <c r="N18" s="158"/>
      <c r="O18" s="9">
        <v>5511.1</v>
      </c>
      <c r="P18" s="9">
        <v>1</v>
      </c>
      <c r="Q18" s="13" t="str">
        <f>VLOOKUP(O18, '[1]لیست محصولات شهریور ۱۴۰۳'!B:C,2,0)</f>
        <v>هامبلا | Hambella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3000000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3000000</v>
      </c>
      <c r="Y18" s="17"/>
      <c r="Z18" s="14">
        <f t="shared" si="4"/>
        <v>3000000</v>
      </c>
      <c r="AA18" s="170"/>
      <c r="AB18" s="227"/>
      <c r="AC18" s="173"/>
      <c r="AD18" s="177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>
        <v>12</v>
      </c>
      <c r="H19" s="10">
        <v>427929</v>
      </c>
      <c r="I19" s="9" t="s">
        <v>906</v>
      </c>
      <c r="J19" s="9"/>
      <c r="K19" s="11" t="str">
        <f t="shared" ca="1" si="0"/>
        <v/>
      </c>
      <c r="L19" s="12" t="s">
        <v>781</v>
      </c>
      <c r="M19" s="12" t="s">
        <v>922</v>
      </c>
      <c r="N19" s="12" t="s">
        <v>756</v>
      </c>
      <c r="O19" s="9">
        <v>5524.3</v>
      </c>
      <c r="P19" s="9">
        <v>1</v>
      </c>
      <c r="Q19" s="13" t="str">
        <f>VLOOKUP(O19, '[1]لیست محصولات شهریور ۱۴۰۳'!B:C,2,0)</f>
        <v>برزیل کوکاپیل کاناریو | Brazil Cocapil Canario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58400000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58400000</v>
      </c>
      <c r="Y19" s="17"/>
      <c r="Z19" s="14">
        <f t="shared" si="4"/>
        <v>58400000</v>
      </c>
      <c r="AA19" s="18" t="s">
        <v>80</v>
      </c>
      <c r="AB19" s="13" t="s">
        <v>923</v>
      </c>
      <c r="AC19" s="19" t="s">
        <v>924</v>
      </c>
      <c r="AD19" s="20" t="s">
        <v>172</v>
      </c>
      <c r="AE19" s="19"/>
      <c r="AF19" s="21"/>
      <c r="AG19" s="22" t="str">
        <f t="shared" si="5"/>
        <v>TRUE</v>
      </c>
      <c r="AH19" s="23" t="str">
        <f t="shared" si="6"/>
        <v>تهران سعادت‌آباد - بلوار بهزاد - نبش کوچه باغستان - پلاک ۲ شرکت تپسی - دانیال شیخانی 09367414691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13</v>
      </c>
      <c r="H20" s="10">
        <v>283288964543</v>
      </c>
      <c r="I20" s="9" t="s">
        <v>906</v>
      </c>
      <c r="J20" s="9"/>
      <c r="K20" s="11" t="str">
        <f t="shared" ca="1" si="0"/>
        <v/>
      </c>
      <c r="L20" s="12" t="s">
        <v>925</v>
      </c>
      <c r="M20" s="12" t="s">
        <v>926</v>
      </c>
      <c r="N20" s="12" t="s">
        <v>927</v>
      </c>
      <c r="O20" s="9">
        <v>5501.2</v>
      </c>
      <c r="P20" s="9">
        <v>1</v>
      </c>
      <c r="Q20" s="13" t="str">
        <f>VLOOKUP(O20, '[1]لیست محصولات شهریور ۱۴۰۳'!B:C,2,0)</f>
        <v>ورتکس | Vortex</v>
      </c>
      <c r="R20" s="9" t="s">
        <v>84</v>
      </c>
      <c r="S20" s="12">
        <f>VLOOKUP(O20, '[1]لیست محصولات شهریور ۱۴۰۳'!B:F,5,0)</f>
        <v>750</v>
      </c>
      <c r="T20" s="14">
        <f>VLOOKUP(O20, '[1]لیست محصولات شهریور ۱۴۰۳'!B:G,6,0)</f>
        <v>11100000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11100000</v>
      </c>
      <c r="Y20" s="17"/>
      <c r="Z20" s="14">
        <f t="shared" si="4"/>
        <v>11100000</v>
      </c>
      <c r="AA20" s="18" t="s">
        <v>80</v>
      </c>
      <c r="AB20" s="13" t="s">
        <v>928</v>
      </c>
      <c r="AC20" s="19" t="s">
        <v>929</v>
      </c>
      <c r="AD20" s="20" t="s">
        <v>87</v>
      </c>
      <c r="AE20" s="19"/>
      <c r="AF20" s="21"/>
      <c r="AG20" s="22" t="str">
        <f t="shared" si="5"/>
        <v>TRUE</v>
      </c>
      <c r="AH20" s="23" t="str">
        <f t="shared" si="6"/>
        <v>تهران میرزای شیرازی. نبش کوچه فاتحی. پلاک 19 فری زون - کوثر رضایی 09386855070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14</v>
      </c>
      <c r="H21" s="10">
        <v>283293901818</v>
      </c>
      <c r="I21" s="9" t="s">
        <v>906</v>
      </c>
      <c r="J21" s="9"/>
      <c r="K21" s="11" t="str">
        <f t="shared" ca="1" si="0"/>
        <v/>
      </c>
      <c r="L21" s="12" t="s">
        <v>930</v>
      </c>
      <c r="M21" s="12" t="s">
        <v>931</v>
      </c>
      <c r="N21" s="12"/>
      <c r="O21" s="9">
        <v>5524.2</v>
      </c>
      <c r="P21" s="9">
        <v>1</v>
      </c>
      <c r="Q21" s="13" t="str">
        <f>VLOOKUP(O21, '[1]لیست محصولات شهریور ۱۴۰۳'!B:C,2,0)</f>
        <v>برزیل کوکاپیل کاناریو | Brazil Cocapil Canario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12450000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12450000</v>
      </c>
      <c r="Y21" s="17"/>
      <c r="Z21" s="14">
        <f t="shared" si="4"/>
        <v>12450000</v>
      </c>
      <c r="AA21" s="18" t="s">
        <v>932</v>
      </c>
      <c r="AB21" s="13" t="s">
        <v>933</v>
      </c>
      <c r="AC21" s="19" t="s">
        <v>934</v>
      </c>
      <c r="AD21" s="20"/>
      <c r="AE21" s="84" t="s">
        <v>935</v>
      </c>
      <c r="AF21" s="21"/>
      <c r="AG21" s="22" t="str">
        <f t="shared" si="5"/>
        <v>TRUE</v>
      </c>
      <c r="AH21" s="23" t="str">
        <f t="shared" si="6"/>
        <v>تربت جام مطهری ۷، پلاک ۴، واحد ۴  - شایان فقیهی 09106761037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15</v>
      </c>
      <c r="H22" s="10">
        <v>283312429698</v>
      </c>
      <c r="I22" s="9" t="s">
        <v>906</v>
      </c>
      <c r="J22" s="9" t="s">
        <v>75</v>
      </c>
      <c r="K22" s="11" t="str">
        <f t="shared" ca="1" si="0"/>
        <v/>
      </c>
      <c r="L22" s="12" t="s">
        <v>500</v>
      </c>
      <c r="M22" s="12" t="s">
        <v>936</v>
      </c>
      <c r="N22" s="12" t="s">
        <v>937</v>
      </c>
      <c r="O22" s="9">
        <v>5501.2</v>
      </c>
      <c r="P22" s="9">
        <v>1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11100000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11100000</v>
      </c>
      <c r="Y22" s="17"/>
      <c r="Z22" s="14">
        <f t="shared" si="4"/>
        <v>11100000</v>
      </c>
      <c r="AA22" s="18" t="s">
        <v>80</v>
      </c>
      <c r="AB22" s="13" t="s">
        <v>938</v>
      </c>
      <c r="AC22" s="19" t="s">
        <v>939</v>
      </c>
      <c r="AD22" s="20" t="s">
        <v>172</v>
      </c>
      <c r="AE22" s="19"/>
      <c r="AF22" s="21"/>
      <c r="AG22" s="22" t="str">
        <f t="shared" si="5"/>
        <v>TRUE</v>
      </c>
      <c r="AH22" s="23" t="str">
        <f t="shared" si="6"/>
        <v>تهران خیابان نلسون ماندلا شمالی مجتمع مدرن الهیه کافه ترافل - محمد صفری 09123346729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82">
        <v>16</v>
      </c>
      <c r="H23" s="83" t="s">
        <v>941</v>
      </c>
      <c r="I23" s="82" t="s">
        <v>891</v>
      </c>
      <c r="J23" s="9" t="s">
        <v>75</v>
      </c>
      <c r="K23" s="11" t="str">
        <f t="shared" ca="1" si="0"/>
        <v/>
      </c>
      <c r="L23" s="12" t="s">
        <v>318</v>
      </c>
      <c r="M23" s="12" t="s">
        <v>319</v>
      </c>
      <c r="N23" s="12" t="s">
        <v>320</v>
      </c>
      <c r="O23" s="9">
        <v>5511.2</v>
      </c>
      <c r="P23" s="9">
        <v>10</v>
      </c>
      <c r="Q23" s="13" t="str">
        <f>VLOOKUP(O23, '[1]لیست محصولات شهریور ۱۴۰۳'!B:C,2,0)</f>
        <v>هامبلا | Hambella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14550000</v>
      </c>
      <c r="U23" s="15"/>
      <c r="V23" s="16">
        <f t="shared" si="1"/>
        <v>0</v>
      </c>
      <c r="W23" s="12">
        <f t="shared" si="2"/>
        <v>10</v>
      </c>
      <c r="X23" s="14">
        <f t="shared" si="3"/>
        <v>145500000</v>
      </c>
      <c r="Y23" s="17"/>
      <c r="Z23" s="14">
        <f t="shared" si="4"/>
        <v>145500000</v>
      </c>
      <c r="AA23" s="18" t="s">
        <v>80</v>
      </c>
      <c r="AB23" s="13" t="s">
        <v>70</v>
      </c>
      <c r="AC23" s="19" t="s">
        <v>321</v>
      </c>
      <c r="AD23" s="20"/>
      <c r="AE23" s="84" t="s">
        <v>940</v>
      </c>
      <c r="AF23" s="21"/>
      <c r="AG23" s="22" t="str">
        <f t="shared" si="5"/>
        <v>TRUE</v>
      </c>
      <c r="AH23" s="23" t="str">
        <f t="shared" si="6"/>
        <v>تهران - کافه پرا - افشین امیری 09123060890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17</v>
      </c>
      <c r="H24" s="202">
        <v>283318642337</v>
      </c>
      <c r="I24" s="159" t="s">
        <v>891</v>
      </c>
      <c r="J24" s="159"/>
      <c r="K24" s="11" t="str">
        <f t="shared" ca="1" si="0"/>
        <v/>
      </c>
      <c r="L24" s="156" t="s">
        <v>514</v>
      </c>
      <c r="M24" s="156" t="s">
        <v>942</v>
      </c>
      <c r="N24" s="156" t="s">
        <v>943</v>
      </c>
      <c r="O24" s="9">
        <v>5501.3</v>
      </c>
      <c r="P24" s="9">
        <v>1</v>
      </c>
      <c r="Q24" s="13" t="str">
        <f>VLOOKUP(O24, '[1]لیست محصولات شهریور ۱۴۰۳'!B:C,2,0)</f>
        <v>ورتکس | Vortex</v>
      </c>
      <c r="R24" s="9"/>
      <c r="S24" s="12">
        <f>VLOOKUP(O24, '[1]لیست محصولات شهریور ۱۴۰۳'!B:F,5,0)</f>
        <v>4000</v>
      </c>
      <c r="T24" s="14">
        <f>VLOOKUP(O24, '[1]لیست محصولات شهریور ۱۴۰۳'!B:G,6,0)</f>
        <v>51200000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51200000</v>
      </c>
      <c r="Y24" s="17"/>
      <c r="Z24" s="14">
        <f t="shared" si="4"/>
        <v>51200000</v>
      </c>
      <c r="AA24" s="168" t="s">
        <v>944</v>
      </c>
      <c r="AB24" s="226" t="s">
        <v>945</v>
      </c>
      <c r="AC24" s="171" t="s">
        <v>946</v>
      </c>
      <c r="AD24" s="175"/>
      <c r="AE24" s="154" t="s">
        <v>786</v>
      </c>
      <c r="AF24" s="21"/>
      <c r="AG24" s="22" t="str">
        <f t="shared" si="5"/>
        <v>TRUE</v>
      </c>
      <c r="AH24" s="23" t="str">
        <f t="shared" si="6"/>
        <v>بیرجند خیابان معلم، نبش معلم 39 کافه رستوران نوفه - معین اسماعیلی 09155229671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0"/>
      <c r="H25" s="203"/>
      <c r="I25" s="160"/>
      <c r="J25" s="160"/>
      <c r="K25" s="11" t="str">
        <f t="shared" ca="1" si="0"/>
        <v/>
      </c>
      <c r="L25" s="157"/>
      <c r="M25" s="157"/>
      <c r="N25" s="157"/>
      <c r="O25" s="9">
        <v>5524.1</v>
      </c>
      <c r="P25" s="9">
        <v>1</v>
      </c>
      <c r="Q25" s="13" t="str">
        <f>VLOOKUP(O25, '[1]لیست محصولات شهریور ۱۴۰۳'!B:C,2,0)</f>
        <v>برزیل کوکاپیل کاناریو | Brazil Cocapil Canario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2550000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2550000</v>
      </c>
      <c r="Y25" s="17"/>
      <c r="Z25" s="14">
        <f t="shared" si="4"/>
        <v>2550000</v>
      </c>
      <c r="AA25" s="169"/>
      <c r="AB25" s="228"/>
      <c r="AC25" s="172"/>
      <c r="AD25" s="176"/>
      <c r="AE25" s="174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60"/>
      <c r="H26" s="203"/>
      <c r="I26" s="160"/>
      <c r="J26" s="160"/>
      <c r="K26" s="11" t="str">
        <f t="shared" ca="1" si="0"/>
        <v/>
      </c>
      <c r="L26" s="157"/>
      <c r="M26" s="157"/>
      <c r="N26" s="157"/>
      <c r="O26" s="9">
        <v>5525.1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2750000</v>
      </c>
      <c r="Y26" s="17"/>
      <c r="Z26" s="14">
        <f t="shared" si="4"/>
        <v>2750000</v>
      </c>
      <c r="AA26" s="169"/>
      <c r="AB26" s="228"/>
      <c r="AC26" s="172"/>
      <c r="AD26" s="176"/>
      <c r="AE26" s="174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1"/>
      <c r="H27" s="204"/>
      <c r="I27" s="161"/>
      <c r="J27" s="161"/>
      <c r="K27" s="11" t="str">
        <f t="shared" ca="1" si="0"/>
        <v/>
      </c>
      <c r="L27" s="158"/>
      <c r="M27" s="158"/>
      <c r="N27" s="158"/>
      <c r="O27" s="9">
        <v>5525.2</v>
      </c>
      <c r="P27" s="9">
        <v>1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13350000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13350000</v>
      </c>
      <c r="Y27" s="17"/>
      <c r="Z27" s="14">
        <f t="shared" si="4"/>
        <v>13350000</v>
      </c>
      <c r="AA27" s="170"/>
      <c r="AB27" s="227"/>
      <c r="AC27" s="173"/>
      <c r="AD27" s="177"/>
      <c r="AE27" s="155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59">
        <v>18</v>
      </c>
      <c r="H28" s="202">
        <v>283332275635</v>
      </c>
      <c r="I28" s="159" t="s">
        <v>891</v>
      </c>
      <c r="J28" s="159"/>
      <c r="K28" s="11" t="str">
        <f t="shared" ca="1" si="0"/>
        <v/>
      </c>
      <c r="L28" s="156" t="s">
        <v>268</v>
      </c>
      <c r="M28" s="156" t="s">
        <v>737</v>
      </c>
      <c r="N28" s="156"/>
      <c r="O28" s="9">
        <v>5511.1</v>
      </c>
      <c r="P28" s="9">
        <v>1</v>
      </c>
      <c r="Q28" s="13" t="str">
        <f>VLOOKUP(O28, '[1]لیست محصولات شهریور ۱۴۰۳'!B:C,2,0)</f>
        <v>هامبلا | Hambella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3000000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3000000</v>
      </c>
      <c r="Y28" s="17"/>
      <c r="Z28" s="14">
        <f t="shared" si="4"/>
        <v>3000000</v>
      </c>
      <c r="AA28" s="168" t="s">
        <v>80</v>
      </c>
      <c r="AB28" s="226" t="s">
        <v>947</v>
      </c>
      <c r="AC28" s="171" t="s">
        <v>948</v>
      </c>
      <c r="AD28" s="175" t="s">
        <v>172</v>
      </c>
      <c r="AE28" s="19"/>
      <c r="AF28" s="21"/>
      <c r="AG28" s="22" t="str">
        <f t="shared" si="5"/>
        <v>TRUE</v>
      </c>
      <c r="AH28" s="23" t="str">
        <f t="shared" si="6"/>
        <v>تهران خیابان پاسداران، خیابان عابدینی‌زاده، خیابان جهانی‌نیا‌، کوچه مزنگی، پلاک 17، زنگ دوم  - علیرضا نصیری 09213326378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1"/>
      <c r="H29" s="204"/>
      <c r="I29" s="161"/>
      <c r="J29" s="161"/>
      <c r="K29" s="11" t="str">
        <f t="shared" ca="1" si="0"/>
        <v/>
      </c>
      <c r="L29" s="158"/>
      <c r="M29" s="158"/>
      <c r="N29" s="158"/>
      <c r="O29" s="9">
        <v>5501.1</v>
      </c>
      <c r="P29" s="9">
        <v>1</v>
      </c>
      <c r="Q29" s="13" t="str">
        <f>VLOOKUP(O29, '[1]لیست محصولات شهریور ۱۴۰۳'!B:C,2,0)</f>
        <v>ورتکس | Vortex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2300000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2300000</v>
      </c>
      <c r="Y29" s="17"/>
      <c r="Z29" s="14">
        <f t="shared" si="4"/>
        <v>2300000</v>
      </c>
      <c r="AA29" s="170"/>
      <c r="AB29" s="227"/>
      <c r="AC29" s="173"/>
      <c r="AD29" s="177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82">
        <v>19</v>
      </c>
      <c r="H30" s="83"/>
      <c r="I30" s="82" t="s">
        <v>891</v>
      </c>
      <c r="J30" s="9" t="s">
        <v>75</v>
      </c>
      <c r="K30" s="11" t="str">
        <f t="shared" ca="1" si="0"/>
        <v/>
      </c>
      <c r="L30" s="12"/>
      <c r="M30" s="12" t="s">
        <v>173</v>
      </c>
      <c r="N30" s="12" t="s">
        <v>949</v>
      </c>
      <c r="O30" s="9">
        <v>5501.3</v>
      </c>
      <c r="P30" s="9">
        <v>2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4000</v>
      </c>
      <c r="T30" s="14">
        <f>VLOOKUP(O30, '[1]لیست محصولات شهریور ۱۴۰۳'!B:G,6,0)</f>
        <v>51200000</v>
      </c>
      <c r="U30" s="15"/>
      <c r="V30" s="16">
        <f t="shared" si="1"/>
        <v>0</v>
      </c>
      <c r="W30" s="12">
        <f t="shared" si="2"/>
        <v>2</v>
      </c>
      <c r="X30" s="14">
        <f t="shared" si="3"/>
        <v>102400000</v>
      </c>
      <c r="Y30" s="17"/>
      <c r="Z30" s="14">
        <f t="shared" si="4"/>
        <v>102400000</v>
      </c>
      <c r="AA30" s="18" t="s">
        <v>80</v>
      </c>
      <c r="AB30" s="13" t="s">
        <v>70</v>
      </c>
      <c r="AC30" s="19" t="s">
        <v>175</v>
      </c>
      <c r="AD30" s="20"/>
      <c r="AE30" s="19"/>
      <c r="AF30" s="21"/>
      <c r="AG30" s="22" t="str">
        <f t="shared" si="5"/>
        <v>TRUE</v>
      </c>
      <c r="AH30" s="23" t="str">
        <f t="shared" si="6"/>
        <v>تهران - کافه بیکری کروسان مژده -  حجتی 09373955769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20</v>
      </c>
      <c r="H31" s="10">
        <v>283343766807</v>
      </c>
      <c r="I31" s="9" t="s">
        <v>891</v>
      </c>
      <c r="J31" s="9"/>
      <c r="K31" s="11" t="str">
        <f t="shared" ca="1" si="0"/>
        <v/>
      </c>
      <c r="L31" s="12" t="s">
        <v>950</v>
      </c>
      <c r="M31" s="12" t="s">
        <v>951</v>
      </c>
      <c r="N31" s="12"/>
      <c r="O31" s="9">
        <v>3329.1</v>
      </c>
      <c r="P31" s="9">
        <v>1</v>
      </c>
      <c r="Q31" s="13" t="str">
        <f>VLOOKUP(O31, '[1]لیست محصولات شهریور ۱۴۰۳'!B:C,2,0)</f>
        <v>بنتی ننکا | Benti Nenka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9850000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9850000</v>
      </c>
      <c r="Y31" s="17"/>
      <c r="Z31" s="14">
        <f t="shared" si="4"/>
        <v>9850000</v>
      </c>
      <c r="AA31" s="18" t="s">
        <v>369</v>
      </c>
      <c r="AB31" s="13" t="s">
        <v>952</v>
      </c>
      <c r="AC31" s="19" t="s">
        <v>953</v>
      </c>
      <c r="AD31" s="20"/>
      <c r="AE31" s="19"/>
      <c r="AF31" s="21"/>
      <c r="AG31" s="22" t="str">
        <f t="shared" si="5"/>
        <v>TRUE</v>
      </c>
      <c r="AH31" s="23" t="str">
        <f t="shared" si="6"/>
        <v>بوشهر بندرکنگان - خیابان وحدت - فروشگاه موبایل باباتلفن  - هومن قنبری 09035342410</v>
      </c>
    </row>
    <row r="32" spans="1:34" ht="22.35" customHeight="1">
      <c r="A32" s="7"/>
      <c r="B32" s="7"/>
      <c r="C32" s="7"/>
      <c r="D32" s="7"/>
      <c r="E32" s="7"/>
      <c r="F32" s="8"/>
      <c r="G32" s="159">
        <v>21</v>
      </c>
      <c r="H32" s="202">
        <v>283346809929</v>
      </c>
      <c r="I32" s="159" t="s">
        <v>891</v>
      </c>
      <c r="J32" s="159"/>
      <c r="K32" s="11" t="str">
        <f t="shared" ca="1" si="0"/>
        <v/>
      </c>
      <c r="L32" s="156" t="s">
        <v>930</v>
      </c>
      <c r="M32" s="156" t="s">
        <v>911</v>
      </c>
      <c r="N32" s="156"/>
      <c r="O32" s="9">
        <v>5501.1</v>
      </c>
      <c r="P32" s="9">
        <v>1</v>
      </c>
      <c r="Q32" s="13" t="str">
        <f>VLOOKUP(O32, '[1]لیست محصولات شهریور ۱۴۰۳'!B:C,2,0)</f>
        <v>ورتکس | Vortex</v>
      </c>
      <c r="R32" s="9" t="s">
        <v>954</v>
      </c>
      <c r="S32" s="12">
        <f>VLOOKUP(O32, '[1]لیست محصولات شهریور ۱۴۰۳'!B:F,5,0)</f>
        <v>150</v>
      </c>
      <c r="T32" s="14">
        <f>VLOOKUP(O32, '[1]لیست محصولات شهریور ۱۴۰۳'!B:G,6,0)</f>
        <v>2300000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2300000</v>
      </c>
      <c r="Y32" s="17"/>
      <c r="Z32" s="14">
        <f t="shared" si="4"/>
        <v>2300000</v>
      </c>
      <c r="AA32" s="168" t="s">
        <v>80</v>
      </c>
      <c r="AB32" s="226" t="s">
        <v>955</v>
      </c>
      <c r="AC32" s="171" t="s">
        <v>956</v>
      </c>
      <c r="AD32" s="175" t="s">
        <v>87</v>
      </c>
      <c r="AE32" s="19"/>
      <c r="AF32" s="21"/>
      <c r="AG32" s="22" t="str">
        <f t="shared" si="5"/>
        <v>TRUE</v>
      </c>
      <c r="AH32" s="23" t="str">
        <f t="shared" si="6"/>
        <v>تهران نظام آباد_مدنی شمالی_کوچه رمضانی_کوچه واشقانی_کوچه بابایی_پلاک ۱۵_زنگ ۵  - شایان شمس 09120755393</v>
      </c>
    </row>
    <row r="33" spans="1:34" ht="22.35" customHeight="1">
      <c r="A33" s="7"/>
      <c r="B33" s="7"/>
      <c r="C33" s="7"/>
      <c r="D33" s="7"/>
      <c r="E33" s="7"/>
      <c r="F33" s="8"/>
      <c r="G33" s="161"/>
      <c r="H33" s="204"/>
      <c r="I33" s="161"/>
      <c r="J33" s="161"/>
      <c r="K33" s="11" t="str">
        <f t="shared" ca="1" si="0"/>
        <v/>
      </c>
      <c r="L33" s="158"/>
      <c r="M33" s="158"/>
      <c r="N33" s="158"/>
      <c r="O33" s="9">
        <v>5511.1</v>
      </c>
      <c r="P33" s="9">
        <v>1</v>
      </c>
      <c r="Q33" s="13" t="str">
        <f>VLOOKUP(O33, '[1]لیست محصولات شهریور ۱۴۰۳'!B:C,2,0)</f>
        <v>هامبلا | Hambella</v>
      </c>
      <c r="R33" s="9" t="s">
        <v>461</v>
      </c>
      <c r="S33" s="12">
        <f>VLOOKUP(O33, '[1]لیست محصولات شهریور ۱۴۰۳'!B:F,5,0)</f>
        <v>150</v>
      </c>
      <c r="T33" s="14">
        <f>VLOOKUP(O33, '[1]لیست محصولات شهریور ۱۴۰۳'!B:G,6,0)</f>
        <v>3000000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3000000</v>
      </c>
      <c r="Y33" s="17"/>
      <c r="Z33" s="14">
        <f t="shared" si="4"/>
        <v>3000000</v>
      </c>
      <c r="AA33" s="170"/>
      <c r="AB33" s="227"/>
      <c r="AC33" s="173"/>
      <c r="AD33" s="177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159">
        <v>22</v>
      </c>
      <c r="H34" s="202">
        <v>283349152245</v>
      </c>
      <c r="I34" s="159" t="s">
        <v>891</v>
      </c>
      <c r="J34" s="159"/>
      <c r="K34" s="11" t="str">
        <f t="shared" ca="1" si="0"/>
        <v/>
      </c>
      <c r="L34" s="156" t="s">
        <v>268</v>
      </c>
      <c r="M34" s="156" t="s">
        <v>359</v>
      </c>
      <c r="N34" s="156" t="s">
        <v>360</v>
      </c>
      <c r="O34" s="9">
        <v>5524.3</v>
      </c>
      <c r="P34" s="9">
        <v>1</v>
      </c>
      <c r="Q34" s="13" t="str">
        <f>VLOOKUP(O34, '[1]لیست محصولات شهریور ۱۴۰۳'!B:C,2,0)</f>
        <v>برزیل کوکاپیل کاناریو | Brazil Cocapil Canario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58400000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58400000</v>
      </c>
      <c r="Y34" s="17"/>
      <c r="Z34" s="14">
        <f t="shared" si="4"/>
        <v>58400000</v>
      </c>
      <c r="AA34" s="168" t="s">
        <v>361</v>
      </c>
      <c r="AB34" s="226" t="s">
        <v>957</v>
      </c>
      <c r="AC34" s="171" t="s">
        <v>363</v>
      </c>
      <c r="AD34" s="175"/>
      <c r="AE34" s="19"/>
      <c r="AF34" s="21"/>
      <c r="AG34" s="22" t="str">
        <f t="shared" si="5"/>
        <v>TRUE</v>
      </c>
      <c r="AH34" s="23" t="str">
        <f t="shared" si="6"/>
        <v>کاشان خیابان جانبازان نرسیده به میدان ۱۲ فروردین  کافه ریبار - علیرضا امانتی 09386353223</v>
      </c>
    </row>
    <row r="35" spans="1:34" ht="22.35" customHeight="1">
      <c r="A35" s="7"/>
      <c r="B35" s="7"/>
      <c r="C35" s="7"/>
      <c r="D35" s="7"/>
      <c r="E35" s="7"/>
      <c r="F35" s="8"/>
      <c r="G35" s="161"/>
      <c r="H35" s="204"/>
      <c r="I35" s="161"/>
      <c r="J35" s="161"/>
      <c r="K35" s="11" t="str">
        <f t="shared" ca="1" si="0"/>
        <v/>
      </c>
      <c r="L35" s="158"/>
      <c r="M35" s="158"/>
      <c r="N35" s="158"/>
      <c r="O35" s="9">
        <v>5524.2</v>
      </c>
      <c r="P35" s="9">
        <v>1</v>
      </c>
      <c r="Q35" s="13" t="str">
        <f>VLOOKUP(O35, '[1]لیست محصولات شهریور ۱۴۰۳'!B:C,2,0)</f>
        <v>برزیل کوکاپیل کاناریو | Brazil Cocapil Canario</v>
      </c>
      <c r="R35" s="9"/>
      <c r="S35" s="12">
        <f>VLOOKUP(O35, '[1]لیست محصولات شهریور ۱۴۰۳'!B:F,5,0)</f>
        <v>750</v>
      </c>
      <c r="T35" s="14">
        <f>VLOOKUP(O35, '[1]لیست محصولات شهریور ۱۴۰۳'!B:G,6,0)</f>
        <v>12450000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12450000</v>
      </c>
      <c r="Y35" s="17"/>
      <c r="Z35" s="14">
        <f t="shared" si="4"/>
        <v>12450000</v>
      </c>
      <c r="AA35" s="170"/>
      <c r="AB35" s="227"/>
      <c r="AC35" s="173"/>
      <c r="AD35" s="177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162">
        <v>23</v>
      </c>
      <c r="H36" s="165" t="s">
        <v>993</v>
      </c>
      <c r="I36" s="162" t="s">
        <v>891</v>
      </c>
      <c r="J36" s="159" t="s">
        <v>75</v>
      </c>
      <c r="K36" s="11"/>
      <c r="L36" s="156" t="s">
        <v>147</v>
      </c>
      <c r="M36" s="156" t="s">
        <v>659</v>
      </c>
      <c r="N36" s="156" t="s">
        <v>992</v>
      </c>
      <c r="O36" s="9">
        <v>5501.3</v>
      </c>
      <c r="P36" s="9">
        <v>7</v>
      </c>
      <c r="Q36" s="13" t="str">
        <f>VLOOKUP(O36, '[1]لیست محصولات شهریور ۱۴۰۳'!B:C,2,0)</f>
        <v>ورتکس | Vortex</v>
      </c>
      <c r="R36" s="9"/>
      <c r="S36" s="12">
        <f>VLOOKUP(O36, '[1]لیست محصولات شهریور ۱۴۰۳'!B:F,5,0)</f>
        <v>4000</v>
      </c>
      <c r="T36" s="14">
        <f>VLOOKUP(O36, '[1]لیست محصولات شهریور ۱۴۰۳'!B:G,6,0)</f>
        <v>51200000</v>
      </c>
      <c r="U36" s="15"/>
      <c r="V36" s="16">
        <f t="shared" si="1"/>
        <v>0</v>
      </c>
      <c r="W36" s="12">
        <f t="shared" si="2"/>
        <v>7</v>
      </c>
      <c r="X36" s="14">
        <f t="shared" si="3"/>
        <v>358400000</v>
      </c>
      <c r="Y36" s="17"/>
      <c r="Z36" s="14">
        <f t="shared" si="4"/>
        <v>358400000</v>
      </c>
      <c r="AA36" s="168" t="s">
        <v>184</v>
      </c>
      <c r="AB36" s="226" t="s">
        <v>994</v>
      </c>
      <c r="AC36" s="171" t="s">
        <v>995</v>
      </c>
      <c r="AD36" s="175"/>
      <c r="AE36" s="19"/>
      <c r="AF36" s="21"/>
      <c r="AG36" s="22" t="str">
        <f t="shared" si="5"/>
        <v>TRUE</v>
      </c>
      <c r="AH36" s="23" t="str">
        <f t="shared" si="6"/>
        <v>مشهد بلوار وكيل اباد ، خيابان حافظ ، نبش حافظ ۶ کافه دوپیو - علی صالحی 09159205885</v>
      </c>
    </row>
    <row r="37" spans="1:34" ht="22.35" customHeight="1">
      <c r="A37" s="7"/>
      <c r="B37" s="7"/>
      <c r="C37" s="7"/>
      <c r="D37" s="7"/>
      <c r="E37" s="7"/>
      <c r="F37" s="8"/>
      <c r="G37" s="164"/>
      <c r="H37" s="167"/>
      <c r="I37" s="164"/>
      <c r="J37" s="161"/>
      <c r="K37" s="11"/>
      <c r="L37" s="158"/>
      <c r="M37" s="158"/>
      <c r="N37" s="158"/>
      <c r="O37" s="9">
        <v>5511.3</v>
      </c>
      <c r="P37" s="9">
        <v>1</v>
      </c>
      <c r="Q37" s="13" t="str">
        <f>VLOOKUP(O37, '[1]لیست محصولات شهریور ۱۴۰۳'!B:C,2,0)</f>
        <v>هامبلا | Hambella</v>
      </c>
      <c r="R37" s="9"/>
      <c r="S37" s="12">
        <f>VLOOKUP(O37, '[1]لیست محصولات شهریور ۱۴۰۳'!B:F,5,0)</f>
        <v>4000</v>
      </c>
      <c r="T37" s="14">
        <f>VLOOKUP(O37, '[1]لیست محصولات شهریور ۱۴۰۳'!B:G,6,0)</f>
        <v>69600000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69600000</v>
      </c>
      <c r="Y37" s="17"/>
      <c r="Z37" s="14">
        <f t="shared" si="4"/>
        <v>69600000</v>
      </c>
      <c r="AA37" s="170"/>
      <c r="AB37" s="227"/>
      <c r="AC37" s="173"/>
      <c r="AD37" s="177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59">
        <v>24</v>
      </c>
      <c r="H38" s="202">
        <v>283352720727</v>
      </c>
      <c r="I38" s="159" t="s">
        <v>891</v>
      </c>
      <c r="J38" s="159"/>
      <c r="K38" s="11" t="str">
        <f t="shared" ca="1" si="0"/>
        <v/>
      </c>
      <c r="L38" s="156" t="s">
        <v>959</v>
      </c>
      <c r="M38" s="156" t="s">
        <v>960</v>
      </c>
      <c r="N38" s="156" t="s">
        <v>961</v>
      </c>
      <c r="O38" s="9">
        <v>5501.3</v>
      </c>
      <c r="P38" s="9">
        <v>1</v>
      </c>
      <c r="Q38" s="13" t="str">
        <f>VLOOKUP(O38, '[1]لیست محصولات شهریور ۱۴۰۳'!B:C,2,0)</f>
        <v>ورتکس | Vortex</v>
      </c>
      <c r="R38" s="9"/>
      <c r="S38" s="12">
        <f>VLOOKUP(O38, '[1]لیست محصولات شهریور ۱۴۰۳'!B:F,5,0)</f>
        <v>4000</v>
      </c>
      <c r="T38" s="14">
        <f>VLOOKUP(O38, '[1]لیست محصولات شهریور ۱۴۰۳'!B:G,6,0)</f>
        <v>51200000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51200000</v>
      </c>
      <c r="Y38" s="17"/>
      <c r="Z38" s="14">
        <f t="shared" si="4"/>
        <v>51200000</v>
      </c>
      <c r="AA38" s="168" t="s">
        <v>783</v>
      </c>
      <c r="AB38" s="226" t="s">
        <v>962</v>
      </c>
      <c r="AC38" s="171" t="s">
        <v>963</v>
      </c>
      <c r="AD38" s="175"/>
      <c r="AE38" s="19"/>
      <c r="AF38" s="21"/>
      <c r="AG38" s="22" t="str">
        <f t="shared" si="5"/>
        <v>TRUE</v>
      </c>
      <c r="AH38" s="23" t="str">
        <f t="shared" si="6"/>
        <v>اهواز کیانپارس اردیبهشت شرقی بین دانشور و شهریور کافه وایب - بهنام پسندیده 09168258954</v>
      </c>
    </row>
    <row r="39" spans="1:34" ht="22.35" customHeight="1">
      <c r="A39" s="7"/>
      <c r="B39" s="7"/>
      <c r="C39" s="7"/>
      <c r="D39" s="7"/>
      <c r="E39" s="7"/>
      <c r="F39" s="8"/>
      <c r="G39" s="161"/>
      <c r="H39" s="204"/>
      <c r="I39" s="161"/>
      <c r="J39" s="161"/>
      <c r="K39" s="11" t="str">
        <f t="shared" ca="1" si="0"/>
        <v/>
      </c>
      <c r="L39" s="158"/>
      <c r="M39" s="158"/>
      <c r="N39" s="158"/>
      <c r="O39" s="9">
        <v>5525.2</v>
      </c>
      <c r="P39" s="9">
        <v>1</v>
      </c>
      <c r="Q39" s="13" t="str">
        <f>VLOOKUP(O39, '[1]لیست محصولات شهریور ۱۴۰۳'!B:C,2,0)</f>
        <v>اتیوپی آناسورا | Ethiopia Anasora</v>
      </c>
      <c r="R39" s="9"/>
      <c r="S39" s="12">
        <f>VLOOKUP(O39, '[1]لیست محصولات شهریور ۱۴۰۳'!B:F,5,0)</f>
        <v>750</v>
      </c>
      <c r="T39" s="14">
        <f>VLOOKUP(O39, '[1]لیست محصولات شهریور ۱۴۰۳'!B:G,6,0)</f>
        <v>13350000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13350000</v>
      </c>
      <c r="Y39" s="17"/>
      <c r="Z39" s="14">
        <f t="shared" si="4"/>
        <v>13350000</v>
      </c>
      <c r="AA39" s="170"/>
      <c r="AB39" s="227"/>
      <c r="AC39" s="173"/>
      <c r="AD39" s="177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2">
        <v>25</v>
      </c>
      <c r="H40" s="165"/>
      <c r="I40" s="162" t="s">
        <v>891</v>
      </c>
      <c r="J40" s="159" t="s">
        <v>75</v>
      </c>
      <c r="K40" s="11" t="str">
        <f t="shared" ca="1" si="0"/>
        <v/>
      </c>
      <c r="L40" s="156" t="s">
        <v>964</v>
      </c>
      <c r="M40" s="156" t="s">
        <v>331</v>
      </c>
      <c r="N40" s="156" t="s">
        <v>965</v>
      </c>
      <c r="O40" s="9">
        <v>5523.2</v>
      </c>
      <c r="P40" s="9">
        <v>2</v>
      </c>
      <c r="Q40" s="13" t="str">
        <f>VLOOKUP(O40, '[1]لیست محصولات شهریور ۱۴۰۳'!B:C,2,0)</f>
        <v>کوتوا دانکن | Kotowa Duncan</v>
      </c>
      <c r="R40" s="9"/>
      <c r="S40" s="12">
        <f>VLOOKUP(O40, '[1]لیست محصولات شهریور ۱۴۰۳'!B:F,5,0)</f>
        <v>750</v>
      </c>
      <c r="T40" s="14">
        <f>VLOOKUP(O40, '[1]لیست محصولات شهریور ۱۴۰۳'!B:G,6,0)</f>
        <v>12150000</v>
      </c>
      <c r="U40" s="15"/>
      <c r="V40" s="16">
        <f t="shared" si="1"/>
        <v>0</v>
      </c>
      <c r="W40" s="12">
        <f t="shared" si="2"/>
        <v>2</v>
      </c>
      <c r="X40" s="14">
        <f t="shared" si="3"/>
        <v>24300000</v>
      </c>
      <c r="Y40" s="17"/>
      <c r="Z40" s="14">
        <f t="shared" si="4"/>
        <v>24300000</v>
      </c>
      <c r="AA40" s="168" t="s">
        <v>80</v>
      </c>
      <c r="AB40" s="226" t="s">
        <v>967</v>
      </c>
      <c r="AC40" s="171" t="s">
        <v>968</v>
      </c>
      <c r="AD40" s="175"/>
      <c r="AE40" s="19"/>
      <c r="AF40" s="21"/>
      <c r="AG40" s="22" t="str">
        <f t="shared" si="5"/>
        <v>TRUE</v>
      </c>
      <c r="AH40" s="23" t="str">
        <f t="shared" si="6"/>
        <v>تهران تهران، گاندي جنوبي، خ يكم ،پلاك 13 ،واحد 1 شیرینی پراگ - زانین حامدی 09939038171</v>
      </c>
    </row>
    <row r="41" spans="1:34" ht="22.35" customHeight="1">
      <c r="A41" s="7"/>
      <c r="B41" s="7"/>
      <c r="C41" s="7"/>
      <c r="D41" s="7"/>
      <c r="E41" s="7"/>
      <c r="F41" s="8"/>
      <c r="G41" s="163"/>
      <c r="H41" s="166"/>
      <c r="I41" s="163"/>
      <c r="J41" s="160"/>
      <c r="K41" s="11" t="str">
        <f t="shared" ca="1" si="0"/>
        <v/>
      </c>
      <c r="L41" s="157"/>
      <c r="M41" s="157"/>
      <c r="N41" s="157"/>
      <c r="O41" s="9">
        <v>3326.2</v>
      </c>
      <c r="P41" s="9">
        <v>2</v>
      </c>
      <c r="Q41" s="13" t="str">
        <f>VLOOKUP(O41, '[1]لیست محصولات شهریور ۱۴۰۳'!B:C,2,0)</f>
        <v>میاگروس | Milagros</v>
      </c>
      <c r="R41" s="9"/>
      <c r="S41" s="12">
        <f>VLOOKUP(O41, '[1]لیست محصولات شهریور ۱۴۰۳'!B:F,5,0)</f>
        <v>750</v>
      </c>
      <c r="T41" s="14">
        <f>VLOOKUP(O41, '[1]لیست محصولات شهریور ۱۴۰۳'!B:G,6,0)</f>
        <v>18150000</v>
      </c>
      <c r="U41" s="15"/>
      <c r="V41" s="16">
        <f t="shared" si="1"/>
        <v>0</v>
      </c>
      <c r="W41" s="12">
        <f t="shared" si="2"/>
        <v>2</v>
      </c>
      <c r="X41" s="14">
        <f t="shared" si="3"/>
        <v>36300000</v>
      </c>
      <c r="Y41" s="17"/>
      <c r="Z41" s="14">
        <f t="shared" si="4"/>
        <v>36300000</v>
      </c>
      <c r="AA41" s="169"/>
      <c r="AB41" s="228"/>
      <c r="AC41" s="172"/>
      <c r="AD41" s="176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63"/>
      <c r="H42" s="166"/>
      <c r="I42" s="163"/>
      <c r="J42" s="160"/>
      <c r="K42" s="11" t="str">
        <f t="shared" ca="1" si="0"/>
        <v/>
      </c>
      <c r="L42" s="157"/>
      <c r="M42" s="157"/>
      <c r="N42" s="157"/>
      <c r="O42" s="9">
        <v>5522.2</v>
      </c>
      <c r="P42" s="9">
        <v>2</v>
      </c>
      <c r="Q42" s="13" t="s">
        <v>966</v>
      </c>
      <c r="R42" s="9"/>
      <c r="S42" s="12">
        <v>750</v>
      </c>
      <c r="T42" s="14">
        <v>12450000</v>
      </c>
      <c r="U42" s="15"/>
      <c r="V42" s="16">
        <f t="shared" si="1"/>
        <v>0</v>
      </c>
      <c r="W42" s="12">
        <f t="shared" si="2"/>
        <v>2</v>
      </c>
      <c r="X42" s="14">
        <f t="shared" si="3"/>
        <v>24900000</v>
      </c>
      <c r="Y42" s="17"/>
      <c r="Z42" s="14">
        <f t="shared" si="4"/>
        <v>24900000</v>
      </c>
      <c r="AA42" s="169"/>
      <c r="AB42" s="228"/>
      <c r="AC42" s="172"/>
      <c r="AD42" s="176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64"/>
      <c r="H43" s="167"/>
      <c r="I43" s="164"/>
      <c r="J43" s="161"/>
      <c r="K43" s="11" t="str">
        <f t="shared" ca="1" si="0"/>
        <v/>
      </c>
      <c r="L43" s="158"/>
      <c r="M43" s="158"/>
      <c r="N43" s="158"/>
      <c r="O43" s="9">
        <v>5511.2</v>
      </c>
      <c r="P43" s="9">
        <v>2</v>
      </c>
      <c r="Q43" s="13" t="str">
        <f>VLOOKUP(O43, '[1]لیست محصولات شهریور ۱۴۰۳'!B:C,2,0)</f>
        <v>هامبلا | Hambella</v>
      </c>
      <c r="R43" s="9"/>
      <c r="S43" s="12">
        <f>VLOOKUP(O43, '[1]لیست محصولات شهریور ۱۴۰۳'!B:F,5,0)</f>
        <v>750</v>
      </c>
      <c r="T43" s="14">
        <f>VLOOKUP(O43, '[1]لیست محصولات شهریور ۱۴۰۳'!B:G,6,0)</f>
        <v>14550000</v>
      </c>
      <c r="U43" s="15"/>
      <c r="V43" s="16">
        <f t="shared" si="1"/>
        <v>0</v>
      </c>
      <c r="W43" s="12">
        <f t="shared" si="2"/>
        <v>2</v>
      </c>
      <c r="X43" s="14">
        <f t="shared" si="3"/>
        <v>29100000</v>
      </c>
      <c r="Y43" s="17"/>
      <c r="Z43" s="14">
        <f t="shared" si="4"/>
        <v>29100000</v>
      </c>
      <c r="AA43" s="170"/>
      <c r="AB43" s="227"/>
      <c r="AC43" s="173"/>
      <c r="AD43" s="177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159">
        <v>26</v>
      </c>
      <c r="H44" s="202">
        <v>283353824353</v>
      </c>
      <c r="I44" s="159" t="s">
        <v>891</v>
      </c>
      <c r="J44" s="159"/>
      <c r="K44" s="11" t="str">
        <f t="shared" ca="1" si="0"/>
        <v/>
      </c>
      <c r="L44" s="156" t="s">
        <v>969</v>
      </c>
      <c r="M44" s="156" t="s">
        <v>970</v>
      </c>
      <c r="N44" s="156" t="s">
        <v>971</v>
      </c>
      <c r="O44" s="9">
        <v>5525.1</v>
      </c>
      <c r="P44" s="9">
        <v>3</v>
      </c>
      <c r="Q44" s="13" t="str">
        <f>VLOOKUP(O44, '[1]لیست محصولات شهریور ۱۴۰۳'!B:C,2,0)</f>
        <v>اتیوپی آناسورا | Ethiopia Anasora</v>
      </c>
      <c r="R44" s="9"/>
      <c r="S44" s="12">
        <f>VLOOKUP(O44, '[1]لیست محصولات شهریور ۱۴۰۳'!B:F,5,0)</f>
        <v>150</v>
      </c>
      <c r="T44" s="14">
        <f>VLOOKUP(O44, '[1]لیست محصولات شهریور ۱۴۰۳'!B:G,6,0)</f>
        <v>2750000</v>
      </c>
      <c r="U44" s="15"/>
      <c r="V44" s="16">
        <f t="shared" si="1"/>
        <v>0</v>
      </c>
      <c r="W44" s="12">
        <f t="shared" si="2"/>
        <v>3</v>
      </c>
      <c r="X44" s="14">
        <f t="shared" si="3"/>
        <v>8250000</v>
      </c>
      <c r="Y44" s="17"/>
      <c r="Z44" s="14">
        <f t="shared" si="4"/>
        <v>8250000</v>
      </c>
      <c r="AA44" s="168" t="s">
        <v>402</v>
      </c>
      <c r="AB44" s="226" t="s">
        <v>972</v>
      </c>
      <c r="AC44" s="171" t="s">
        <v>973</v>
      </c>
      <c r="AD44" s="175"/>
      <c r="AE44" s="154" t="s">
        <v>236</v>
      </c>
      <c r="AF44" s="21"/>
      <c r="AG44" s="22" t="str">
        <f t="shared" si="5"/>
        <v>TRUE</v>
      </c>
      <c r="AH44" s="23" t="str">
        <f t="shared" si="6"/>
        <v>بندرعباس خیابان دانشگاه ، بلوار پرفسور خشنودی کافه بهار - شاهرخ مرتضوی راد 09303039025</v>
      </c>
    </row>
    <row r="45" spans="1:34" ht="22.35" customHeight="1">
      <c r="A45" s="7"/>
      <c r="B45" s="7"/>
      <c r="C45" s="7"/>
      <c r="D45" s="7"/>
      <c r="E45" s="7"/>
      <c r="F45" s="8"/>
      <c r="G45" s="161"/>
      <c r="H45" s="204"/>
      <c r="I45" s="161"/>
      <c r="J45" s="161"/>
      <c r="K45" s="11" t="str">
        <f t="shared" ca="1" si="0"/>
        <v/>
      </c>
      <c r="L45" s="158"/>
      <c r="M45" s="158"/>
      <c r="N45" s="158"/>
      <c r="O45" s="9">
        <v>5501.3</v>
      </c>
      <c r="P45" s="9">
        <v>2</v>
      </c>
      <c r="Q45" s="13" t="str">
        <f>VLOOKUP(O45, '[1]لیست محصولات شهریور ۱۴۰۳'!B:C,2,0)</f>
        <v>ورتکس | Vortex</v>
      </c>
      <c r="R45" s="9"/>
      <c r="S45" s="12">
        <f>VLOOKUP(O45, '[1]لیست محصولات شهریور ۱۴۰۳'!B:F,5,0)</f>
        <v>4000</v>
      </c>
      <c r="T45" s="14">
        <f>VLOOKUP(O45, '[1]لیست محصولات شهریور ۱۴۰۳'!B:G,6,0)</f>
        <v>51200000</v>
      </c>
      <c r="U45" s="26"/>
      <c r="V45" s="16">
        <f t="shared" si="1"/>
        <v>0</v>
      </c>
      <c r="W45" s="12">
        <f t="shared" si="2"/>
        <v>2</v>
      </c>
      <c r="X45" s="14">
        <f t="shared" si="3"/>
        <v>102400000</v>
      </c>
      <c r="Y45" s="17"/>
      <c r="Z45" s="14">
        <f t="shared" si="4"/>
        <v>102400000</v>
      </c>
      <c r="AA45" s="170"/>
      <c r="AB45" s="227"/>
      <c r="AC45" s="173"/>
      <c r="AD45" s="177"/>
      <c r="AE45" s="155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>
        <v>27</v>
      </c>
      <c r="H46" s="10">
        <v>283355911902</v>
      </c>
      <c r="I46" s="9" t="s">
        <v>891</v>
      </c>
      <c r="J46" s="9"/>
      <c r="K46" s="11" t="str">
        <f t="shared" ca="1" si="0"/>
        <v/>
      </c>
      <c r="L46" s="12" t="s">
        <v>974</v>
      </c>
      <c r="M46" s="12" t="s">
        <v>792</v>
      </c>
      <c r="N46" s="12"/>
      <c r="O46" s="9">
        <v>5525.1</v>
      </c>
      <c r="P46" s="9">
        <v>1</v>
      </c>
      <c r="Q46" s="13" t="str">
        <f>VLOOKUP(O46, '[1]لیست محصولات شهریور ۱۴۰۳'!B:C,2,0)</f>
        <v>اتیوپی آناسورا | Ethiopia Anasora</v>
      </c>
      <c r="R46" s="9" t="s">
        <v>84</v>
      </c>
      <c r="S46" s="12">
        <f>VLOOKUP(O46, '[1]لیست محصولات شهریور ۱۴۰۳'!B:F,5,0)</f>
        <v>150</v>
      </c>
      <c r="T46" s="14">
        <f>VLOOKUP(O46, '[1]لیست محصولات شهریور ۱۴۰۳'!B:G,6,0)</f>
        <v>2750000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2750000</v>
      </c>
      <c r="Y46" s="17"/>
      <c r="Z46" s="14">
        <f t="shared" si="4"/>
        <v>2750000</v>
      </c>
      <c r="AA46" s="18" t="s">
        <v>80</v>
      </c>
      <c r="AB46" s="13" t="s">
        <v>975</v>
      </c>
      <c r="AC46" s="19" t="s">
        <v>976</v>
      </c>
      <c r="AD46" s="20" t="s">
        <v>172</v>
      </c>
      <c r="AE46" s="19"/>
      <c r="AF46" s="21"/>
      <c r="AG46" s="22" t="str">
        <f t="shared" si="5"/>
        <v>TRUE</v>
      </c>
      <c r="AH46" s="23" t="str">
        <f t="shared" si="6"/>
        <v>تهران شهرک غرب، بلوار فرحزادی، خ طاهرخانی، پلاک ۶۱، برج تماشا، ورودی B, واحد ۵۸  - ستایش صفدری 09216973617</v>
      </c>
    </row>
    <row r="47" spans="1:34" ht="22.35" customHeight="1">
      <c r="A47" s="7"/>
      <c r="B47" s="7"/>
      <c r="C47" s="7"/>
      <c r="D47" s="7"/>
      <c r="E47" s="7"/>
      <c r="F47" s="8"/>
      <c r="G47" s="82">
        <v>28</v>
      </c>
      <c r="H47" s="83"/>
      <c r="I47" s="82" t="s">
        <v>891</v>
      </c>
      <c r="J47" s="9" t="s">
        <v>75</v>
      </c>
      <c r="K47" s="11" t="str">
        <f t="shared" ca="1" si="0"/>
        <v/>
      </c>
      <c r="L47" s="12" t="s">
        <v>977</v>
      </c>
      <c r="M47" s="12" t="s">
        <v>978</v>
      </c>
      <c r="N47" s="12" t="s">
        <v>98</v>
      </c>
      <c r="O47" s="9">
        <v>5501.3</v>
      </c>
      <c r="P47" s="9">
        <v>8</v>
      </c>
      <c r="Q47" s="13" t="str">
        <f>VLOOKUP(O47, '[1]لیست محصولات شهریور ۱۴۰۳'!B:C,2,0)</f>
        <v>ورتکس | Vortex</v>
      </c>
      <c r="R47" s="9"/>
      <c r="S47" s="12">
        <f>VLOOKUP(O47, '[1]لیست محصولات شهریور ۱۴۰۳'!B:F,5,0)</f>
        <v>4000</v>
      </c>
      <c r="T47" s="14">
        <f>VLOOKUP(O47, '[1]لیست محصولات شهریور ۱۴۰۳'!B:G,6,0)</f>
        <v>51200000</v>
      </c>
      <c r="U47" s="15"/>
      <c r="V47" s="16">
        <f t="shared" si="1"/>
        <v>0</v>
      </c>
      <c r="W47" s="12">
        <f t="shared" si="2"/>
        <v>8</v>
      </c>
      <c r="X47" s="14">
        <f t="shared" si="3"/>
        <v>409600000</v>
      </c>
      <c r="Y47" s="17"/>
      <c r="Z47" s="14">
        <f t="shared" si="4"/>
        <v>409600000</v>
      </c>
      <c r="AA47" s="18" t="s">
        <v>80</v>
      </c>
      <c r="AB47" s="13" t="s">
        <v>979</v>
      </c>
      <c r="AC47" s="19" t="s">
        <v>980</v>
      </c>
      <c r="AD47" s="20"/>
      <c r="AE47" s="84" t="s">
        <v>981</v>
      </c>
      <c r="AF47" s="21"/>
      <c r="AG47" s="22" t="str">
        <f t="shared" si="5"/>
        <v>TRUE</v>
      </c>
      <c r="AH47" s="23" t="str">
        <f t="shared" si="6"/>
        <v>تهران خیابان حافظ بعد از چهار راه کالج سمت چپ اولین خیابان غزالی ( پشت سفارت روسیه )‌ دست چپ کوچه چهارم به نام براتی دست چپ کوچه دوم به نام مهرانی پلاک ۸ واحد اول کافه بیکری درو - محدثه گرجی 09912080890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59">
        <v>29</v>
      </c>
      <c r="H48" s="202">
        <v>283360649220</v>
      </c>
      <c r="I48" s="159" t="s">
        <v>891</v>
      </c>
      <c r="J48" s="159"/>
      <c r="K48" s="11" t="str">
        <f t="shared" ca="1" si="0"/>
        <v/>
      </c>
      <c r="L48" s="156" t="s">
        <v>982</v>
      </c>
      <c r="M48" s="156" t="s">
        <v>983</v>
      </c>
      <c r="N48" s="156"/>
      <c r="O48" s="9">
        <v>5524.1</v>
      </c>
      <c r="P48" s="9">
        <v>1</v>
      </c>
      <c r="Q48" s="13" t="str">
        <f>VLOOKUP(O48, '[1]لیست محصولات شهریور ۱۴۰۳'!B:C,2,0)</f>
        <v>برزیل کوکاپیل کاناریو | Brazil Cocapil Canario</v>
      </c>
      <c r="R48" s="9"/>
      <c r="S48" s="12">
        <f>VLOOKUP(O48, '[1]لیست محصولات شهریور ۱۴۰۳'!B:F,5,0)</f>
        <v>150</v>
      </c>
      <c r="T48" s="14">
        <f>VLOOKUP(O48, '[1]لیست محصولات شهریور ۱۴۰۳'!B:G,6,0)</f>
        <v>2550000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2550000</v>
      </c>
      <c r="Y48" s="17"/>
      <c r="Z48" s="14">
        <f t="shared" si="4"/>
        <v>2550000</v>
      </c>
      <c r="AA48" s="168" t="s">
        <v>80</v>
      </c>
      <c r="AB48" s="226" t="s">
        <v>984</v>
      </c>
      <c r="AC48" s="171" t="s">
        <v>985</v>
      </c>
      <c r="AD48" s="175" t="s">
        <v>172</v>
      </c>
      <c r="AE48" s="19"/>
      <c r="AF48" s="21"/>
      <c r="AG48" s="22" t="str">
        <f t="shared" si="5"/>
        <v>TRUE</v>
      </c>
      <c r="AH48" s="23" t="str">
        <f t="shared" si="6"/>
        <v>تهران ولنجک - میدان دانشگاه شهید بهشتی - خیابان هشترودی - خیابان بیضاوی غربی - کوچه کیوان - انتهای کیوان کوچه باغ ها - پلاک 8 - واحد 302  - صمیم اشرف 09127380221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61"/>
      <c r="H49" s="204"/>
      <c r="I49" s="161"/>
      <c r="J49" s="161"/>
      <c r="K49" s="11" t="str">
        <f t="shared" ca="1" si="0"/>
        <v/>
      </c>
      <c r="L49" s="158"/>
      <c r="M49" s="158"/>
      <c r="N49" s="158"/>
      <c r="O49" s="9">
        <v>5525.1</v>
      </c>
      <c r="P49" s="9">
        <v>1</v>
      </c>
      <c r="Q49" s="13" t="str">
        <f>VLOOKUP(O49, '[1]لیست محصولات شهریور ۱۴۰۳'!B:C,2,0)</f>
        <v>اتیوپی آناسورا | Ethiopia Anasora</v>
      </c>
      <c r="R49" s="9"/>
      <c r="S49" s="12">
        <f>VLOOKUP(O49, '[1]لیست محصولات شهریور ۱۴۰۳'!B:F,5,0)</f>
        <v>150</v>
      </c>
      <c r="T49" s="14">
        <f>VLOOKUP(O49, '[1]لیست محصولات شهریور ۱۴۰۳'!B:G,6,0)</f>
        <v>2750000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2750000</v>
      </c>
      <c r="Y49" s="17"/>
      <c r="Z49" s="14">
        <f t="shared" si="4"/>
        <v>2750000</v>
      </c>
      <c r="AA49" s="170"/>
      <c r="AB49" s="227"/>
      <c r="AC49" s="173"/>
      <c r="AD49" s="177"/>
      <c r="AE49" s="19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>
        <v>30</v>
      </c>
      <c r="H50" s="10">
        <v>283361258107</v>
      </c>
      <c r="I50" s="9" t="s">
        <v>891</v>
      </c>
      <c r="J50" s="9" t="s">
        <v>75</v>
      </c>
      <c r="K50" s="11" t="str">
        <f t="shared" ca="1" si="0"/>
        <v/>
      </c>
      <c r="L50" s="12" t="s">
        <v>323</v>
      </c>
      <c r="M50" s="12" t="s">
        <v>324</v>
      </c>
      <c r="N50" s="12" t="s">
        <v>986</v>
      </c>
      <c r="O50" s="9">
        <v>5501.3</v>
      </c>
      <c r="P50" s="9">
        <v>3</v>
      </c>
      <c r="Q50" s="13" t="str">
        <f>VLOOKUP(O50, '[1]لیست محصولات شهریور ۱۴۰۳'!B:C,2,0)</f>
        <v>ورتکس | Vortex</v>
      </c>
      <c r="R50" s="9"/>
      <c r="S50" s="12">
        <f>VLOOKUP(O50, '[1]لیست محصولات شهریور ۱۴۰۳'!B:F,5,0)</f>
        <v>4000</v>
      </c>
      <c r="T50" s="14">
        <f>VLOOKUP(O50, '[1]لیست محصولات شهریور ۱۴۰۳'!B:G,6,0)</f>
        <v>51200000</v>
      </c>
      <c r="U50" s="26"/>
      <c r="V50" s="16">
        <f t="shared" si="1"/>
        <v>0</v>
      </c>
      <c r="W50" s="12">
        <f t="shared" si="2"/>
        <v>3</v>
      </c>
      <c r="X50" s="14">
        <f t="shared" si="3"/>
        <v>153600000</v>
      </c>
      <c r="Y50" s="17"/>
      <c r="Z50" s="14">
        <f t="shared" si="4"/>
        <v>153600000</v>
      </c>
      <c r="AA50" s="18" t="s">
        <v>80</v>
      </c>
      <c r="AB50" s="13" t="s">
        <v>326</v>
      </c>
      <c r="AC50" s="19" t="s">
        <v>327</v>
      </c>
      <c r="AD50" s="20"/>
      <c r="AE50" s="84" t="s">
        <v>987</v>
      </c>
      <c r="AF50" s="21"/>
      <c r="AG50" s="22" t="str">
        <f t="shared" si="5"/>
        <v>TRUE</v>
      </c>
      <c r="AH50" s="23" t="str">
        <f t="shared" si="6"/>
        <v>تهران شهرک غرب فاز ۴ خیابان شجریان شمالی کوچه هشتم پلاک ۴ زنگ وسط کافه اریلا - ماندانا مشایخی 09129307311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59">
        <v>31</v>
      </c>
      <c r="H51" s="202">
        <v>283362087859</v>
      </c>
      <c r="I51" s="159" t="s">
        <v>891</v>
      </c>
      <c r="J51" s="159"/>
      <c r="K51" s="11" t="str">
        <f t="shared" ca="1" si="0"/>
        <v/>
      </c>
      <c r="L51" s="156" t="s">
        <v>988</v>
      </c>
      <c r="M51" s="156" t="s">
        <v>989</v>
      </c>
      <c r="N51" s="156"/>
      <c r="O51" s="9">
        <v>5525.1</v>
      </c>
      <c r="P51" s="9">
        <v>1</v>
      </c>
      <c r="Q51" s="13" t="str">
        <f>VLOOKUP(O51, '[1]لیست محصولات شهریور ۱۴۰۳'!B:C,2,0)</f>
        <v>اتیوپی آناسورا | Ethiopia Anasora</v>
      </c>
      <c r="R51" s="9" t="s">
        <v>285</v>
      </c>
      <c r="S51" s="12">
        <f>VLOOKUP(O51, '[1]لیست محصولات شهریور ۱۴۰۳'!B:F,5,0)</f>
        <v>150</v>
      </c>
      <c r="T51" s="14">
        <f>VLOOKUP(O51, '[1]لیست محصولات شهریور ۱۴۰۳'!B:G,6,0)</f>
        <v>2750000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2750000</v>
      </c>
      <c r="Y51" s="17"/>
      <c r="Z51" s="14">
        <f t="shared" si="4"/>
        <v>2750000</v>
      </c>
      <c r="AA51" s="168" t="s">
        <v>80</v>
      </c>
      <c r="AB51" s="226" t="s">
        <v>991</v>
      </c>
      <c r="AC51" s="171" t="s">
        <v>990</v>
      </c>
      <c r="AD51" s="175" t="s">
        <v>172</v>
      </c>
      <c r="AE51" s="19"/>
      <c r="AF51" s="21"/>
      <c r="AG51" s="22" t="str">
        <f t="shared" si="5"/>
        <v>TRUE</v>
      </c>
      <c r="AH51" s="23" t="str">
        <f t="shared" si="6"/>
        <v>تهران سعادت آباد- سرو غربی- خیابان مروارید- خیابان پنجم شرقی (نوروزی)- پلاک 44 -ساختمان در حال ساخت *بسته به نگهبانی ساختمان تحویل داده شود*  - مائده منصوری 09927329471</v>
      </c>
    </row>
    <row r="52" spans="1:34" ht="22.35" customHeight="1">
      <c r="A52" s="7"/>
      <c r="B52" s="7"/>
      <c r="C52" s="7"/>
      <c r="D52" s="7"/>
      <c r="E52" s="7"/>
      <c r="F52" s="8"/>
      <c r="G52" s="161"/>
      <c r="H52" s="204"/>
      <c r="I52" s="161"/>
      <c r="J52" s="161"/>
      <c r="K52" s="11" t="str">
        <f t="shared" ca="1" si="0"/>
        <v/>
      </c>
      <c r="L52" s="158"/>
      <c r="M52" s="158"/>
      <c r="N52" s="158"/>
      <c r="O52" s="9">
        <v>3327.1</v>
      </c>
      <c r="P52" s="9">
        <v>1</v>
      </c>
      <c r="Q52" s="13" t="str">
        <f>VLOOKUP(O52, '[1]لیست محصولات شهریور ۱۴۰۳'!B:C,2,0)</f>
        <v>پامپوجیلا | pampojila</v>
      </c>
      <c r="R52" s="9" t="s">
        <v>285</v>
      </c>
      <c r="S52" s="12">
        <f>VLOOKUP(O52, '[1]لیست محصولات شهریور ۱۴۰۳'!B:F,5,0)</f>
        <v>150</v>
      </c>
      <c r="T52" s="14">
        <f>VLOOKUP(O52, '[1]لیست محصولات شهریور ۱۴۰۳'!B:G,6,0)</f>
        <v>5950000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5950000</v>
      </c>
      <c r="Y52" s="17"/>
      <c r="Z52" s="14">
        <f t="shared" si="4"/>
        <v>5950000</v>
      </c>
      <c r="AA52" s="170"/>
      <c r="AB52" s="227"/>
      <c r="AC52" s="173"/>
      <c r="AD52" s="177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82">
        <v>32</v>
      </c>
      <c r="H53" s="83" t="s">
        <v>329</v>
      </c>
      <c r="I53" s="82" t="s">
        <v>891</v>
      </c>
      <c r="J53" s="9" t="s">
        <v>75</v>
      </c>
      <c r="K53" s="11" t="str">
        <f t="shared" ca="1" si="0"/>
        <v/>
      </c>
      <c r="L53" s="12"/>
      <c r="M53" s="12" t="s">
        <v>999</v>
      </c>
      <c r="N53" s="12" t="s">
        <v>998</v>
      </c>
      <c r="O53" s="9">
        <v>5501.3</v>
      </c>
      <c r="P53" s="9">
        <v>1</v>
      </c>
      <c r="Q53" s="13" t="str">
        <f>VLOOKUP(O53, '[1]لیست محصولات شهریور ۱۴۰۳'!B:C,2,0)</f>
        <v>ورتکس | Vortex</v>
      </c>
      <c r="R53" s="9"/>
      <c r="S53" s="12">
        <f>VLOOKUP(O53, '[1]لیست محصولات شهریور ۱۴۰۳'!B:F,5,0)</f>
        <v>4000</v>
      </c>
      <c r="T53" s="14">
        <f>VLOOKUP(O53, '[1]لیست محصولات شهریور ۱۴۰۳'!B:G,6,0)</f>
        <v>51200000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51200000</v>
      </c>
      <c r="Y53" s="17"/>
      <c r="Z53" s="14">
        <f t="shared" si="4"/>
        <v>51200000</v>
      </c>
      <c r="AA53" s="18" t="s">
        <v>80</v>
      </c>
      <c r="AB53" s="13" t="s">
        <v>1002</v>
      </c>
      <c r="AC53" s="19" t="s">
        <v>1000</v>
      </c>
      <c r="AD53" s="20" t="s">
        <v>87</v>
      </c>
      <c r="AE53" s="84" t="s">
        <v>1001</v>
      </c>
      <c r="AF53" s="21"/>
      <c r="AG53" s="22" t="str">
        <f t="shared" si="5"/>
        <v>TRUE</v>
      </c>
      <c r="AH53" s="23" t="str">
        <f t="shared" si="6"/>
        <v>تهران خيابان كريمخان خيابان عضدي جنوبي پلاك ٣٨ کافه ناتور -  حیدری 09125654731</v>
      </c>
    </row>
    <row r="54" spans="1:34" ht="22.35" customHeight="1">
      <c r="A54" s="7"/>
      <c r="B54" s="7"/>
      <c r="C54" s="7"/>
      <c r="D54" s="7"/>
      <c r="E54" s="7"/>
      <c r="F54" s="8"/>
      <c r="G54" s="159">
        <v>33</v>
      </c>
      <c r="H54" s="202">
        <v>283368608542</v>
      </c>
      <c r="I54" s="159" t="s">
        <v>891</v>
      </c>
      <c r="J54" s="159" t="s">
        <v>75</v>
      </c>
      <c r="K54" s="11" t="str">
        <f t="shared" ca="1" si="0"/>
        <v/>
      </c>
      <c r="L54" s="156" t="s">
        <v>135</v>
      </c>
      <c r="M54" s="156" t="s">
        <v>136</v>
      </c>
      <c r="N54" s="156" t="s">
        <v>137</v>
      </c>
      <c r="O54" s="9">
        <v>5501.3</v>
      </c>
      <c r="P54" s="9">
        <v>1</v>
      </c>
      <c r="Q54" s="13" t="str">
        <f>VLOOKUP(O54, '[1]لیست محصولات شهریور ۱۴۰۳'!B:C,2,0)</f>
        <v>ورتکس | Vortex</v>
      </c>
      <c r="R54" s="9"/>
      <c r="S54" s="12">
        <f>VLOOKUP(O54, '[1]لیست محصولات شهریور ۱۴۰۳'!B:F,5,0)</f>
        <v>4000</v>
      </c>
      <c r="T54" s="14">
        <f>VLOOKUP(O54, '[1]لیست محصولات شهریور ۱۴۰۳'!B:G,6,0)</f>
        <v>51200000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51200000</v>
      </c>
      <c r="Y54" s="17"/>
      <c r="Z54" s="14">
        <f t="shared" si="4"/>
        <v>51200000</v>
      </c>
      <c r="AA54" s="168" t="s">
        <v>132</v>
      </c>
      <c r="AB54" s="226" t="s">
        <v>138</v>
      </c>
      <c r="AC54" s="171" t="s">
        <v>139</v>
      </c>
      <c r="AD54" s="175"/>
      <c r="AE54" s="19"/>
      <c r="AF54" s="21"/>
      <c r="AG54" s="22" t="str">
        <f t="shared" si="5"/>
        <v>TRUE</v>
      </c>
      <c r="AH54" s="23" t="str">
        <f t="shared" si="6"/>
        <v>اصفهان خیابان شمس آبادی، کوچه کازرونی، نبش سه راهی، پاساژ امید،طبقه اول کافه دولت - نگار نقیه 09334075144</v>
      </c>
    </row>
    <row r="55" spans="1:34" ht="22.35" customHeight="1">
      <c r="A55" s="7"/>
      <c r="B55" s="7"/>
      <c r="C55" s="7"/>
      <c r="D55" s="7"/>
      <c r="E55" s="7"/>
      <c r="F55" s="8"/>
      <c r="G55" s="160"/>
      <c r="H55" s="203"/>
      <c r="I55" s="160"/>
      <c r="J55" s="160"/>
      <c r="K55" s="11" t="str">
        <f t="shared" ca="1" si="0"/>
        <v/>
      </c>
      <c r="L55" s="157"/>
      <c r="M55" s="157"/>
      <c r="N55" s="157"/>
      <c r="O55" s="9">
        <v>3327.1</v>
      </c>
      <c r="P55" s="9">
        <v>1</v>
      </c>
      <c r="Q55" s="13" t="str">
        <f>VLOOKUP(O55, '[1]لیست محصولات شهریور ۱۴۰۳'!B:C,2,0)</f>
        <v>پامپوجیلا | pampojila</v>
      </c>
      <c r="R55" s="9"/>
      <c r="S55" s="12">
        <f>VLOOKUP(O55, '[1]لیست محصولات شهریور ۱۴۰۳'!B:F,5,0)</f>
        <v>150</v>
      </c>
      <c r="T55" s="14">
        <f>VLOOKUP(O55, '[1]لیست محصولات شهریور ۱۴۰۳'!B:G,6,0)</f>
        <v>5950000</v>
      </c>
      <c r="U55" s="26"/>
      <c r="V55" s="16">
        <f t="shared" si="1"/>
        <v>0</v>
      </c>
      <c r="W55" s="12">
        <f t="shared" si="2"/>
        <v>1</v>
      </c>
      <c r="X55" s="14">
        <f t="shared" si="3"/>
        <v>5950000</v>
      </c>
      <c r="Y55" s="17"/>
      <c r="Z55" s="14">
        <f t="shared" si="4"/>
        <v>5950000</v>
      </c>
      <c r="AA55" s="169"/>
      <c r="AB55" s="228"/>
      <c r="AC55" s="172"/>
      <c r="AD55" s="176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161"/>
      <c r="H56" s="204"/>
      <c r="I56" s="161"/>
      <c r="J56" s="161"/>
      <c r="K56" s="11" t="str">
        <f t="shared" ca="1" si="0"/>
        <v/>
      </c>
      <c r="L56" s="158"/>
      <c r="M56" s="158"/>
      <c r="N56" s="158"/>
      <c r="O56" s="9">
        <v>5511.1</v>
      </c>
      <c r="P56" s="9">
        <v>1</v>
      </c>
      <c r="Q56" s="13" t="str">
        <f>VLOOKUP(O56, '[1]لیست محصولات شهریور ۱۴۰۳'!B:C,2,0)</f>
        <v>هامبلا | Hambella</v>
      </c>
      <c r="R56" s="9"/>
      <c r="S56" s="12">
        <f>VLOOKUP(O56, '[1]لیست محصولات شهریور ۱۴۰۳'!B:F,5,0)</f>
        <v>150</v>
      </c>
      <c r="T56" s="14">
        <f>VLOOKUP(O56, '[1]لیست محصولات شهریور ۱۴۰۳'!B:G,6,0)</f>
        <v>3000000</v>
      </c>
      <c r="U56" s="15"/>
      <c r="V56" s="16">
        <f t="shared" si="1"/>
        <v>0</v>
      </c>
      <c r="W56" s="12">
        <f t="shared" si="2"/>
        <v>1</v>
      </c>
      <c r="X56" s="14">
        <f t="shared" si="3"/>
        <v>3000000</v>
      </c>
      <c r="Y56" s="17"/>
      <c r="Z56" s="14">
        <f t="shared" si="4"/>
        <v>3000000</v>
      </c>
      <c r="AA56" s="170"/>
      <c r="AB56" s="227"/>
      <c r="AC56" s="173"/>
      <c r="AD56" s="177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162">
        <v>34</v>
      </c>
      <c r="H57" s="165"/>
      <c r="I57" s="162" t="s">
        <v>891</v>
      </c>
      <c r="J57" s="159" t="s">
        <v>75</v>
      </c>
      <c r="K57" s="11" t="str">
        <f t="shared" ca="1" si="0"/>
        <v/>
      </c>
      <c r="L57" s="156" t="s">
        <v>197</v>
      </c>
      <c r="M57" s="156" t="s">
        <v>1008</v>
      </c>
      <c r="N57" s="156" t="s">
        <v>1009</v>
      </c>
      <c r="O57" s="9">
        <v>5501.3</v>
      </c>
      <c r="P57" s="9">
        <v>3</v>
      </c>
      <c r="Q57" s="13" t="str">
        <f>VLOOKUP(O57, '[1]لیست محصولات شهریور ۱۴۰۳'!B:C,2,0)</f>
        <v>ورتکس | Vortex</v>
      </c>
      <c r="R57" s="9"/>
      <c r="S57" s="12">
        <f>VLOOKUP(O57, '[1]لیست محصولات شهریور ۱۴۰۳'!B:F,5,0)</f>
        <v>4000</v>
      </c>
      <c r="T57" s="14">
        <f>VLOOKUP(O57, '[1]لیست محصولات شهریور ۱۴۰۳'!B:G,6,0)</f>
        <v>51200000</v>
      </c>
      <c r="U57" s="15"/>
      <c r="V57" s="16">
        <f t="shared" si="1"/>
        <v>0</v>
      </c>
      <c r="W57" s="12">
        <f t="shared" si="2"/>
        <v>3</v>
      </c>
      <c r="X57" s="14">
        <f t="shared" si="3"/>
        <v>153600000</v>
      </c>
      <c r="Y57" s="17"/>
      <c r="Z57" s="14">
        <f t="shared" si="4"/>
        <v>153600000</v>
      </c>
      <c r="AA57" s="168" t="s">
        <v>80</v>
      </c>
      <c r="AB57" s="226" t="s">
        <v>70</v>
      </c>
      <c r="AC57" s="171" t="s">
        <v>1010</v>
      </c>
      <c r="AD57" s="175"/>
      <c r="AE57" s="154" t="s">
        <v>1011</v>
      </c>
      <c r="AF57" s="21"/>
      <c r="AG57" s="22" t="str">
        <f t="shared" si="5"/>
        <v>TRUE</v>
      </c>
      <c r="AH57" s="23" t="str">
        <f t="shared" si="6"/>
        <v>تهران - کافه رزتو - مریم ناظم زاده 09381574707</v>
      </c>
    </row>
    <row r="58" spans="1:34" ht="22.35" customHeight="1">
      <c r="A58" s="7"/>
      <c r="B58" s="7"/>
      <c r="C58" s="7"/>
      <c r="D58" s="7"/>
      <c r="E58" s="7"/>
      <c r="F58" s="8"/>
      <c r="G58" s="164"/>
      <c r="H58" s="167"/>
      <c r="I58" s="164"/>
      <c r="J58" s="161"/>
      <c r="K58" s="11" t="str">
        <f t="shared" ca="1" si="0"/>
        <v/>
      </c>
      <c r="L58" s="158"/>
      <c r="M58" s="158"/>
      <c r="N58" s="158"/>
      <c r="O58" s="9">
        <v>5511.1</v>
      </c>
      <c r="P58" s="9">
        <v>5</v>
      </c>
      <c r="Q58" s="13" t="str">
        <f>VLOOKUP(O58, '[1]لیست محصولات شهریور ۱۴۰۳'!B:C,2,0)</f>
        <v>هامبلا | Hambella</v>
      </c>
      <c r="R58" s="9"/>
      <c r="S58" s="12">
        <f>VLOOKUP(O58, '[1]لیست محصولات شهریور ۱۴۰۳'!B:F,5,0)</f>
        <v>150</v>
      </c>
      <c r="T58" s="14">
        <f>VLOOKUP(O58, '[1]لیست محصولات شهریور ۱۴۰۳'!B:G,6,0)</f>
        <v>3000000</v>
      </c>
      <c r="U58" s="15"/>
      <c r="V58" s="16">
        <f t="shared" si="1"/>
        <v>0</v>
      </c>
      <c r="W58" s="12">
        <f t="shared" si="2"/>
        <v>5</v>
      </c>
      <c r="X58" s="14">
        <f t="shared" si="3"/>
        <v>15000000</v>
      </c>
      <c r="Y58" s="17"/>
      <c r="Z58" s="14">
        <f t="shared" si="4"/>
        <v>15000000</v>
      </c>
      <c r="AA58" s="170"/>
      <c r="AB58" s="227"/>
      <c r="AC58" s="173"/>
      <c r="AD58" s="177"/>
      <c r="AE58" s="155"/>
      <c r="AF58" s="21"/>
      <c r="AG58" s="22" t="str">
        <f t="shared" si="5"/>
        <v>TRUE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82">
        <v>35</v>
      </c>
      <c r="H59" s="83"/>
      <c r="I59" s="82" t="s">
        <v>891</v>
      </c>
      <c r="J59" s="9" t="s">
        <v>75</v>
      </c>
      <c r="K59" s="11" t="str">
        <f t="shared" ca="1" si="0"/>
        <v/>
      </c>
      <c r="L59" s="12" t="s">
        <v>1061</v>
      </c>
      <c r="M59" s="12" t="s">
        <v>1059</v>
      </c>
      <c r="N59" s="12" t="s">
        <v>1060</v>
      </c>
      <c r="O59" s="9">
        <v>5501.3</v>
      </c>
      <c r="P59" s="9">
        <v>2</v>
      </c>
      <c r="Q59" s="13" t="str">
        <f>VLOOKUP(O59, '[1]لیست محصولات شهریور ۱۴۰۳'!B:C,2,0)</f>
        <v>ورتکس | Vortex</v>
      </c>
      <c r="R59" s="9"/>
      <c r="S59" s="12">
        <f>VLOOKUP(O59, '[1]لیست محصولات شهریور ۱۴۰۳'!B:F,5,0)</f>
        <v>4000</v>
      </c>
      <c r="T59" s="14">
        <f>VLOOKUP(O59, '[1]لیست محصولات شهریور ۱۴۰۳'!B:G,6,0)</f>
        <v>51200000</v>
      </c>
      <c r="U59" s="15"/>
      <c r="V59" s="16">
        <f t="shared" si="1"/>
        <v>0</v>
      </c>
      <c r="W59" s="12">
        <f t="shared" si="2"/>
        <v>2</v>
      </c>
      <c r="X59" s="14">
        <f t="shared" si="3"/>
        <v>102400000</v>
      </c>
      <c r="Y59" s="17"/>
      <c r="Z59" s="14">
        <f t="shared" si="4"/>
        <v>102400000</v>
      </c>
      <c r="AA59" s="18" t="s">
        <v>80</v>
      </c>
      <c r="AB59" s="13" t="s">
        <v>70</v>
      </c>
      <c r="AC59" s="19" t="s">
        <v>1062</v>
      </c>
      <c r="AD59" s="20"/>
      <c r="AE59" s="84" t="s">
        <v>763</v>
      </c>
      <c r="AF59" s="21"/>
      <c r="AG59" s="22" t="str">
        <f t="shared" si="5"/>
        <v>TRUE</v>
      </c>
      <c r="AH59" s="23" t="str">
        <f t="shared" si="6"/>
        <v>تهران - قنادی اته - نواب نجفی زاده 09124722258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162">
        <v>36</v>
      </c>
      <c r="H60" s="165"/>
      <c r="I60" s="162" t="s">
        <v>1020</v>
      </c>
      <c r="J60" s="159" t="s">
        <v>75</v>
      </c>
      <c r="K60" s="11" t="str">
        <f t="shared" ca="1" si="0"/>
        <v/>
      </c>
      <c r="L60" s="156" t="s">
        <v>299</v>
      </c>
      <c r="M60" s="156" t="s">
        <v>300</v>
      </c>
      <c r="N60" s="156" t="s">
        <v>1066</v>
      </c>
      <c r="O60" s="9">
        <v>5524.2</v>
      </c>
      <c r="P60" s="9">
        <v>10</v>
      </c>
      <c r="Q60" s="13" t="str">
        <f>VLOOKUP(O60, '[1]لیست محصولات شهریور ۱۴۰۳'!B:C,2,0)</f>
        <v>برزیل کوکاپیل کاناریو | Brazil Cocapil Canario</v>
      </c>
      <c r="R60" s="9"/>
      <c r="S60" s="12">
        <f>VLOOKUP(O60, '[1]لیست محصولات شهریور ۱۴۰۳'!B:F,5,0)</f>
        <v>750</v>
      </c>
      <c r="T60" s="14">
        <f>VLOOKUP(O60, '[1]لیست محصولات شهریور ۱۴۰۳'!B:G,6,0)</f>
        <v>12450000</v>
      </c>
      <c r="U60" s="15"/>
      <c r="V60" s="16">
        <f t="shared" si="1"/>
        <v>0</v>
      </c>
      <c r="W60" s="12">
        <f t="shared" si="2"/>
        <v>10</v>
      </c>
      <c r="X60" s="14">
        <f t="shared" si="3"/>
        <v>124500000</v>
      </c>
      <c r="Y60" s="17"/>
      <c r="Z60" s="14">
        <f t="shared" si="4"/>
        <v>124500000</v>
      </c>
      <c r="AA60" s="168" t="s">
        <v>80</v>
      </c>
      <c r="AB60" s="226" t="s">
        <v>1067</v>
      </c>
      <c r="AC60" s="171" t="s">
        <v>303</v>
      </c>
      <c r="AD60" s="175"/>
      <c r="AE60" s="19"/>
      <c r="AF60" s="21"/>
      <c r="AG60" s="22" t="str">
        <f t="shared" si="5"/>
        <v>TRUE</v>
      </c>
      <c r="AH60" s="23" t="str">
        <f t="shared" si="6"/>
        <v>تهران به آدرس دفتر (نفت شمالی) ارسال شود. بن کافی  - حامد تاج 09123279184</v>
      </c>
    </row>
    <row r="61" spans="1:34" ht="22.35" customHeight="1">
      <c r="A61" s="7"/>
      <c r="B61" s="7"/>
      <c r="C61" s="7"/>
      <c r="D61" s="7"/>
      <c r="E61" s="7"/>
      <c r="F61" s="8"/>
      <c r="G61" s="164"/>
      <c r="H61" s="167"/>
      <c r="I61" s="164"/>
      <c r="J61" s="161"/>
      <c r="K61" s="11" t="str">
        <f t="shared" ca="1" si="0"/>
        <v/>
      </c>
      <c r="L61" s="158"/>
      <c r="M61" s="158"/>
      <c r="N61" s="158"/>
      <c r="O61" s="9">
        <v>5525.2</v>
      </c>
      <c r="P61" s="9">
        <v>8</v>
      </c>
      <c r="Q61" s="13" t="str">
        <f>VLOOKUP(O61, '[1]لیست محصولات شهریور ۱۴۰۳'!B:C,2,0)</f>
        <v>اتیوپی آناسورا | Ethiopia Anasora</v>
      </c>
      <c r="R61" s="9"/>
      <c r="S61" s="12">
        <f>VLOOKUP(O61, '[1]لیست محصولات شهریور ۱۴۰۳'!B:F,5,0)</f>
        <v>750</v>
      </c>
      <c r="T61" s="14">
        <f>VLOOKUP(O61, '[1]لیست محصولات شهریور ۱۴۰۳'!B:G,6,0)</f>
        <v>13350000</v>
      </c>
      <c r="U61" s="15"/>
      <c r="V61" s="16">
        <f t="shared" si="1"/>
        <v>0</v>
      </c>
      <c r="W61" s="12">
        <f t="shared" si="2"/>
        <v>8</v>
      </c>
      <c r="X61" s="14">
        <f t="shared" si="3"/>
        <v>106800000</v>
      </c>
      <c r="Y61" s="17"/>
      <c r="Z61" s="14">
        <f t="shared" si="4"/>
        <v>106800000</v>
      </c>
      <c r="AA61" s="170"/>
      <c r="AB61" s="227"/>
      <c r="AC61" s="173"/>
      <c r="AD61" s="177"/>
      <c r="AE61" s="19"/>
      <c r="AF61" s="21"/>
      <c r="AG61" s="22" t="str">
        <f t="shared" si="5"/>
        <v>TRUE</v>
      </c>
      <c r="AH61" s="23" t="str">
        <f t="shared" si="6"/>
        <v xml:space="preserve">   -   </v>
      </c>
    </row>
    <row r="62" spans="1:34" s="79" customFormat="1" ht="22.35" customHeight="1">
      <c r="A62" s="66"/>
      <c r="B62" s="66"/>
      <c r="C62" s="66"/>
      <c r="D62" s="66"/>
      <c r="E62" s="66"/>
      <c r="F62" s="66"/>
      <c r="G62" s="209">
        <v>37</v>
      </c>
      <c r="H62" s="221" t="s">
        <v>1075</v>
      </c>
      <c r="I62" s="209" t="s">
        <v>1020</v>
      </c>
      <c r="J62" s="209"/>
      <c r="K62" s="69" t="str">
        <f t="shared" ca="1" si="0"/>
        <v/>
      </c>
      <c r="L62" s="215" t="s">
        <v>1073</v>
      </c>
      <c r="M62" s="215" t="s">
        <v>1074</v>
      </c>
      <c r="N62" s="215"/>
      <c r="O62" s="67">
        <v>3326.1</v>
      </c>
      <c r="P62" s="67">
        <v>1</v>
      </c>
      <c r="Q62" s="71" t="str">
        <f>VLOOKUP(O62, '[1]لیست محصولات شهریور ۱۴۰۳'!B:C,2,0)</f>
        <v>میاگروس | Milagros</v>
      </c>
      <c r="R62" s="67"/>
      <c r="S62" s="70">
        <f>VLOOKUP(O62, '[1]لیست محصولات شهریور ۱۴۰۳'!B:F,5,0)</f>
        <v>150</v>
      </c>
      <c r="T62" s="72">
        <f>VLOOKUP(O62, '[1]لیست محصولات شهریور ۱۴۰۳'!B:G,6,0)</f>
        <v>3750000</v>
      </c>
      <c r="U62" s="73"/>
      <c r="V62" s="74">
        <f t="shared" si="1"/>
        <v>0</v>
      </c>
      <c r="W62" s="70">
        <f t="shared" si="2"/>
        <v>1</v>
      </c>
      <c r="X62" s="72">
        <f t="shared" si="3"/>
        <v>3750000</v>
      </c>
      <c r="Y62" s="75"/>
      <c r="Z62" s="72">
        <f t="shared" si="4"/>
        <v>3750000</v>
      </c>
      <c r="AA62" s="76"/>
      <c r="AB62" s="71"/>
      <c r="AC62" s="77"/>
      <c r="AD62" s="67"/>
      <c r="AE62" s="77"/>
      <c r="AF62" s="78"/>
      <c r="AG62" s="79" t="str">
        <f t="shared" si="5"/>
        <v>TRUE</v>
      </c>
      <c r="AH62" s="80" t="str">
        <f t="shared" si="6"/>
        <v xml:space="preserve">   - منصور احسانی </v>
      </c>
    </row>
    <row r="63" spans="1:34" s="79" customFormat="1" ht="22.35" customHeight="1">
      <c r="A63" s="66"/>
      <c r="B63" s="66"/>
      <c r="C63" s="66"/>
      <c r="D63" s="66"/>
      <c r="E63" s="66"/>
      <c r="F63" s="66"/>
      <c r="G63" s="210"/>
      <c r="H63" s="222"/>
      <c r="I63" s="210"/>
      <c r="J63" s="210"/>
      <c r="K63" s="69" t="str">
        <f t="shared" ca="1" si="0"/>
        <v/>
      </c>
      <c r="L63" s="216"/>
      <c r="M63" s="216"/>
      <c r="N63" s="216"/>
      <c r="O63" s="67">
        <v>5511.1</v>
      </c>
      <c r="P63" s="67">
        <v>1</v>
      </c>
      <c r="Q63" s="71" t="str">
        <f>VLOOKUP(O63, '[1]لیست محصولات شهریور ۱۴۰۳'!B:C,2,0)</f>
        <v>هامبلا | Hambella</v>
      </c>
      <c r="R63" s="67"/>
      <c r="S63" s="70">
        <f>VLOOKUP(O63, '[1]لیست محصولات شهریور ۱۴۰۳'!B:F,5,0)</f>
        <v>150</v>
      </c>
      <c r="T63" s="72">
        <f>VLOOKUP(O63, '[1]لیست محصولات شهریور ۱۴۰۳'!B:G,6,0)</f>
        <v>3000000</v>
      </c>
      <c r="U63" s="73"/>
      <c r="V63" s="74">
        <f t="shared" si="1"/>
        <v>0</v>
      </c>
      <c r="W63" s="70">
        <f t="shared" si="2"/>
        <v>1</v>
      </c>
      <c r="X63" s="72">
        <f t="shared" si="3"/>
        <v>3000000</v>
      </c>
      <c r="Y63" s="75"/>
      <c r="Z63" s="72">
        <f t="shared" si="4"/>
        <v>3000000</v>
      </c>
      <c r="AA63" s="76"/>
      <c r="AB63" s="71"/>
      <c r="AC63" s="77"/>
      <c r="AD63" s="67"/>
      <c r="AE63" s="77"/>
      <c r="AF63" s="78"/>
      <c r="AG63" s="79" t="str">
        <f t="shared" si="5"/>
        <v>TRUE</v>
      </c>
      <c r="AH63" s="80" t="str">
        <f t="shared" si="6"/>
        <v xml:space="preserve">   -   </v>
      </c>
    </row>
    <row r="64" spans="1:34" s="79" customFormat="1" ht="22.35" customHeight="1">
      <c r="A64" s="66"/>
      <c r="B64" s="66"/>
      <c r="C64" s="66"/>
      <c r="D64" s="66"/>
      <c r="E64" s="66"/>
      <c r="F64" s="66"/>
      <c r="G64" s="211"/>
      <c r="H64" s="223"/>
      <c r="I64" s="211"/>
      <c r="J64" s="211"/>
      <c r="K64" s="69" t="str">
        <f t="shared" ca="1" si="0"/>
        <v/>
      </c>
      <c r="L64" s="217"/>
      <c r="M64" s="217"/>
      <c r="N64" s="217"/>
      <c r="O64" s="67">
        <v>3329.1</v>
      </c>
      <c r="P64" s="67">
        <v>2</v>
      </c>
      <c r="Q64" s="71" t="str">
        <f>VLOOKUP(O64, '[1]لیست محصولات شهریور ۱۴۰۳'!B:C,2,0)</f>
        <v>بنتی ننکا | Benti Nenka</v>
      </c>
      <c r="R64" s="67"/>
      <c r="S64" s="70">
        <f>VLOOKUP(O64, '[1]لیست محصولات شهریور ۱۴۰۳'!B:F,5,0)</f>
        <v>150</v>
      </c>
      <c r="T64" s="72">
        <f>VLOOKUP(O64, '[1]لیست محصولات شهریور ۱۴۰۳'!B:G,6,0)</f>
        <v>9850000</v>
      </c>
      <c r="U64" s="73"/>
      <c r="V64" s="74">
        <f t="shared" si="1"/>
        <v>0</v>
      </c>
      <c r="W64" s="70">
        <f t="shared" si="2"/>
        <v>2</v>
      </c>
      <c r="X64" s="72">
        <f t="shared" si="3"/>
        <v>19700000</v>
      </c>
      <c r="Y64" s="75"/>
      <c r="Z64" s="72">
        <f t="shared" si="4"/>
        <v>19700000</v>
      </c>
      <c r="AA64" s="76"/>
      <c r="AB64" s="71"/>
      <c r="AC64" s="77"/>
      <c r="AD64" s="67"/>
      <c r="AE64" s="77"/>
      <c r="AF64" s="78"/>
      <c r="AG64" s="79" t="str">
        <f t="shared" si="5"/>
        <v>TRUE</v>
      </c>
      <c r="AH64" s="80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6</v>
      </c>
      <c r="AI240" s="56">
        <f t="shared" si="19"/>
        <v>0</v>
      </c>
      <c r="AJ240" s="57">
        <f>AH240-AI240</f>
        <v>6</v>
      </c>
      <c r="AK240" s="58">
        <f t="shared" si="23"/>
        <v>0.9</v>
      </c>
      <c r="AL240" s="59">
        <f>AO240+AQ240-[2]Sheet1!$AH241</f>
        <v>0</v>
      </c>
      <c r="AM240" s="59">
        <f t="shared" si="25"/>
        <v>-6</v>
      </c>
      <c r="AN240" s="58">
        <f t="shared" si="21"/>
        <v>0</v>
      </c>
      <c r="AO240" s="59"/>
      <c r="AP240" s="58">
        <f t="shared" si="22"/>
        <v>-0.9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23</v>
      </c>
      <c r="AI241" s="56">
        <f t="shared" si="19"/>
        <v>0</v>
      </c>
      <c r="AJ241" s="57">
        <f t="shared" ref="AJ241:AJ264" si="27">AH241-AI241</f>
        <v>23</v>
      </c>
      <c r="AK241" s="58">
        <f>AH241*AG241/1000</f>
        <v>17.25</v>
      </c>
      <c r="AL241" s="59">
        <f>AO241+AQ241-[2]Sheet1!$AH242</f>
        <v>0</v>
      </c>
      <c r="AM241" s="59">
        <f t="shared" si="25"/>
        <v>-23</v>
      </c>
      <c r="AN241" s="58">
        <f t="shared" si="21"/>
        <v>0</v>
      </c>
      <c r="AO241" s="59"/>
      <c r="AP241" s="58">
        <f t="shared" si="22"/>
        <v>-17.25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32</v>
      </c>
      <c r="AI242" s="56">
        <f t="shared" si="19"/>
        <v>0</v>
      </c>
      <c r="AJ242" s="57">
        <f t="shared" si="27"/>
        <v>32</v>
      </c>
      <c r="AK242" s="58">
        <f t="shared" ref="AK242:AK267" si="28">AH242*AG242/1000</f>
        <v>128</v>
      </c>
      <c r="AL242" s="59">
        <f>AO242+AQ242-[2]Sheet1!$AH243</f>
        <v>0</v>
      </c>
      <c r="AM242" s="59">
        <f t="shared" si="25"/>
        <v>-32</v>
      </c>
      <c r="AN242" s="58">
        <f t="shared" si="21"/>
        <v>0</v>
      </c>
      <c r="AO242" s="59"/>
      <c r="AP242" s="58">
        <f t="shared" si="22"/>
        <v>-128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12</v>
      </c>
      <c r="AI251" s="56">
        <f t="shared" si="19"/>
        <v>0</v>
      </c>
      <c r="AJ251" s="57">
        <f t="shared" si="27"/>
        <v>12</v>
      </c>
      <c r="AK251" s="58">
        <f t="shared" si="28"/>
        <v>1.8</v>
      </c>
      <c r="AL251" s="59">
        <f>AO251+AQ251-[2]Sheet1!$AH252</f>
        <v>0</v>
      </c>
      <c r="AM251" s="59">
        <f t="shared" si="25"/>
        <v>-12</v>
      </c>
      <c r="AN251" s="58">
        <f t="shared" si="21"/>
        <v>0</v>
      </c>
      <c r="AO251" s="59"/>
      <c r="AP251" s="58">
        <f t="shared" si="22"/>
        <v>-1.8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13</v>
      </c>
      <c r="AI252" s="56">
        <f t="shared" si="19"/>
        <v>0</v>
      </c>
      <c r="AJ252" s="57">
        <f t="shared" si="27"/>
        <v>13</v>
      </c>
      <c r="AK252" s="58">
        <f t="shared" si="28"/>
        <v>9.75</v>
      </c>
      <c r="AL252" s="59">
        <f>AO252+AQ252-[2]Sheet1!$AH253</f>
        <v>0</v>
      </c>
      <c r="AM252" s="59">
        <f t="shared" si="25"/>
        <v>-13</v>
      </c>
      <c r="AN252" s="58">
        <f t="shared" si="21"/>
        <v>0</v>
      </c>
      <c r="AO252" s="59"/>
      <c r="AP252" s="58">
        <f t="shared" si="22"/>
        <v>-9.75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202">
    <mergeCell ref="N62:N64"/>
    <mergeCell ref="M62:M64"/>
    <mergeCell ref="L62:L64"/>
    <mergeCell ref="J62:J64"/>
    <mergeCell ref="I62:I64"/>
    <mergeCell ref="H62:H64"/>
    <mergeCell ref="G62:G64"/>
    <mergeCell ref="N60:N61"/>
    <mergeCell ref="M60:M61"/>
    <mergeCell ref="L60:L61"/>
    <mergeCell ref="J60:J61"/>
    <mergeCell ref="I60:I61"/>
    <mergeCell ref="H60:H61"/>
    <mergeCell ref="G60:G61"/>
    <mergeCell ref="AD60:AD61"/>
    <mergeCell ref="AC60:AC61"/>
    <mergeCell ref="AB60:AB61"/>
    <mergeCell ref="AA60:AA61"/>
    <mergeCell ref="I57:I58"/>
    <mergeCell ref="H57:H58"/>
    <mergeCell ref="G57:G58"/>
    <mergeCell ref="AE57:AE58"/>
    <mergeCell ref="AD57:AD58"/>
    <mergeCell ref="AC57:AC58"/>
    <mergeCell ref="AB57:AB58"/>
    <mergeCell ref="AA57:AA58"/>
    <mergeCell ref="N57:N58"/>
    <mergeCell ref="M57:M58"/>
    <mergeCell ref="L57:L58"/>
    <mergeCell ref="J57:J58"/>
    <mergeCell ref="M54:M56"/>
    <mergeCell ref="N54:N56"/>
    <mergeCell ref="AA54:AA56"/>
    <mergeCell ref="AB54:AB56"/>
    <mergeCell ref="AC54:AC56"/>
    <mergeCell ref="G54:G56"/>
    <mergeCell ref="H54:H56"/>
    <mergeCell ref="I54:I56"/>
    <mergeCell ref="J54:J56"/>
    <mergeCell ref="L54:L56"/>
    <mergeCell ref="H51:H52"/>
    <mergeCell ref="G51:G52"/>
    <mergeCell ref="AD51:AD52"/>
    <mergeCell ref="AC51:AC52"/>
    <mergeCell ref="AB51:AB52"/>
    <mergeCell ref="AA51:AA52"/>
    <mergeCell ref="N51:N52"/>
    <mergeCell ref="M51:M52"/>
    <mergeCell ref="L51:L52"/>
    <mergeCell ref="J51:J52"/>
    <mergeCell ref="I51:I52"/>
    <mergeCell ref="AD54:AD56"/>
    <mergeCell ref="J48:J49"/>
    <mergeCell ref="I48:I49"/>
    <mergeCell ref="H48:H49"/>
    <mergeCell ref="G48:G49"/>
    <mergeCell ref="AA48:AA49"/>
    <mergeCell ref="AD44:AD45"/>
    <mergeCell ref="AE44:AE45"/>
    <mergeCell ref="N48:N49"/>
    <mergeCell ref="M48:M49"/>
    <mergeCell ref="L48:L49"/>
    <mergeCell ref="AB48:AB49"/>
    <mergeCell ref="AC48:AC49"/>
    <mergeCell ref="AD48:AD49"/>
    <mergeCell ref="H44:H45"/>
    <mergeCell ref="G44:G45"/>
    <mergeCell ref="AB44:AB45"/>
    <mergeCell ref="AA44:AA45"/>
    <mergeCell ref="AC44:AC45"/>
    <mergeCell ref="N44:N45"/>
    <mergeCell ref="M44:M45"/>
    <mergeCell ref="L44:L45"/>
    <mergeCell ref="J44:J45"/>
    <mergeCell ref="I44:I45"/>
    <mergeCell ref="L40:L43"/>
    <mergeCell ref="M40:M43"/>
    <mergeCell ref="N40:N43"/>
    <mergeCell ref="AD40:AD43"/>
    <mergeCell ref="AC40:AC43"/>
    <mergeCell ref="AB40:AB43"/>
    <mergeCell ref="AA40:AA43"/>
    <mergeCell ref="G38:G39"/>
    <mergeCell ref="G40:G43"/>
    <mergeCell ref="H40:H43"/>
    <mergeCell ref="I40:I43"/>
    <mergeCell ref="J40:J43"/>
    <mergeCell ref="M38:M39"/>
    <mergeCell ref="L38:L39"/>
    <mergeCell ref="J38:J39"/>
    <mergeCell ref="I38:I39"/>
    <mergeCell ref="H38:H39"/>
    <mergeCell ref="AB38:AB39"/>
    <mergeCell ref="AA38:AA39"/>
    <mergeCell ref="AC38:AC39"/>
    <mergeCell ref="AD38:AD39"/>
    <mergeCell ref="N38:N39"/>
    <mergeCell ref="H36:H37"/>
    <mergeCell ref="G36:G37"/>
    <mergeCell ref="AD36:AD37"/>
    <mergeCell ref="AC36:AC37"/>
    <mergeCell ref="AB36:AB37"/>
    <mergeCell ref="AA36:AA37"/>
    <mergeCell ref="N36:N37"/>
    <mergeCell ref="M36:M37"/>
    <mergeCell ref="L36:L37"/>
    <mergeCell ref="J36:J37"/>
    <mergeCell ref="I36:I37"/>
    <mergeCell ref="H34:H35"/>
    <mergeCell ref="G34:G35"/>
    <mergeCell ref="AD34:AD35"/>
    <mergeCell ref="AC34:AC35"/>
    <mergeCell ref="AB34:AB35"/>
    <mergeCell ref="AA34:AA35"/>
    <mergeCell ref="N34:N35"/>
    <mergeCell ref="M34:M35"/>
    <mergeCell ref="L34:L35"/>
    <mergeCell ref="J34:J35"/>
    <mergeCell ref="I34:I35"/>
    <mergeCell ref="H32:H33"/>
    <mergeCell ref="G32:G33"/>
    <mergeCell ref="AD32:AD33"/>
    <mergeCell ref="AC32:AC33"/>
    <mergeCell ref="AB32:AB33"/>
    <mergeCell ref="AA32:AA33"/>
    <mergeCell ref="N32:N33"/>
    <mergeCell ref="M32:M33"/>
    <mergeCell ref="L32:L33"/>
    <mergeCell ref="J32:J33"/>
    <mergeCell ref="I32:I33"/>
    <mergeCell ref="H28:H29"/>
    <mergeCell ref="G28:G29"/>
    <mergeCell ref="AA28:AA29"/>
    <mergeCell ref="AD28:AD29"/>
    <mergeCell ref="AC28:AC29"/>
    <mergeCell ref="AB28:AB29"/>
    <mergeCell ref="N28:N29"/>
    <mergeCell ref="M28:M29"/>
    <mergeCell ref="L28:L29"/>
    <mergeCell ref="J28:J29"/>
    <mergeCell ref="I28:I29"/>
    <mergeCell ref="AE24:AE27"/>
    <mergeCell ref="G24:G27"/>
    <mergeCell ref="H24:H27"/>
    <mergeCell ref="I24:I27"/>
    <mergeCell ref="J24:J27"/>
    <mergeCell ref="L24:L27"/>
    <mergeCell ref="M24:M27"/>
    <mergeCell ref="N24:N27"/>
    <mergeCell ref="AD17:AD18"/>
    <mergeCell ref="AD24:AD27"/>
    <mergeCell ref="AC24:AC27"/>
    <mergeCell ref="AB24:AB27"/>
    <mergeCell ref="AA24:AA27"/>
    <mergeCell ref="H17:H18"/>
    <mergeCell ref="G17:G18"/>
    <mergeCell ref="AA17:AA18"/>
    <mergeCell ref="AB17:AB18"/>
    <mergeCell ref="AC17:AC18"/>
    <mergeCell ref="N17:N18"/>
    <mergeCell ref="M17:M18"/>
    <mergeCell ref="L17:L18"/>
    <mergeCell ref="J17:J18"/>
    <mergeCell ref="I17:I18"/>
    <mergeCell ref="H15:H16"/>
    <mergeCell ref="G15:G16"/>
    <mergeCell ref="AA15:AA16"/>
    <mergeCell ref="AD15:AD16"/>
    <mergeCell ref="AC15:AC16"/>
    <mergeCell ref="AB15:AB16"/>
    <mergeCell ref="N15:N16"/>
    <mergeCell ref="M15:M16"/>
    <mergeCell ref="L15:L16"/>
    <mergeCell ref="J15:J16"/>
    <mergeCell ref="I15:I16"/>
    <mergeCell ref="AA10:AA13"/>
    <mergeCell ref="AD10:AD13"/>
    <mergeCell ref="AC10:AC13"/>
    <mergeCell ref="AB10:AB13"/>
    <mergeCell ref="G10:G13"/>
    <mergeCell ref="H10:H13"/>
    <mergeCell ref="I10:I13"/>
    <mergeCell ref="J10:J13"/>
    <mergeCell ref="L10:L13"/>
    <mergeCell ref="M10:M13"/>
    <mergeCell ref="N10:N13"/>
    <mergeCell ref="AD4:AD5"/>
    <mergeCell ref="AC4:AC5"/>
    <mergeCell ref="AB4:AB5"/>
    <mergeCell ref="AA4:AA5"/>
    <mergeCell ref="AE4:AE5"/>
    <mergeCell ref="A1:B1"/>
    <mergeCell ref="C1:D1"/>
    <mergeCell ref="E1:F1"/>
    <mergeCell ref="U1:V1"/>
    <mergeCell ref="N4:N5"/>
    <mergeCell ref="M4:M5"/>
    <mergeCell ref="L4:L5"/>
    <mergeCell ref="J4:J5"/>
    <mergeCell ref="I4:I5"/>
    <mergeCell ref="H4:H5"/>
    <mergeCell ref="G4:G5"/>
  </mergeCells>
  <conditionalFormatting sqref="G2:J3 AD2:AD4 Z2:Z200 J4 J6:J10 AD6:AD10 G14:J15 AD14:AD15 G17:J17 AD17 G19:J24 AD19:AD24 G28:J28 AD28 G30:J32 AD30:AD32 G34:J34 AD34 G36:J36 AD36 G38:J38 AD38 G40:J40 AD40 G44:J44 AD44 G46:J48 AD46:AD48 G50:J51 AD50:AD51 G53:J54 AD53:AD54 G57:J57 AD57 G59:J60 AD59:AD60 G62:J62 AD62:AD200 G65:J200">
    <cfRule type="expression" dxfId="83" priority="63">
      <formula>$A2</formula>
    </cfRule>
    <cfRule type="expression" dxfId="82" priority="65">
      <formula>$E2</formula>
    </cfRule>
  </conditionalFormatting>
  <conditionalFormatting sqref="K2:Z2 G2:J3 AA2:AF4 Q3:Z200 J4 J6:J10 AA6:AF10 G14:P15 AA14:AF15 G17:P17 AA17:AF17 G19:P24 AA19:AF24 G28:P28 AA28:AF28 G30:P32 AA30:AF32 G34:P34 AA34:AF34 G36:P36 AA36:AF36 G38:P38 AA38:AF38 G40:P40 AA40:AF40 G44:P44 AA44:AF44 G46:P48 AA46:AF48 G50:P51 AA50:AF51 G53:P54 AA53:AF54 G57:P57 AA57:AF57 G59:P60 AA59:AF60 G62:P62 AA62:AF200 G65:P200 K3:P3 H4 K4:K13 O4:P13 AF5 H6:H10 AE11:AF13 K16 O16:P16 AE16:AF16 K18 O18:P18 AE18:AF18 K25:K27 O25:P27 AF25:AF27 K29 O29:P29 AE29:AF29 K33 O33:P33 AE33:AF33 K35 O35:P35 AE35:AF35 K37 O37:P37 AE37:AF37 K39 O39:P39 AE39:AF39 K41:K43 O41:P43 AE41:AF43 K45 O45:P45 AF45 K49 O49:P49 AE49:AF49 K52 O52:P52 AE52:AF52 K55:K56 O55:P56 AE55:AF56 K58 O58:P58 AF58 K61 O61:P61 AE61:AF61 K63:K64 O63:P64">
    <cfRule type="expression" dxfId="81" priority="64">
      <formula>$C2</formula>
    </cfRule>
  </conditionalFormatting>
  <conditionalFormatting sqref="W2:W200">
    <cfRule type="expression" dxfId="8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{8F90F5FC-6CF8-4C9B-A6A9-6346C5F5EDEB}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{AC907564-8564-43DD-8CBD-D94D885C7132}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{D3BC8BA3-A0FE-4B85-B913-1086F629FBBB}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{4A608230-1C5C-4935-A155-F99B161B2170}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{663C68A3-7912-4E1A-92A3-C2CF5BABD9AA}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{7735D247-B458-4598-8157-7491C16152BE}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{2E122D85-B060-45E9-BAE7-2CB0FCE1396E}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{E2704A42-72A1-4FE1-BEA3-FC3CDDD0666C}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{D2D39358-C644-4977-B0DF-578A4D6CF147}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{602DF47F-AFFF-4792-8862-D1286F733AD0}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{BBB8782B-94E1-460B-8792-477A84867982}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{33A1A00D-728B-4BD1-959D-B627EEE43E2F}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{2C8DC769-C9E2-48C6-87AB-C2FB9B857F57}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{B995A85D-DFBC-43D4-87A7-4F622E37A007}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{4B5FFC14-6DA3-4055-85B8-25E8395490A9}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{F5298086-F243-4611-8A28-B194E278F96E}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{36315F09-7903-4989-B618-FA4446279811}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{C3167B1C-715E-46F9-9CE1-A6B6A27E0FA5}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{7C20C437-9771-4B2B-9D64-EAC9A9557AEB}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{8E668760-0C16-45F1-9B88-1F777DE60529}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{E5A0A99D-A567-4E9C-A808-B32B109556E6}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{AB32B04A-6D6D-4BF0-8E74-02B8343770EA}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{4F9E8007-3B27-45F3-A11B-1CEDD491646D}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{E31844D5-3B4A-4367-AFEC-5A0675EA2DB5}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{ADACDA8F-0769-451A-BAB6-3CCEAC0A49F1}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{F0174DA7-87C5-4DC8-9F4C-4F2C17102176}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{0B7C8362-64FB-462A-892E-B6609D01285D}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{519086FC-9503-4FD7-9660-0A9B64833322}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{59BF66E5-CFF5-4EB1-B053-55CAA25FF29A}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{5F44787B-CEE6-4A08-81E8-34FF9778C14A}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{840DD298-BA21-4965-9A0A-BA06B2CF9F7C}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{6D7276BB-E7CB-41A0-8B85-D6023A3E971F}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{AB5982C2-B438-47C6-91EA-D86070ADA44E}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{1770E5F6-E9C1-4270-9C69-35D87187D3C7}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{A4088EF1-EEC1-4622-B43D-29ED9FB550A1}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{AE74E8DD-1E67-43FF-9B78-666472033588}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{807D2ACE-69EA-450E-8C75-8456A6DEC737}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{78CC8C2C-BB10-4299-9708-0E5CDF4E0EB2}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{C6D65719-8FCB-4F1C-82DE-BB20A99DDE85}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{5C4C8D09-2375-4F84-9AB2-03DB77526FEC}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{7B9ED55D-D891-49FD-B999-0D0A0194C4A7}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{F1235978-66E5-45EC-9C1C-F1DFE80E6A79}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{E63EDF08-B5DE-402A-B190-99691DE7918E}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{BED3226C-41CA-436C-AC8B-15B36E43DC3B}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{64BD186E-8E7D-4361-9143-210892369840}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{4F01A89D-CB0A-42E3-8AC0-A203AF9094DD}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{0D9A129E-64BD-4550-B4DF-C67896D67359}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{4A5122CC-96E3-4514-9A6F-A117E6E530B4}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{0196EFAA-A416-4877-81E9-DEF4028AD9FA}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{CCF22144-1448-4AF8-97ED-3463E3CAAC27}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{372476B3-60CC-4EE7-942E-ACB67A700ED6}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{1E6C1406-22C8-44CD-B77C-3C27EF205F80}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{F3B34242-BD50-4D69-9215-440A416689AA}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{8D5B54D6-A389-4262-A3AE-9C2555C9A80F}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{E0CCE3C1-39C9-4B54-95B4-6FCFE177CE5E}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{BFCAF5ED-AAB5-4137-8620-5FAC376E52B5}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{79C6ACEB-01F2-4183-999E-B5D6652BDD48}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{C4419523-220B-47CD-81D8-D53406292C6C}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{4FFACA5D-4248-44DD-A78E-D508BF2ABB26}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{7BA98343-434A-4DFF-8E23-E856C0763EAC}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{E87BB247-7EDC-4C98-9B7E-CB49619EAFCA}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90F5FC-6CF8-4C9B-A6A9-6346C5F5EDEB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AC907564-8564-43DD-8CBD-D94D885C713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3BC8BA3-A0FE-4B85-B913-1086F629FBBB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4A608230-1C5C-4935-A155-F99B161B217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663C68A3-7912-4E1A-92A3-C2CF5BABD9A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7735D247-B458-4598-8157-7491C16152B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2E122D85-B060-45E9-BAE7-2CB0FCE1396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E2704A42-72A1-4FE1-BEA3-FC3CDDD0666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2D39358-C644-4977-B0DF-578A4D6CF14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602DF47F-AFFF-4792-8862-D1286F733AD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BB8782B-94E1-460B-8792-477A8486798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3A1A00D-728B-4BD1-959D-B627EEE43E2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C8DC769-C9E2-48C6-87AB-C2FB9B857F5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B995A85D-DFBC-43D4-87A7-4F622E37A00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B5FFC14-6DA3-4055-85B8-25E8395490A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5298086-F243-4611-8A28-B194E278F96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6315F09-7903-4989-B618-FA444627981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3167B1C-715E-46F9-9CE1-A6B6A27E0FA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C20C437-9771-4B2B-9D64-EAC9A9557AEB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E668760-0C16-45F1-9B88-1F777DE60529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E5A0A99D-A567-4E9C-A808-B32B109556E6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B32B04A-6D6D-4BF0-8E74-02B8343770E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F9E8007-3B27-45F3-A11B-1CEDD491646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31844D5-3B4A-4367-AFEC-5A0675EA2DB5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ADACDA8F-0769-451A-BAB6-3CCEAC0A49F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0174DA7-87C5-4DC8-9F4C-4F2C1710217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B7C8362-64FB-462A-892E-B6609D01285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519086FC-9503-4FD7-9660-0A9B6483332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59BF66E5-CFF5-4EB1-B053-55CAA25FF29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F44787B-CEE6-4A08-81E8-34FF9778C14A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840DD298-BA21-4965-9A0A-BA06B2CF9F7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D7276BB-E7CB-41A0-8B85-D6023A3E971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B5982C2-B438-47C6-91EA-D86070ADA44E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770E5F6-E9C1-4270-9C69-35D87187D3C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4088EF1-EEC1-4622-B43D-29ED9FB550A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E74E8DD-1E67-43FF-9B78-666472033588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07D2ACE-69EA-450E-8C75-8456A6DEC73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8CC8C2C-BB10-4299-9708-0E5CDF4E0EB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C6D65719-8FCB-4F1C-82DE-BB20A99DDE8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C4C8D09-2375-4F84-9AB2-03DB77526FEC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B9ED55D-D891-49FD-B999-0D0A0194C4A7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1235978-66E5-45EC-9C1C-F1DFE80E6A79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E63EDF08-B5DE-402A-B190-99691DE7918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ED3226C-41CA-436C-AC8B-15B36E43DC3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4BD186E-8E7D-4361-9143-210892369840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F01A89D-CB0A-42E3-8AC0-A203AF9094D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D9A129E-64BD-4550-B4DF-C67896D6735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A5122CC-96E3-4514-9A6F-A117E6E530B4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0196EFAA-A416-4877-81E9-DEF4028AD9FA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CF22144-1448-4AF8-97ED-3463E3CAAC2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72476B3-60CC-4EE7-942E-ACB67A700ED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E6C1406-22C8-44CD-B77C-3C27EF205F8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F3B34242-BD50-4D69-9215-440A416689A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8D5B54D6-A389-4262-A3AE-9C2555C9A80F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0CCE3C1-39C9-4B54-95B4-6FCFE177CE5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BFCAF5ED-AAB5-4137-8620-5FAC376E52B5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9C6ACEB-01F2-4183-999E-B5D6652BDD4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4419523-220B-47CD-81D8-D53406292C6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4FFACA5D-4248-44DD-A78E-D508BF2ABB2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7BA98343-434A-4DFF-8E23-E856C0763EAC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E87BB247-7EDC-4C98-9B7E-CB49619EAFC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DFE8-0F67-4918-8301-57BB33B997C9}">
  <dimension ref="A1:AR267"/>
  <sheetViews>
    <sheetView rightToLeft="1" topLeftCell="G13" zoomScale="70" zoomScaleNormal="70" workbookViewId="0">
      <selection activeCell="N23" sqref="N23:N25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5.77734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20.109375" style="24" bestFit="1" customWidth="1"/>
    <col min="29" max="29" width="15.77734375" style="31" bestFit="1" customWidth="1"/>
    <col min="30" max="30" width="13.6640625" style="32" bestFit="1" customWidth="1"/>
    <col min="31" max="31" width="24.109375" style="24" bestFit="1" customWidth="1"/>
    <col min="32" max="32" width="28.33203125" style="24" bestFit="1" customWidth="1"/>
    <col min="33" max="33" width="13.5546875" style="24" bestFit="1" customWidth="1"/>
    <col min="34" max="34" width="137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283380378080</v>
      </c>
      <c r="I2" s="9" t="s">
        <v>891</v>
      </c>
      <c r="J2" s="9"/>
      <c r="K2" s="11" t="str">
        <f t="shared" ref="K2:K65" ca="1" si="0">IF(C2, TODAY(), "" )</f>
        <v/>
      </c>
      <c r="L2" s="12" t="s">
        <v>509</v>
      </c>
      <c r="M2" s="12" t="s">
        <v>1012</v>
      </c>
      <c r="N2" s="12"/>
      <c r="O2" s="9">
        <v>5501.3</v>
      </c>
      <c r="P2" s="9">
        <v>1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51200000</v>
      </c>
      <c r="Y2" s="17"/>
      <c r="Z2" s="14">
        <f t="shared" ref="Z2:Z65" si="4">X2-Y2</f>
        <v>51200000</v>
      </c>
      <c r="AA2" s="18" t="s">
        <v>80</v>
      </c>
      <c r="AB2" s="13" t="s">
        <v>1014</v>
      </c>
      <c r="AC2" s="19" t="s">
        <v>1013</v>
      </c>
      <c r="AD2" s="20" t="s">
        <v>87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خیابان کریم خان خیابان ایران شهر پایین تر از سمیه کوچه مهزاد پلاک 8 * برای تحویل بسته با شماره 09124108925  تماس بگیرید*  - متین قزل اصلان 09192507046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283381484500</v>
      </c>
      <c r="I3" s="9" t="s">
        <v>891</v>
      </c>
      <c r="J3" s="9"/>
      <c r="K3" s="11" t="str">
        <f t="shared" ca="1" si="0"/>
        <v/>
      </c>
      <c r="L3" s="12" t="s">
        <v>293</v>
      </c>
      <c r="M3" s="12" t="s">
        <v>294</v>
      </c>
      <c r="N3" s="12" t="s">
        <v>1015</v>
      </c>
      <c r="O3" s="9">
        <v>3326.2</v>
      </c>
      <c r="P3" s="9">
        <v>1</v>
      </c>
      <c r="Q3" s="13" t="str">
        <f>VLOOKUP(O3, '[1]لیست محصولات شهریور ۱۴۰۳'!B:C,2,0)</f>
        <v>میاگروس | Milagros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18150000</v>
      </c>
      <c r="U3" s="15"/>
      <c r="V3" s="16">
        <f t="shared" si="1"/>
        <v>0</v>
      </c>
      <c r="W3" s="12">
        <f t="shared" si="2"/>
        <v>1</v>
      </c>
      <c r="X3" s="14">
        <f t="shared" si="3"/>
        <v>18150000</v>
      </c>
      <c r="Y3" s="17"/>
      <c r="Z3" s="14">
        <f t="shared" si="4"/>
        <v>18150000</v>
      </c>
      <c r="AA3" s="18" t="s">
        <v>243</v>
      </c>
      <c r="AB3" s="13" t="s">
        <v>296</v>
      </c>
      <c r="AC3" s="19" t="s">
        <v>297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ساری خیابان پیام نور نبش بهمن غربی و فدک شهر کتاب ساری - هانیه نوری 09334316932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9">
        <v>3</v>
      </c>
      <c r="H4" s="202">
        <v>283396901437</v>
      </c>
      <c r="I4" s="159" t="s">
        <v>891</v>
      </c>
      <c r="J4" s="159" t="s">
        <v>75</v>
      </c>
      <c r="K4" s="11" t="str">
        <f t="shared" ca="1" si="0"/>
        <v/>
      </c>
      <c r="L4" s="156" t="s">
        <v>147</v>
      </c>
      <c r="M4" s="156" t="s">
        <v>892</v>
      </c>
      <c r="N4" s="156" t="s">
        <v>893</v>
      </c>
      <c r="O4" s="9">
        <v>5501.3</v>
      </c>
      <c r="P4" s="9">
        <v>6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4000</v>
      </c>
      <c r="T4" s="14">
        <f>VLOOKUP(O4, '[1]لیست محصولات شهریور ۱۴۰۳'!B:G,6,0)</f>
        <v>51200000</v>
      </c>
      <c r="U4" s="15"/>
      <c r="V4" s="16">
        <f t="shared" si="1"/>
        <v>0</v>
      </c>
      <c r="W4" s="12">
        <f t="shared" si="2"/>
        <v>6</v>
      </c>
      <c r="X4" s="14">
        <f t="shared" si="3"/>
        <v>307200000</v>
      </c>
      <c r="Y4" s="17"/>
      <c r="Z4" s="14">
        <f t="shared" si="4"/>
        <v>307200000</v>
      </c>
      <c r="AA4" s="168" t="s">
        <v>80</v>
      </c>
      <c r="AB4" s="226" t="s">
        <v>894</v>
      </c>
      <c r="AC4" s="171" t="s">
        <v>895</v>
      </c>
      <c r="AD4" s="175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خیابان ایرانشهر پایینتر از کوچه دهخدا پلاک ۵۷ پشت دکه روزنامه فروشی کافه آندورا - علی بختیاری 09214428591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0"/>
      <c r="H5" s="203"/>
      <c r="I5" s="160"/>
      <c r="J5" s="160"/>
      <c r="K5" s="11" t="str">
        <f t="shared" ca="1" si="0"/>
        <v/>
      </c>
      <c r="L5" s="157"/>
      <c r="M5" s="157"/>
      <c r="N5" s="157"/>
      <c r="O5" s="9">
        <v>5511.2</v>
      </c>
      <c r="P5" s="9">
        <v>1</v>
      </c>
      <c r="Q5" s="13" t="str">
        <f>VLOOKUP(O5, '[1]لیست محصولات شهریور ۱۴۰۳'!B:C,2,0)</f>
        <v>هامبلا | Hambella</v>
      </c>
      <c r="R5" s="9" t="s">
        <v>461</v>
      </c>
      <c r="S5" s="12">
        <f>VLOOKUP(O5, '[1]لیست محصولات شهریور ۱۴۰۳'!B:F,5,0)</f>
        <v>750</v>
      </c>
      <c r="T5" s="14">
        <f>VLOOKUP(O5, '[1]لیست محصولات شهریور ۱۴۰۳'!B:G,6,0)</f>
        <v>14550000</v>
      </c>
      <c r="U5" s="15"/>
      <c r="V5" s="16">
        <f t="shared" si="1"/>
        <v>0</v>
      </c>
      <c r="W5" s="12">
        <f t="shared" si="2"/>
        <v>1</v>
      </c>
      <c r="X5" s="14">
        <f t="shared" si="3"/>
        <v>14550000</v>
      </c>
      <c r="Y5" s="17"/>
      <c r="Z5" s="14">
        <f t="shared" si="4"/>
        <v>14550000</v>
      </c>
      <c r="AA5" s="169"/>
      <c r="AB5" s="228"/>
      <c r="AC5" s="172"/>
      <c r="AD5" s="176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1"/>
      <c r="H6" s="204"/>
      <c r="I6" s="161"/>
      <c r="J6" s="161"/>
      <c r="K6" s="11" t="str">
        <f t="shared" ca="1" si="0"/>
        <v/>
      </c>
      <c r="L6" s="158"/>
      <c r="M6" s="158"/>
      <c r="N6" s="158"/>
      <c r="O6" s="9">
        <v>5511.2</v>
      </c>
      <c r="P6" s="9">
        <v>1</v>
      </c>
      <c r="Q6" s="13" t="str">
        <f>VLOOKUP(O6, '[1]لیست محصولات شهریور ۱۴۰۳'!B:C,2,0)</f>
        <v>هامبلا | Hambella</v>
      </c>
      <c r="R6" s="9" t="s">
        <v>1016</v>
      </c>
      <c r="S6" s="12">
        <f>VLOOKUP(O6, '[1]لیست محصولات شهریور ۱۴۰۳'!B:F,5,0)</f>
        <v>750</v>
      </c>
      <c r="T6" s="14">
        <f>VLOOKUP(O6, '[1]لیست محصولات شهریور ۱۴۰۳'!B:G,6,0)</f>
        <v>14550000</v>
      </c>
      <c r="U6" s="15"/>
      <c r="V6" s="16">
        <f t="shared" si="1"/>
        <v>0</v>
      </c>
      <c r="W6" s="12">
        <f t="shared" si="2"/>
        <v>1</v>
      </c>
      <c r="X6" s="14">
        <f t="shared" si="3"/>
        <v>14550000</v>
      </c>
      <c r="Y6" s="17"/>
      <c r="Z6" s="14">
        <f t="shared" si="4"/>
        <v>14550000</v>
      </c>
      <c r="AA6" s="170"/>
      <c r="AB6" s="227"/>
      <c r="AC6" s="173"/>
      <c r="AD6" s="177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9">
        <v>4</v>
      </c>
      <c r="H7" s="202">
        <v>532458</v>
      </c>
      <c r="I7" s="159" t="s">
        <v>891</v>
      </c>
      <c r="J7" s="159"/>
      <c r="K7" s="11" t="str">
        <f t="shared" ca="1" si="0"/>
        <v/>
      </c>
      <c r="L7" s="156" t="s">
        <v>124</v>
      </c>
      <c r="M7" s="156" t="s">
        <v>1017</v>
      </c>
      <c r="N7" s="156"/>
      <c r="O7" s="9">
        <v>5525.1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2750000</v>
      </c>
      <c r="U7" s="26"/>
      <c r="V7" s="16">
        <f t="shared" si="1"/>
        <v>0</v>
      </c>
      <c r="W7" s="12">
        <f t="shared" si="2"/>
        <v>1</v>
      </c>
      <c r="X7" s="14">
        <f t="shared" si="3"/>
        <v>2750000</v>
      </c>
      <c r="Y7" s="17"/>
      <c r="Z7" s="14">
        <f t="shared" si="4"/>
        <v>2750000</v>
      </c>
      <c r="AA7" s="168" t="s">
        <v>542</v>
      </c>
      <c r="AB7" s="226" t="s">
        <v>1018</v>
      </c>
      <c r="AC7" s="171" t="s">
        <v>1019</v>
      </c>
      <c r="AD7" s="175" t="s">
        <v>172</v>
      </c>
      <c r="AE7" s="19"/>
      <c r="AF7" s="21"/>
      <c r="AG7" s="22" t="str">
        <f t="shared" si="5"/>
        <v>TRUE</v>
      </c>
      <c r="AH7" s="23" t="str">
        <f t="shared" si="6"/>
        <v>ورامین  خیابان شهید بهشتی - خیابان احمدی پور - نرسیده به چهارراه اسماعیلی - پلاک ۳۶  - میلاد مهدی نژاد 09365037888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204"/>
      <c r="I8" s="161"/>
      <c r="J8" s="161"/>
      <c r="K8" s="11" t="str">
        <f t="shared" ca="1" si="0"/>
        <v/>
      </c>
      <c r="L8" s="158"/>
      <c r="M8" s="158"/>
      <c r="N8" s="158"/>
      <c r="O8" s="9">
        <v>5524.1</v>
      </c>
      <c r="P8" s="9">
        <v>1</v>
      </c>
      <c r="Q8" s="13" t="str">
        <f>VLOOKUP(O8, '[1]لیست محصولات شهریور ۱۴۰۳'!B:C,2,0)</f>
        <v>برزیل کوکاپیل کاناریو | Brazil Cocapil Canario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2550000</v>
      </c>
      <c r="U8" s="15"/>
      <c r="V8" s="16">
        <f t="shared" si="1"/>
        <v>0</v>
      </c>
      <c r="W8" s="12">
        <f t="shared" si="2"/>
        <v>1</v>
      </c>
      <c r="X8" s="14">
        <f t="shared" si="3"/>
        <v>2550000</v>
      </c>
      <c r="Y8" s="17"/>
      <c r="Z8" s="14">
        <f t="shared" si="4"/>
        <v>2550000</v>
      </c>
      <c r="AA8" s="170"/>
      <c r="AB8" s="227"/>
      <c r="AC8" s="173"/>
      <c r="AD8" s="17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5</v>
      </c>
      <c r="H9" s="202">
        <v>283421042123</v>
      </c>
      <c r="I9" s="159" t="s">
        <v>1020</v>
      </c>
      <c r="J9" s="159"/>
      <c r="K9" s="11" t="str">
        <f t="shared" ca="1" si="0"/>
        <v/>
      </c>
      <c r="L9" s="156" t="s">
        <v>426</v>
      </c>
      <c r="M9" s="156" t="s">
        <v>1021</v>
      </c>
      <c r="N9" s="156" t="s">
        <v>1022</v>
      </c>
      <c r="O9" s="9">
        <v>5501.1</v>
      </c>
      <c r="P9" s="9">
        <v>1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2300000</v>
      </c>
      <c r="U9" s="15"/>
      <c r="V9" s="16">
        <f t="shared" si="1"/>
        <v>0</v>
      </c>
      <c r="W9" s="12">
        <f t="shared" si="2"/>
        <v>1</v>
      </c>
      <c r="X9" s="14">
        <f t="shared" si="3"/>
        <v>2300000</v>
      </c>
      <c r="Y9" s="17"/>
      <c r="Z9" s="14">
        <f t="shared" si="4"/>
        <v>2300000</v>
      </c>
      <c r="AA9" s="168" t="s">
        <v>517</v>
      </c>
      <c r="AB9" s="226" t="s">
        <v>1023</v>
      </c>
      <c r="AC9" s="171" t="s">
        <v>1024</v>
      </c>
      <c r="AD9" s="175"/>
      <c r="AE9" s="19"/>
      <c r="AF9" s="21"/>
      <c r="AG9" s="22" t="str">
        <f t="shared" si="5"/>
        <v>TRUE</v>
      </c>
      <c r="AH9" s="23" t="str">
        <f t="shared" si="6"/>
        <v>رشت خیابان معلم ، بین میدان مادر و سرگل ، جنب آموزشگاه زبان سفیر کافه ناج - سعید صیادی 09114361456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204"/>
      <c r="I10" s="161"/>
      <c r="J10" s="161"/>
      <c r="K10" s="11" t="str">
        <f t="shared" ca="1" si="0"/>
        <v/>
      </c>
      <c r="L10" s="158"/>
      <c r="M10" s="158"/>
      <c r="N10" s="158"/>
      <c r="O10" s="9">
        <v>5511.1</v>
      </c>
      <c r="P10" s="9">
        <v>1</v>
      </c>
      <c r="Q10" s="13" t="str">
        <f>VLOOKUP(O10, '[1]لیست محصولات شهریور ۱۴۰۳'!B:C,2,0)</f>
        <v>هامبلا | Hambella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3000000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3000000</v>
      </c>
      <c r="Y10" s="17"/>
      <c r="Z10" s="14">
        <f t="shared" si="4"/>
        <v>3000000</v>
      </c>
      <c r="AA10" s="170"/>
      <c r="AB10" s="227"/>
      <c r="AC10" s="173"/>
      <c r="AD10" s="177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82">
        <v>6</v>
      </c>
      <c r="H11" s="83"/>
      <c r="I11" s="82" t="s">
        <v>1020</v>
      </c>
      <c r="J11" s="9" t="s">
        <v>75</v>
      </c>
      <c r="K11" s="11" t="str">
        <f t="shared" ca="1" si="0"/>
        <v/>
      </c>
      <c r="L11" s="12"/>
      <c r="M11" s="12" t="s">
        <v>942</v>
      </c>
      <c r="N11" s="12" t="s">
        <v>1025</v>
      </c>
      <c r="O11" s="9">
        <v>5524.3</v>
      </c>
      <c r="P11" s="9">
        <v>1</v>
      </c>
      <c r="Q11" s="13" t="str">
        <f>VLOOKUP(O11, '[1]لیست محصولات شهریور ۱۴۰۳'!B:C,2,0)</f>
        <v>برزیل کوکاپیل کاناریو | Brazil Cocapil Canario</v>
      </c>
      <c r="R11" s="9"/>
      <c r="S11" s="12">
        <f>VLOOKUP(O11, '[1]لیست محصولات شهریور ۱۴۰۳'!B:F,5,0)</f>
        <v>4000</v>
      </c>
      <c r="T11" s="14">
        <f>VLOOKUP(O11, '[1]لیست محصولات شهریور ۱۴۰۳'!B:G,6,0)</f>
        <v>58400000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58400000</v>
      </c>
      <c r="Y11" s="17"/>
      <c r="Z11" s="14">
        <f t="shared" si="4"/>
        <v>58400000</v>
      </c>
      <c r="AA11" s="18" t="s">
        <v>80</v>
      </c>
      <c r="AB11" s="13" t="s">
        <v>70</v>
      </c>
      <c r="AC11" s="19" t="s">
        <v>1026</v>
      </c>
      <c r="AD11" s="20" t="s">
        <v>87</v>
      </c>
      <c r="AE11" s="19"/>
      <c r="AF11" s="21"/>
      <c r="AG11" s="22" t="str">
        <f t="shared" si="5"/>
        <v>TRUE</v>
      </c>
      <c r="AH11" s="23" t="str">
        <f t="shared" si="6"/>
        <v>تهران - کلینیک دامپزشکی دکتر مهرداد کریمی -  اسماعیلی 09380977784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7</v>
      </c>
      <c r="H12" s="10">
        <v>283435271982</v>
      </c>
      <c r="I12" s="9" t="s">
        <v>1020</v>
      </c>
      <c r="J12" s="9"/>
      <c r="K12" s="11" t="str">
        <f t="shared" ca="1" si="0"/>
        <v/>
      </c>
      <c r="L12" s="12" t="s">
        <v>1027</v>
      </c>
      <c r="M12" s="12" t="s">
        <v>1028</v>
      </c>
      <c r="N12" s="12"/>
      <c r="O12" s="9">
        <v>5501.2</v>
      </c>
      <c r="P12" s="9">
        <v>1</v>
      </c>
      <c r="Q12" s="13" t="str">
        <f>VLOOKUP(O12, '[1]لیست محصولات شهریور ۱۴۰۳'!B:C,2,0)</f>
        <v>ورتکس | Vortex</v>
      </c>
      <c r="R12" s="9"/>
      <c r="S12" s="12">
        <f>VLOOKUP(O12, '[1]لیست محصولات شهریور ۱۴۰۳'!B:F,5,0)</f>
        <v>750</v>
      </c>
      <c r="T12" s="14">
        <f>VLOOKUP(O12, '[1]لیست محصولات شهریور ۱۴۰۳'!B:G,6,0)</f>
        <v>11100000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11100000</v>
      </c>
      <c r="Y12" s="17"/>
      <c r="Z12" s="14">
        <f t="shared" si="4"/>
        <v>11100000</v>
      </c>
      <c r="AA12" s="18" t="s">
        <v>1029</v>
      </c>
      <c r="AB12" s="13" t="s">
        <v>1030</v>
      </c>
      <c r="AC12" s="19" t="s">
        <v>1031</v>
      </c>
      <c r="AD12" s="20"/>
      <c r="AE12" s="19"/>
      <c r="AF12" s="21"/>
      <c r="AG12" s="22" t="str">
        <f t="shared" si="5"/>
        <v>TRUE</v>
      </c>
      <c r="AH12" s="23" t="str">
        <f t="shared" si="6"/>
        <v>شیراز بلوار آفرینش- خیابان صفا-خیابان جمال- کوچه ۳ - فرعی ۳/۱- فرعی ۳/۱/۱- درب دوم سمت راست واحد یک  - پیمان چکن 09177073505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9">
        <v>8</v>
      </c>
      <c r="H13" s="202">
        <v>283441484684</v>
      </c>
      <c r="I13" s="159" t="s">
        <v>1020</v>
      </c>
      <c r="J13" s="159"/>
      <c r="K13" s="11" t="str">
        <f t="shared" ca="1" si="0"/>
        <v/>
      </c>
      <c r="L13" s="156" t="s">
        <v>514</v>
      </c>
      <c r="M13" s="156" t="s">
        <v>1032</v>
      </c>
      <c r="N13" s="156" t="s">
        <v>1033</v>
      </c>
      <c r="O13" s="9">
        <v>3326.2</v>
      </c>
      <c r="P13" s="9">
        <v>1</v>
      </c>
      <c r="Q13" s="13" t="str">
        <f>VLOOKUP(O13, '[1]لیست محصولات شهریور ۱۴۰۳'!B:C,2,0)</f>
        <v>میاگروس | Milagros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18150000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18150000</v>
      </c>
      <c r="Y13" s="17"/>
      <c r="Z13" s="14">
        <f t="shared" si="4"/>
        <v>18150000</v>
      </c>
      <c r="AA13" s="168" t="s">
        <v>200</v>
      </c>
      <c r="AB13" s="226" t="s">
        <v>1034</v>
      </c>
      <c r="AC13" s="171" t="s">
        <v>1035</v>
      </c>
      <c r="AD13" s="175"/>
      <c r="AE13" s="19"/>
      <c r="AF13" s="21"/>
      <c r="AG13" s="22" t="str">
        <f t="shared" si="5"/>
        <v>TRUE</v>
      </c>
      <c r="AH13" s="23" t="str">
        <f t="shared" si="6"/>
        <v>تایباد بلوار آزادی بین ازادی9و11 کافه پلاتو - معین عبدالهی 09100142274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1"/>
      <c r="H14" s="204"/>
      <c r="I14" s="161"/>
      <c r="J14" s="161"/>
      <c r="K14" s="11" t="str">
        <f t="shared" ca="1" si="0"/>
        <v/>
      </c>
      <c r="L14" s="158"/>
      <c r="M14" s="158"/>
      <c r="N14" s="158"/>
      <c r="O14" s="9">
        <v>3327.1</v>
      </c>
      <c r="P14" s="9">
        <v>1</v>
      </c>
      <c r="Q14" s="13" t="str">
        <f>VLOOKUP(O14, '[1]لیست محصولات شهریور ۱۴۰۳'!B:C,2,0)</f>
        <v>پامپوجیلا | pampojila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5950000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5950000</v>
      </c>
      <c r="Y14" s="17"/>
      <c r="Z14" s="14">
        <f t="shared" si="4"/>
        <v>5950000</v>
      </c>
      <c r="AA14" s="170"/>
      <c r="AB14" s="227"/>
      <c r="AC14" s="173"/>
      <c r="AD14" s="177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9</v>
      </c>
      <c r="H15" s="10">
        <v>283443565764</v>
      </c>
      <c r="I15" s="9" t="s">
        <v>1020</v>
      </c>
      <c r="J15" s="9"/>
      <c r="K15" s="11" t="str">
        <f t="shared" ca="1" si="0"/>
        <v/>
      </c>
      <c r="L15" s="12" t="s">
        <v>259</v>
      </c>
      <c r="M15" s="12" t="s">
        <v>1036</v>
      </c>
      <c r="N15" s="12"/>
      <c r="O15" s="9">
        <v>3326.2</v>
      </c>
      <c r="P15" s="9">
        <v>1</v>
      </c>
      <c r="Q15" s="13" t="str">
        <f>VLOOKUP(O15, '[1]لیست محصولات شهریور ۱۴۰۳'!B:C,2,0)</f>
        <v>میاگروس | Milagros</v>
      </c>
      <c r="R15" s="9" t="s">
        <v>1037</v>
      </c>
      <c r="S15" s="12">
        <f>VLOOKUP(O15, '[1]لیست محصولات شهریور ۱۴۰۳'!B:F,5,0)</f>
        <v>750</v>
      </c>
      <c r="T15" s="14">
        <f>VLOOKUP(O15, '[1]لیست محصولات شهریور ۱۴۰۳'!B:G,6,0)</f>
        <v>18150000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18150000</v>
      </c>
      <c r="Y15" s="17"/>
      <c r="Z15" s="14">
        <f t="shared" si="4"/>
        <v>18150000</v>
      </c>
      <c r="AA15" s="18" t="s">
        <v>80</v>
      </c>
      <c r="AB15" s="13" t="s">
        <v>1038</v>
      </c>
      <c r="AC15" s="19" t="s">
        <v>1039</v>
      </c>
      <c r="AD15" s="20" t="s">
        <v>172</v>
      </c>
      <c r="AE15" s="19"/>
      <c r="AF15" s="21"/>
      <c r="AG15" s="22" t="str">
        <f t="shared" si="5"/>
        <v>TRUE</v>
      </c>
      <c r="AH15" s="23" t="str">
        <f t="shared" si="6"/>
        <v>تهران ونک - خ عطار - نرسیده به میدان عطار - ساختمان پروین اعتصامی (پلاک26 - همراه اول)  - امین یعقوبی ثانی 09936007969</v>
      </c>
    </row>
    <row r="16" spans="1:34" ht="22.35" customHeight="1">
      <c r="A16" s="7"/>
      <c r="B16" s="7"/>
      <c r="C16" s="7"/>
      <c r="D16" s="7"/>
      <c r="E16" s="7"/>
      <c r="F16" s="8"/>
      <c r="G16" s="82">
        <v>10</v>
      </c>
      <c r="H16" s="83"/>
      <c r="I16" s="82" t="s">
        <v>1020</v>
      </c>
      <c r="J16" s="9" t="s">
        <v>75</v>
      </c>
      <c r="K16" s="11" t="str">
        <f t="shared" ca="1" si="0"/>
        <v/>
      </c>
      <c r="L16" s="12"/>
      <c r="M16" s="12" t="s">
        <v>173</v>
      </c>
      <c r="N16" s="12" t="s">
        <v>174</v>
      </c>
      <c r="O16" s="9">
        <v>5511.3</v>
      </c>
      <c r="P16" s="9">
        <v>3</v>
      </c>
      <c r="Q16" s="13" t="str">
        <f>VLOOKUP(O16, '[1]لیست محصولات شهریور ۱۴۰۳'!B:C,2,0)</f>
        <v>هامبلا | Hambella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69600000</v>
      </c>
      <c r="U16" s="15"/>
      <c r="V16" s="16">
        <f t="shared" si="1"/>
        <v>0</v>
      </c>
      <c r="W16" s="12">
        <f t="shared" si="2"/>
        <v>3</v>
      </c>
      <c r="X16" s="14">
        <f t="shared" si="3"/>
        <v>208800000</v>
      </c>
      <c r="Y16" s="17"/>
      <c r="Z16" s="14">
        <f t="shared" si="4"/>
        <v>208800000</v>
      </c>
      <c r="AA16" s="18" t="s">
        <v>80</v>
      </c>
      <c r="AB16" s="13" t="s">
        <v>70</v>
      </c>
      <c r="AC16" s="19" t="s">
        <v>175</v>
      </c>
      <c r="AD16" s="20"/>
      <c r="AE16" s="107" t="s">
        <v>878</v>
      </c>
      <c r="AF16" s="21"/>
      <c r="AG16" s="22" t="str">
        <f t="shared" si="5"/>
        <v>TRUE</v>
      </c>
      <c r="AH16" s="23" t="str">
        <f t="shared" si="6"/>
        <v>تهران - کافه بیکری روستار آوا سنتر -  حجتی 09373955769</v>
      </c>
    </row>
    <row r="17" spans="1:34" ht="22.35" customHeight="1">
      <c r="A17" s="7"/>
      <c r="B17" s="7"/>
      <c r="C17" s="7"/>
      <c r="D17" s="7"/>
      <c r="E17" s="7"/>
      <c r="F17" s="8"/>
      <c r="G17" s="9">
        <v>11</v>
      </c>
      <c r="H17" s="10">
        <v>283451142397</v>
      </c>
      <c r="I17" s="9" t="s">
        <v>1020</v>
      </c>
      <c r="J17" s="9" t="s">
        <v>75</v>
      </c>
      <c r="K17" s="11" t="str">
        <f t="shared" ca="1" si="0"/>
        <v/>
      </c>
      <c r="L17" s="12" t="s">
        <v>624</v>
      </c>
      <c r="M17" s="12" t="s">
        <v>1040</v>
      </c>
      <c r="N17" s="12" t="s">
        <v>1041</v>
      </c>
      <c r="O17" s="9">
        <v>5501.2</v>
      </c>
      <c r="P17" s="9">
        <v>6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11100000</v>
      </c>
      <c r="U17" s="15"/>
      <c r="V17" s="16">
        <f t="shared" si="1"/>
        <v>0</v>
      </c>
      <c r="W17" s="12">
        <f t="shared" si="2"/>
        <v>6</v>
      </c>
      <c r="X17" s="14">
        <f t="shared" si="3"/>
        <v>66600000</v>
      </c>
      <c r="Y17" s="17"/>
      <c r="Z17" s="14">
        <f t="shared" si="4"/>
        <v>66600000</v>
      </c>
      <c r="AA17" s="18" t="s">
        <v>1029</v>
      </c>
      <c r="AB17" s="13" t="s">
        <v>1042</v>
      </c>
      <c r="AC17" s="19" t="s">
        <v>1043</v>
      </c>
      <c r="AD17" s="20"/>
      <c r="AE17" s="19"/>
      <c r="AF17" s="21"/>
      <c r="AG17" s="22" t="str">
        <f t="shared" si="5"/>
        <v>TRUE</v>
      </c>
      <c r="AH17" s="23" t="str">
        <f t="shared" si="6"/>
        <v>شیراز معالی آباد- خیابان امید نوروزی- روبروی مجتمع aps - مجموعه ورزشی تنیس پارک کافه کستیلو - سید علی حق‌شناس 09351878800</v>
      </c>
    </row>
    <row r="18" spans="1:34" ht="22.35" customHeight="1">
      <c r="A18" s="7"/>
      <c r="B18" s="7"/>
      <c r="C18" s="7"/>
      <c r="D18" s="7"/>
      <c r="E18" s="7"/>
      <c r="F18" s="8"/>
      <c r="G18" s="159">
        <v>12</v>
      </c>
      <c r="H18" s="202">
        <v>283451302441</v>
      </c>
      <c r="I18" s="159" t="s">
        <v>1020</v>
      </c>
      <c r="J18" s="159"/>
      <c r="K18" s="11" t="str">
        <f t="shared" ca="1" si="0"/>
        <v/>
      </c>
      <c r="L18" s="156" t="s">
        <v>1044</v>
      </c>
      <c r="M18" s="156" t="s">
        <v>1045</v>
      </c>
      <c r="N18" s="156" t="s">
        <v>1046</v>
      </c>
      <c r="O18" s="9">
        <v>5525.1</v>
      </c>
      <c r="P18" s="9">
        <v>1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2750000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2750000</v>
      </c>
      <c r="Y18" s="17"/>
      <c r="Z18" s="14">
        <f t="shared" si="4"/>
        <v>2750000</v>
      </c>
      <c r="AA18" s="168" t="s">
        <v>1047</v>
      </c>
      <c r="AB18" s="226" t="s">
        <v>1048</v>
      </c>
      <c r="AC18" s="171" t="s">
        <v>1049</v>
      </c>
      <c r="AD18" s="175"/>
      <c r="AE18" s="19"/>
      <c r="AF18" s="21"/>
      <c r="AG18" s="22" t="str">
        <f t="shared" si="5"/>
        <v>TRUE</v>
      </c>
      <c r="AH18" s="23" t="str">
        <f t="shared" si="6"/>
        <v>گیلان بندر آستارا - ۴راه شریعتی شرقی، ساختمان گلسا، طبقه همکف کافه گرگ خاکستری - عسل اصغری 09354925021</v>
      </c>
    </row>
    <row r="19" spans="1:34" ht="22.35" customHeight="1">
      <c r="A19" s="7"/>
      <c r="B19" s="7"/>
      <c r="C19" s="7"/>
      <c r="D19" s="7"/>
      <c r="E19" s="7"/>
      <c r="F19" s="8"/>
      <c r="G19" s="160"/>
      <c r="H19" s="203"/>
      <c r="I19" s="160"/>
      <c r="J19" s="160"/>
      <c r="K19" s="11" t="str">
        <f t="shared" ca="1" si="0"/>
        <v/>
      </c>
      <c r="L19" s="157"/>
      <c r="M19" s="157"/>
      <c r="N19" s="157"/>
      <c r="O19" s="9">
        <v>5524.1</v>
      </c>
      <c r="P19" s="9">
        <v>1</v>
      </c>
      <c r="Q19" s="13" t="str">
        <f>VLOOKUP(O19, '[1]لیست محصولات شهریور ۱۴۰۳'!B:C,2,0)</f>
        <v>برزیل کوکاپیل کاناریو | Brazil Cocapil Canario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2550000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2550000</v>
      </c>
      <c r="Y19" s="17"/>
      <c r="Z19" s="14">
        <f t="shared" si="4"/>
        <v>2550000</v>
      </c>
      <c r="AA19" s="169"/>
      <c r="AB19" s="228"/>
      <c r="AC19" s="172"/>
      <c r="AD19" s="176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0"/>
      <c r="H20" s="203"/>
      <c r="I20" s="160"/>
      <c r="J20" s="160"/>
      <c r="K20" s="11" t="str">
        <f t="shared" ca="1" si="0"/>
        <v/>
      </c>
      <c r="L20" s="157"/>
      <c r="M20" s="157"/>
      <c r="N20" s="157"/>
      <c r="O20" s="9">
        <v>5511.1</v>
      </c>
      <c r="P20" s="9">
        <v>1</v>
      </c>
      <c r="Q20" s="13" t="str">
        <f>VLOOKUP(O20, '[1]لیست محصولات شهریور ۱۴۰۳'!B:C,2,0)</f>
        <v>هامبلا | Hambella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3000000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3000000</v>
      </c>
      <c r="Y20" s="17"/>
      <c r="Z20" s="14">
        <f t="shared" si="4"/>
        <v>3000000</v>
      </c>
      <c r="AA20" s="169"/>
      <c r="AB20" s="228"/>
      <c r="AC20" s="172"/>
      <c r="AD20" s="176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1"/>
      <c r="H21" s="204"/>
      <c r="I21" s="161"/>
      <c r="J21" s="161"/>
      <c r="K21" s="11" t="str">
        <f t="shared" ca="1" si="0"/>
        <v/>
      </c>
      <c r="L21" s="158"/>
      <c r="M21" s="158"/>
      <c r="N21" s="158"/>
      <c r="O21" s="9">
        <v>5501.1</v>
      </c>
      <c r="P21" s="9">
        <v>1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2300000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2300000</v>
      </c>
      <c r="Y21" s="17"/>
      <c r="Z21" s="14">
        <f t="shared" si="4"/>
        <v>2300000</v>
      </c>
      <c r="AA21" s="170"/>
      <c r="AB21" s="227"/>
      <c r="AC21" s="173"/>
      <c r="AD21" s="17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13</v>
      </c>
      <c r="H22" s="10">
        <v>283453026078</v>
      </c>
      <c r="I22" s="9" t="s">
        <v>1020</v>
      </c>
      <c r="J22" s="9"/>
      <c r="K22" s="11" t="str">
        <f t="shared" ca="1" si="0"/>
        <v/>
      </c>
      <c r="L22" s="12" t="s">
        <v>147</v>
      </c>
      <c r="M22" s="12" t="s">
        <v>788</v>
      </c>
      <c r="N22" s="12" t="s">
        <v>1050</v>
      </c>
      <c r="O22" s="9">
        <v>5525.2</v>
      </c>
      <c r="P22" s="9">
        <v>2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13350000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26700000</v>
      </c>
      <c r="Y22" s="17"/>
      <c r="Z22" s="14">
        <f t="shared" si="4"/>
        <v>26700000</v>
      </c>
      <c r="AA22" s="18" t="s">
        <v>1051</v>
      </c>
      <c r="AB22" s="13" t="s">
        <v>1052</v>
      </c>
      <c r="AC22" s="19" t="s">
        <v>1053</v>
      </c>
      <c r="AD22" s="20"/>
      <c r="AE22" s="19"/>
      <c r="AF22" s="21"/>
      <c r="AG22" s="22" t="str">
        <f t="shared" si="5"/>
        <v>TRUE</v>
      </c>
      <c r="AH22" s="23" t="str">
        <f t="shared" si="6"/>
        <v>فارس فیروزآباد - خیابان امام خمینی شمالی نبش کوچه ۱۳ کافه هم فاز - علی جعفری 09301654131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59">
        <v>14</v>
      </c>
      <c r="H23" s="202">
        <v>283454002751</v>
      </c>
      <c r="I23" s="159" t="s">
        <v>1020</v>
      </c>
      <c r="J23" s="159"/>
      <c r="K23" s="11" t="str">
        <f t="shared" ca="1" si="0"/>
        <v/>
      </c>
      <c r="L23" s="156" t="s">
        <v>124</v>
      </c>
      <c r="M23" s="156" t="s">
        <v>1054</v>
      </c>
      <c r="N23" s="156" t="s">
        <v>1055</v>
      </c>
      <c r="O23" s="9">
        <v>3328.1</v>
      </c>
      <c r="P23" s="9">
        <v>1</v>
      </c>
      <c r="Q23" s="13" t="str">
        <f>VLOOKUP(O23, '[1]لیست محصولات شهریور ۱۴۰۳'!B:C,2,0)</f>
        <v>ایماکولادا مزارع فلو | Inmaculada Fellows Farms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7900000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7900000</v>
      </c>
      <c r="Y23" s="17"/>
      <c r="Z23" s="14">
        <f t="shared" si="4"/>
        <v>7900000</v>
      </c>
      <c r="AA23" s="168" t="s">
        <v>1056</v>
      </c>
      <c r="AB23" s="226" t="s">
        <v>1057</v>
      </c>
      <c r="AC23" s="171" t="s">
        <v>1058</v>
      </c>
      <c r="AD23" s="175"/>
      <c r="AE23" s="19"/>
      <c r="AF23" s="21"/>
      <c r="AG23" s="22" t="str">
        <f t="shared" si="5"/>
        <v>TRUE</v>
      </c>
      <c r="AH23" s="23" t="str">
        <f t="shared" si="6"/>
        <v>همدان مجتمع مسکونی سعیدیه بخش اداری پشت بانک مسکن کافه قرار - میلاد نصری 09129376163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0"/>
      <c r="H24" s="203"/>
      <c r="I24" s="160"/>
      <c r="J24" s="160"/>
      <c r="K24" s="11" t="str">
        <f t="shared" ca="1" si="0"/>
        <v/>
      </c>
      <c r="L24" s="157"/>
      <c r="M24" s="157"/>
      <c r="N24" s="157"/>
      <c r="O24" s="9">
        <v>5511.2</v>
      </c>
      <c r="P24" s="9">
        <v>1</v>
      </c>
      <c r="Q24" s="13" t="str">
        <f>VLOOKUP(O24, '[1]لیست محصولات شهریور ۱۴۰۳'!B:C,2,0)</f>
        <v>هامبلا | Hambella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14550000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14550000</v>
      </c>
      <c r="Y24" s="17"/>
      <c r="Z24" s="14">
        <f t="shared" si="4"/>
        <v>14550000</v>
      </c>
      <c r="AA24" s="169"/>
      <c r="AB24" s="228"/>
      <c r="AC24" s="172"/>
      <c r="AD24" s="176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1"/>
      <c r="H25" s="204"/>
      <c r="I25" s="161"/>
      <c r="J25" s="161"/>
      <c r="K25" s="11" t="str">
        <f t="shared" ca="1" si="0"/>
        <v/>
      </c>
      <c r="L25" s="158"/>
      <c r="M25" s="158"/>
      <c r="N25" s="158"/>
      <c r="O25" s="9">
        <v>5501.2</v>
      </c>
      <c r="P25" s="9">
        <v>1</v>
      </c>
      <c r="Q25" s="13" t="str">
        <f>VLOOKUP(O25, '[1]لیست محصولات شهریور ۱۴۰۳'!B:C,2,0)</f>
        <v>ورتکس | Vortex</v>
      </c>
      <c r="R25" s="9"/>
      <c r="S25" s="12">
        <f>VLOOKUP(O25, '[1]لیست محصولات شهریور ۱۴۰۳'!B:F,5,0)</f>
        <v>750</v>
      </c>
      <c r="T25" s="14">
        <f>VLOOKUP(O25, '[1]لیست محصولات شهریور ۱۴۰۳'!B:G,6,0)</f>
        <v>11100000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11100000</v>
      </c>
      <c r="Y25" s="17"/>
      <c r="Z25" s="14">
        <f t="shared" si="4"/>
        <v>11100000</v>
      </c>
      <c r="AA25" s="170"/>
      <c r="AB25" s="227"/>
      <c r="AC25" s="173"/>
      <c r="AD25" s="177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>
        <v>15</v>
      </c>
      <c r="H26" s="10">
        <v>283462073906</v>
      </c>
      <c r="I26" s="9" t="s">
        <v>1020</v>
      </c>
      <c r="J26" s="9"/>
      <c r="K26" s="11" t="str">
        <f t="shared" ca="1" si="0"/>
        <v/>
      </c>
      <c r="L26" s="12" t="s">
        <v>426</v>
      </c>
      <c r="M26" s="12" t="s">
        <v>644</v>
      </c>
      <c r="N26" s="12" t="s">
        <v>1063</v>
      </c>
      <c r="O26" s="9">
        <v>5524.3</v>
      </c>
      <c r="P26" s="9">
        <v>1</v>
      </c>
      <c r="Q26" s="13" t="str">
        <f>VLOOKUP(O26, '[1]لیست محصولات شهریور ۱۴۰۳'!B:C,2,0)</f>
        <v>برزیل کوکاپیل کاناریو | Brazil Cocapil Canario</v>
      </c>
      <c r="R26" s="9"/>
      <c r="S26" s="12">
        <f>VLOOKUP(O26, '[1]لیست محصولات شهریور ۱۴۰۳'!B:F,5,0)</f>
        <v>4000</v>
      </c>
      <c r="T26" s="14">
        <f>VLOOKUP(O26, '[1]لیست محصولات شهریور ۱۴۰۳'!B:G,6,0)</f>
        <v>58400000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58400000</v>
      </c>
      <c r="Y26" s="17"/>
      <c r="Z26" s="14">
        <f t="shared" si="4"/>
        <v>58400000</v>
      </c>
      <c r="AA26" s="18" t="s">
        <v>378</v>
      </c>
      <c r="AB26" s="13" t="s">
        <v>1064</v>
      </c>
      <c r="AC26" s="19" t="s">
        <v>1065</v>
      </c>
      <c r="AD26" s="20"/>
      <c r="AE26" s="19"/>
      <c r="AF26" s="21"/>
      <c r="AG26" s="22" t="str">
        <f t="shared" si="5"/>
        <v>TRUE</v>
      </c>
      <c r="AH26" s="23" t="str">
        <f t="shared" si="6"/>
        <v>قم بلوار امین بین کوچه ۸ و ۱۰ لوازم تحریر مجد کافه مجد - سعید مجد 09121534661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59">
        <v>16</v>
      </c>
      <c r="H27" s="202">
        <v>283465413141</v>
      </c>
      <c r="I27" s="159" t="s">
        <v>1020</v>
      </c>
      <c r="J27" s="159"/>
      <c r="K27" s="11" t="str">
        <f t="shared" ca="1" si="0"/>
        <v/>
      </c>
      <c r="L27" s="156" t="s">
        <v>1068</v>
      </c>
      <c r="M27" s="156" t="s">
        <v>1069</v>
      </c>
      <c r="N27" s="156"/>
      <c r="O27" s="9">
        <v>5525.1</v>
      </c>
      <c r="P27" s="9">
        <v>1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2750000</v>
      </c>
      <c r="Y27" s="17"/>
      <c r="Z27" s="14">
        <f t="shared" si="4"/>
        <v>2750000</v>
      </c>
      <c r="AA27" s="168" t="s">
        <v>80</v>
      </c>
      <c r="AB27" s="226" t="s">
        <v>1070</v>
      </c>
      <c r="AC27" s="171" t="s">
        <v>1071</v>
      </c>
      <c r="AD27" s="175" t="s">
        <v>172</v>
      </c>
      <c r="AE27" s="154" t="s">
        <v>1072</v>
      </c>
      <c r="AF27" s="21"/>
      <c r="AG27" s="22" t="str">
        <f t="shared" si="5"/>
        <v>TRUE</v>
      </c>
      <c r="AH27" s="23" t="str">
        <f t="shared" si="6"/>
        <v>تهران خیابان ولی عصر، خیابان توانیر شمالی(شهید عباسپور)، بالاتر از پل همت،کوچه گلزار، پلاک 4، واحد 5،زنگ تکی  - راز صفایی 09129355273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1"/>
      <c r="H28" s="204"/>
      <c r="I28" s="161"/>
      <c r="J28" s="161"/>
      <c r="K28" s="11" t="str">
        <f t="shared" ca="1" si="0"/>
        <v/>
      </c>
      <c r="L28" s="158"/>
      <c r="M28" s="158"/>
      <c r="N28" s="158"/>
      <c r="O28" s="9">
        <v>5511.1</v>
      </c>
      <c r="P28" s="9">
        <v>1</v>
      </c>
      <c r="Q28" s="13" t="str">
        <f>VLOOKUP(O28, '[1]لیست محصولات شهریور ۱۴۰۳'!B:C,2,0)</f>
        <v>هامبلا | Hambella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3000000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3000000</v>
      </c>
      <c r="Y28" s="17"/>
      <c r="Z28" s="14">
        <f t="shared" si="4"/>
        <v>3000000</v>
      </c>
      <c r="AA28" s="170"/>
      <c r="AB28" s="227"/>
      <c r="AC28" s="173"/>
      <c r="AD28" s="177"/>
      <c r="AE28" s="155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2">
        <v>17</v>
      </c>
      <c r="H29" s="165"/>
      <c r="I29" s="162" t="s">
        <v>1076</v>
      </c>
      <c r="J29" s="159" t="s">
        <v>75</v>
      </c>
      <c r="K29" s="11" t="str">
        <f t="shared" ca="1" si="0"/>
        <v/>
      </c>
      <c r="L29" s="156" t="s">
        <v>76</v>
      </c>
      <c r="M29" s="156" t="s">
        <v>652</v>
      </c>
      <c r="N29" s="156" t="s">
        <v>1077</v>
      </c>
      <c r="O29" s="9">
        <v>5511.3</v>
      </c>
      <c r="P29" s="9">
        <v>1</v>
      </c>
      <c r="Q29" s="13" t="str">
        <f>VLOOKUP(O29, '[1]لیست محصولات شهریور ۱۴۰۳'!B:C,2,0)</f>
        <v>هامبلا | Hambella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69600000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69600000</v>
      </c>
      <c r="Y29" s="17"/>
      <c r="Z29" s="14">
        <f t="shared" si="4"/>
        <v>69600000</v>
      </c>
      <c r="AA29" s="168" t="s">
        <v>80</v>
      </c>
      <c r="AB29" s="226" t="s">
        <v>70</v>
      </c>
      <c r="AC29" s="171" t="s">
        <v>654</v>
      </c>
      <c r="AD29" s="175"/>
      <c r="AE29" s="154" t="s">
        <v>763</v>
      </c>
      <c r="AF29" s="21"/>
      <c r="AG29" s="22" t="str">
        <f t="shared" si="5"/>
        <v>TRUE</v>
      </c>
      <c r="AH29" s="23" t="str">
        <f t="shared" si="6"/>
        <v>تهران - ویوو لانژ - مهدی مولایی 09197844409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4"/>
      <c r="H30" s="167"/>
      <c r="I30" s="164"/>
      <c r="J30" s="161"/>
      <c r="K30" s="11" t="str">
        <f t="shared" ca="1" si="0"/>
        <v/>
      </c>
      <c r="L30" s="158"/>
      <c r="M30" s="158"/>
      <c r="N30" s="158"/>
      <c r="O30" s="9">
        <v>5501.3</v>
      </c>
      <c r="P30" s="9">
        <v>1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4000</v>
      </c>
      <c r="T30" s="14">
        <f>VLOOKUP(O30, '[1]لیست محصولات شهریور ۱۴۰۳'!B:G,6,0)</f>
        <v>51200000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51200000</v>
      </c>
      <c r="Y30" s="17"/>
      <c r="Z30" s="14">
        <f t="shared" si="4"/>
        <v>51200000</v>
      </c>
      <c r="AA30" s="170"/>
      <c r="AB30" s="227"/>
      <c r="AC30" s="173"/>
      <c r="AD30" s="177"/>
      <c r="AE30" s="155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82">
        <v>18</v>
      </c>
      <c r="H31" s="83"/>
      <c r="I31" s="82" t="s">
        <v>1076</v>
      </c>
      <c r="J31" s="9" t="s">
        <v>75</v>
      </c>
      <c r="K31" s="11" t="str">
        <f t="shared" ca="1" si="0"/>
        <v/>
      </c>
      <c r="L31" s="12" t="s">
        <v>309</v>
      </c>
      <c r="M31" s="12" t="s">
        <v>310</v>
      </c>
      <c r="N31" s="12" t="s">
        <v>311</v>
      </c>
      <c r="O31" s="9">
        <v>5501.3</v>
      </c>
      <c r="P31" s="9">
        <v>3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4000</v>
      </c>
      <c r="T31" s="14">
        <f>VLOOKUP(O31, '[1]لیست محصولات شهریور ۱۴۰۳'!B:G,6,0)</f>
        <v>51200000</v>
      </c>
      <c r="U31" s="15"/>
      <c r="V31" s="16">
        <f t="shared" si="1"/>
        <v>0</v>
      </c>
      <c r="W31" s="12">
        <f t="shared" si="2"/>
        <v>3</v>
      </c>
      <c r="X31" s="14">
        <f t="shared" si="3"/>
        <v>153600000</v>
      </c>
      <c r="Y31" s="17"/>
      <c r="Z31" s="14">
        <f t="shared" si="4"/>
        <v>153600000</v>
      </c>
      <c r="AA31" s="18" t="s">
        <v>80</v>
      </c>
      <c r="AB31" s="13" t="s">
        <v>70</v>
      </c>
      <c r="AC31" s="19" t="s">
        <v>312</v>
      </c>
      <c r="AD31" s="20"/>
      <c r="AE31" s="19"/>
      <c r="AF31" s="21"/>
      <c r="AG31" s="22" t="str">
        <f t="shared" si="5"/>
        <v>TRUE</v>
      </c>
      <c r="AH31" s="23" t="str">
        <f t="shared" si="6"/>
        <v>تهران - کافه مدام - امیرحسین صدیقی 09123401445</v>
      </c>
    </row>
    <row r="32" spans="1:34" s="121" customFormat="1" ht="22.35" customHeight="1">
      <c r="A32" s="109"/>
      <c r="B32" s="109"/>
      <c r="C32" s="109"/>
      <c r="D32" s="109"/>
      <c r="E32" s="109"/>
      <c r="F32" s="109"/>
      <c r="G32" s="237">
        <v>19</v>
      </c>
      <c r="H32" s="239"/>
      <c r="I32" s="237" t="s">
        <v>1076</v>
      </c>
      <c r="J32" s="237"/>
      <c r="K32" s="110" t="str">
        <f t="shared" ca="1" si="0"/>
        <v/>
      </c>
      <c r="L32" s="241" t="s">
        <v>1161</v>
      </c>
      <c r="M32" s="241" t="s">
        <v>1162</v>
      </c>
      <c r="N32" s="241" t="s">
        <v>90</v>
      </c>
      <c r="O32" s="111">
        <v>5511.1</v>
      </c>
      <c r="P32" s="111">
        <v>1</v>
      </c>
      <c r="Q32" s="112" t="str">
        <f>VLOOKUP(O32, '[1]لیست محصولات شهریور ۱۴۰۳'!B:C,2,0)</f>
        <v>هامبلا | Hambella</v>
      </c>
      <c r="R32" s="111"/>
      <c r="S32" s="113">
        <f>VLOOKUP(O32, '[1]لیست محصولات شهریور ۱۴۰۳'!B:F,5,0)</f>
        <v>150</v>
      </c>
      <c r="T32" s="114">
        <f>VLOOKUP(O32, '[1]لیست محصولات شهریور ۱۴۰۳'!B:G,6,0)</f>
        <v>3000000</v>
      </c>
      <c r="U32" s="115"/>
      <c r="V32" s="116">
        <f t="shared" si="1"/>
        <v>0</v>
      </c>
      <c r="W32" s="113">
        <f t="shared" si="2"/>
        <v>1</v>
      </c>
      <c r="X32" s="114">
        <f t="shared" si="3"/>
        <v>3000000</v>
      </c>
      <c r="Y32" s="117"/>
      <c r="Z32" s="114">
        <f t="shared" si="4"/>
        <v>3000000</v>
      </c>
      <c r="AA32" s="118"/>
      <c r="AB32" s="112"/>
      <c r="AC32" s="119"/>
      <c r="AD32" s="111"/>
      <c r="AE32" s="119"/>
      <c r="AF32" s="120"/>
      <c r="AG32" s="121" t="str">
        <f t="shared" si="5"/>
        <v>TRUE</v>
      </c>
      <c r="AH32" s="122" t="str">
        <f t="shared" si="6"/>
        <v xml:space="preserve">  (پرسنل) - نیایش حبیبیان </v>
      </c>
    </row>
    <row r="33" spans="1:34" s="121" customFormat="1" ht="22.35" customHeight="1">
      <c r="A33" s="109"/>
      <c r="B33" s="109"/>
      <c r="C33" s="109"/>
      <c r="D33" s="109"/>
      <c r="E33" s="109"/>
      <c r="F33" s="109"/>
      <c r="G33" s="238"/>
      <c r="H33" s="240"/>
      <c r="I33" s="238"/>
      <c r="J33" s="238"/>
      <c r="K33" s="110" t="str">
        <f t="shared" ca="1" si="0"/>
        <v/>
      </c>
      <c r="L33" s="242"/>
      <c r="M33" s="242"/>
      <c r="N33" s="242"/>
      <c r="O33" s="111">
        <v>5525.1</v>
      </c>
      <c r="P33" s="111">
        <v>1</v>
      </c>
      <c r="Q33" s="112" t="str">
        <f>VLOOKUP(O33, '[1]لیست محصولات شهریور ۱۴۰۳'!B:C,2,0)</f>
        <v>اتیوپی آناسورا | Ethiopia Anasora</v>
      </c>
      <c r="R33" s="111"/>
      <c r="S33" s="113">
        <f>VLOOKUP(O33, '[1]لیست محصولات شهریور ۱۴۰۳'!B:F,5,0)</f>
        <v>150</v>
      </c>
      <c r="T33" s="114">
        <f>VLOOKUP(O33, '[1]لیست محصولات شهریور ۱۴۰۳'!B:G,6,0)</f>
        <v>2750000</v>
      </c>
      <c r="U33" s="115"/>
      <c r="V33" s="116">
        <f t="shared" si="1"/>
        <v>0</v>
      </c>
      <c r="W33" s="113">
        <f t="shared" si="2"/>
        <v>1</v>
      </c>
      <c r="X33" s="114">
        <f t="shared" si="3"/>
        <v>2750000</v>
      </c>
      <c r="Y33" s="117"/>
      <c r="Z33" s="114">
        <f t="shared" si="4"/>
        <v>2750000</v>
      </c>
      <c r="AA33" s="118"/>
      <c r="AB33" s="112"/>
      <c r="AC33" s="119"/>
      <c r="AD33" s="111"/>
      <c r="AE33" s="119"/>
      <c r="AF33" s="120"/>
      <c r="AG33" s="121" t="str">
        <f t="shared" si="5"/>
        <v>TRUE</v>
      </c>
      <c r="AH33" s="122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8</v>
      </c>
      <c r="AI241" s="56">
        <f t="shared" si="19"/>
        <v>0</v>
      </c>
      <c r="AJ241" s="57">
        <f t="shared" ref="AJ241:AJ264" si="27">AH241-AI241</f>
        <v>8</v>
      </c>
      <c r="AK241" s="58">
        <f>AH241*AG241/1000</f>
        <v>6</v>
      </c>
      <c r="AL241" s="59">
        <f>AO241+AQ241-[2]Sheet1!$AH242</f>
        <v>0</v>
      </c>
      <c r="AM241" s="59">
        <f t="shared" si="25"/>
        <v>-8</v>
      </c>
      <c r="AN241" s="58">
        <f t="shared" si="21"/>
        <v>0</v>
      </c>
      <c r="AO241" s="59"/>
      <c r="AP241" s="58">
        <f t="shared" si="22"/>
        <v>-6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11</v>
      </c>
      <c r="AI242" s="56">
        <f t="shared" si="19"/>
        <v>0</v>
      </c>
      <c r="AJ242" s="57">
        <f t="shared" si="27"/>
        <v>11</v>
      </c>
      <c r="AK242" s="58">
        <f t="shared" ref="AK242:AK267" si="28">AH242*AG242/1000</f>
        <v>44</v>
      </c>
      <c r="AL242" s="59">
        <f>AO242+AQ242-[2]Sheet1!$AH243</f>
        <v>0</v>
      </c>
      <c r="AM242" s="59">
        <f t="shared" si="25"/>
        <v>-11</v>
      </c>
      <c r="AN242" s="58">
        <f t="shared" si="21"/>
        <v>0</v>
      </c>
      <c r="AO242" s="59"/>
      <c r="AP242" s="58">
        <f t="shared" si="22"/>
        <v>-44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4</v>
      </c>
      <c r="AI251" s="56">
        <f t="shared" si="19"/>
        <v>0</v>
      </c>
      <c r="AJ251" s="57">
        <f t="shared" si="27"/>
        <v>4</v>
      </c>
      <c r="AK251" s="58">
        <f t="shared" si="28"/>
        <v>0.6</v>
      </c>
      <c r="AL251" s="59">
        <f>AO251+AQ251-[2]Sheet1!$AH252</f>
        <v>0</v>
      </c>
      <c r="AM251" s="59">
        <f t="shared" si="25"/>
        <v>-4</v>
      </c>
      <c r="AN251" s="58">
        <f t="shared" si="21"/>
        <v>0</v>
      </c>
      <c r="AO251" s="59"/>
      <c r="AP251" s="58">
        <f t="shared" si="22"/>
        <v>-0.6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3</v>
      </c>
      <c r="AI252" s="56">
        <f t="shared" si="19"/>
        <v>0</v>
      </c>
      <c r="AJ252" s="57">
        <f t="shared" si="27"/>
        <v>3</v>
      </c>
      <c r="AK252" s="58">
        <f t="shared" si="28"/>
        <v>2.25</v>
      </c>
      <c r="AL252" s="59">
        <f>AO252+AQ252-[2]Sheet1!$AH253</f>
        <v>0</v>
      </c>
      <c r="AM252" s="59">
        <f t="shared" si="25"/>
        <v>-3</v>
      </c>
      <c r="AN252" s="58">
        <f t="shared" si="21"/>
        <v>0</v>
      </c>
      <c r="AO252" s="59"/>
      <c r="AP252" s="58">
        <f t="shared" si="22"/>
        <v>-2.25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30 W32:W200" name="باقیمانده_5"/>
    <protectedRange algorithmName="SHA-512" hashValue="f5WsBkExWTs/LKakVBbNBXjGjwaAPcOxHhJFt4MnEAAY0TgGUtLBwc6BQDnps5THm9Gccqda3SWXIrg2Z9o+GA==" saltValue="9EXh0tvvNrwpkDbSuYJ+Uw==" spinCount="100000" sqref="V2:V30 V32:V200" name="تعداد ارسال شده_4"/>
    <protectedRange algorithmName="SHA-512" hashValue="jjrV5Hy6JwvVqOO7tKoZVoRg7rpBcjqvT96GSIFiDncBaImziwFUF2JC6d0rT0SfgZv+eJ/5g2VdqSB7bdW0mg==" saltValue="0Igh3j97EZBwjtfDd8U1wg==" spinCount="100000" sqref="W31" name="باقیمانده_5_1"/>
    <protectedRange algorithmName="SHA-512" hashValue="f5WsBkExWTs/LKakVBbNBXjGjwaAPcOxHhJFt4MnEAAY0TgGUtLBwc6BQDnps5THm9Gccqda3SWXIrg2Z9o+GA==" saltValue="9EXh0tvvNrwpkDbSuYJ+Uw==" spinCount="100000" sqref="V31" name="تعداد ارسال شده_4_1"/>
  </protectedRanges>
  <mergeCells count="101">
    <mergeCell ref="AE27:AE28"/>
    <mergeCell ref="AC27:AC28"/>
    <mergeCell ref="AD27:AD28"/>
    <mergeCell ref="L27:L28"/>
    <mergeCell ref="J27:J28"/>
    <mergeCell ref="N23:N25"/>
    <mergeCell ref="M23:M25"/>
    <mergeCell ref="L23:L25"/>
    <mergeCell ref="I27:I28"/>
    <mergeCell ref="H27:H28"/>
    <mergeCell ref="G27:G28"/>
    <mergeCell ref="AD23:AD25"/>
    <mergeCell ref="AC23:AC25"/>
    <mergeCell ref="AB23:AB25"/>
    <mergeCell ref="N27:N28"/>
    <mergeCell ref="M27:M28"/>
    <mergeCell ref="AA27:AA28"/>
    <mergeCell ref="AB27:AB28"/>
    <mergeCell ref="J23:J25"/>
    <mergeCell ref="I23:I25"/>
    <mergeCell ref="H23:H25"/>
    <mergeCell ref="G23:G25"/>
    <mergeCell ref="AA23:AA25"/>
    <mergeCell ref="AD18:AD21"/>
    <mergeCell ref="AC18:AC21"/>
    <mergeCell ref="AB18:AB21"/>
    <mergeCell ref="AA18:AA21"/>
    <mergeCell ref="H13:H14"/>
    <mergeCell ref="G18:G21"/>
    <mergeCell ref="H18:H21"/>
    <mergeCell ref="I18:I21"/>
    <mergeCell ref="J18:J21"/>
    <mergeCell ref="L18:L21"/>
    <mergeCell ref="M18:M21"/>
    <mergeCell ref="N18:N21"/>
    <mergeCell ref="G13:G14"/>
    <mergeCell ref="AA13:AA14"/>
    <mergeCell ref="AD13:AD14"/>
    <mergeCell ref="AC13:AC14"/>
    <mergeCell ref="AB13:AB14"/>
    <mergeCell ref="N13:N14"/>
    <mergeCell ref="M13:M14"/>
    <mergeCell ref="L13:L14"/>
    <mergeCell ref="J13:J14"/>
    <mergeCell ref="I13:I14"/>
    <mergeCell ref="H9:H10"/>
    <mergeCell ref="G9:G10"/>
    <mergeCell ref="AA9:AA10"/>
    <mergeCell ref="AD9:AD10"/>
    <mergeCell ref="AC9:AC10"/>
    <mergeCell ref="AB9:AB10"/>
    <mergeCell ref="N9:N10"/>
    <mergeCell ref="M9:M10"/>
    <mergeCell ref="L9:L10"/>
    <mergeCell ref="J9:J10"/>
    <mergeCell ref="I9:I10"/>
    <mergeCell ref="AA4:AA6"/>
    <mergeCell ref="AD4:AD6"/>
    <mergeCell ref="AC4:AC6"/>
    <mergeCell ref="AB4:AB6"/>
    <mergeCell ref="N7:N8"/>
    <mergeCell ref="G7:G8"/>
    <mergeCell ref="AA7:AA8"/>
    <mergeCell ref="AD7:AD8"/>
    <mergeCell ref="AC7:AC8"/>
    <mergeCell ref="AB7:AB8"/>
    <mergeCell ref="M7:M8"/>
    <mergeCell ref="L7:L8"/>
    <mergeCell ref="J7:J8"/>
    <mergeCell ref="I7:I8"/>
    <mergeCell ref="H7:H8"/>
    <mergeCell ref="A1:B1"/>
    <mergeCell ref="C1:D1"/>
    <mergeCell ref="E1:F1"/>
    <mergeCell ref="U1:V1"/>
    <mergeCell ref="G4:G6"/>
    <mergeCell ref="H4:H6"/>
    <mergeCell ref="I4:I6"/>
    <mergeCell ref="J4:J6"/>
    <mergeCell ref="L4:L6"/>
    <mergeCell ref="M4:M6"/>
    <mergeCell ref="N4:N6"/>
    <mergeCell ref="I32:I33"/>
    <mergeCell ref="H32:H33"/>
    <mergeCell ref="G32:G33"/>
    <mergeCell ref="AE29:AE30"/>
    <mergeCell ref="N32:N33"/>
    <mergeCell ref="M32:M33"/>
    <mergeCell ref="L32:L33"/>
    <mergeCell ref="J32:J33"/>
    <mergeCell ref="H29:H30"/>
    <mergeCell ref="G29:G30"/>
    <mergeCell ref="AD29:AD30"/>
    <mergeCell ref="AC29:AC30"/>
    <mergeCell ref="AB29:AB30"/>
    <mergeCell ref="AA29:AA30"/>
    <mergeCell ref="N29:N30"/>
    <mergeCell ref="M29:M30"/>
    <mergeCell ref="L29:L30"/>
    <mergeCell ref="J29:J30"/>
    <mergeCell ref="I29:I30"/>
  </mergeCells>
  <conditionalFormatting sqref="G2:J3 AA2:AF4 J4 J7 AA7:AF7 J9 AA9:AF9 G11:P13 AA11:AF13 G15:P18 AA15:AF18 G22:P23 AA22:AF23 G26:P27 AA26:AF27 G29:P29 AA29:AF29 G34:AF200 K2:Z2 Q3:Z30 O33:AF33 K3:P3 H4 K4:K10 O4:P10 AE5:AF6 H7 AE8:AF8 H9 AE10:AF10 K14 O14:P14 AE14:AF14 K19:K21 O19:P21 AE19:AF21 K24:K25 O24:P25 AE24:AF25 K28 O28:P28 AF28 K30 O30:P30 AF30 K33">
    <cfRule type="expression" dxfId="79" priority="68">
      <formula>$C2</formula>
    </cfRule>
  </conditionalFormatting>
  <conditionalFormatting sqref="G2:J3 AD2:AD4 J4 J7 AD7 J9 AD9 G11:J13 AD11:AD13 G15:J18 AD15:AD18 G22:J23 AD22:AD23 G26:J27 AD26:AD27 G29:J29 AD29 G34:J200">
    <cfRule type="expression" dxfId="78" priority="67">
      <formula>$A2</formula>
    </cfRule>
  </conditionalFormatting>
  <conditionalFormatting sqref="G2:J3 AD2:AD4 Z2:Z30 J4 J7 AD7 J9 AD9 G11:J13 AD11:AD13 G15:J18 AD15:AD18 G22:J23 AD22:AD23 G26:J27 AD26:AD27 G29:J29 AD29 Z32:Z200 AD32:AD200 G34:J200">
    <cfRule type="expression" dxfId="77" priority="69">
      <formula>$E2</formula>
    </cfRule>
  </conditionalFormatting>
  <conditionalFormatting sqref="G31:AF32">
    <cfRule type="expression" dxfId="76" priority="3">
      <formula>$C31</formula>
    </cfRule>
  </conditionalFormatting>
  <conditionalFormatting sqref="W2:W200">
    <cfRule type="expression" dxfId="75" priority="1">
      <formula>$AG2</formula>
    </cfRule>
  </conditionalFormatting>
  <conditionalFormatting sqref="Z2:Z200 G31:J32 AD31:AD200">
    <cfRule type="expression" dxfId="74" priority="2">
      <formula>$A2</formula>
    </cfRule>
  </conditionalFormatting>
  <conditionalFormatting sqref="Z31 AD31 G31:J32">
    <cfRule type="expression" dxfId="73" priority="4">
      <formula>$E31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{BD3FE180-9FCC-4EB1-8148-FDD6AB6A4E85}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{7D5EF65E-C778-4FFF-8FCA-F0B37C602DD1}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{2532B240-CCFA-4212-8125-5781CB419396}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{64FAC68F-5A3F-43D4-BE99-0D9FA15884C5}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{9B737894-B8BC-4E17-B76F-0A8256EDE862}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{1BC66A66-BA80-4829-8BBF-1AEC5CEACF49}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{1BD4101A-F277-482E-AACC-B011AD2A21A7}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{BFBB0341-F120-46BE-9904-E190D22EB635}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{BAF9E21B-4BB0-47E8-981F-0678AA97E231}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{E0C20965-66E8-4FBA-91FE-BC016A9B11C8}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{860805A6-A9B7-4D9C-9D93-41AAD044058B}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{6E8638B3-1F19-48FC-9D58-0647441BFC60}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{A4EC4465-334A-4C6D-9D81-5A33B5207FFE}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{6A3A46A2-0748-469D-9141-DB19FFB16246}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{C9D99BE0-921D-471C-AD38-E3F5E138920F}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{9D2BA731-7EEC-4085-9F37-F170B9B41EDF}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{5B729291-2EF7-4057-BC07-C007B56C73F6}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{FFD38F55-2580-4D2B-95C8-D91446394656}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{A1813954-88F3-462A-8F7F-35ADD84B5A5C}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{37A381DC-A037-4A01-80CE-C8D690F11E77}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{5BFDA785-8DE8-4DD9-9F85-752123F0736B}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{0BC56B27-FE89-45AC-B8F9-015B25F2C773}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{CA8B65A1-6E19-4D7C-8686-B70D812C4F68}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{1D740BA0-09E0-432C-B8D2-1CC00664D4C1}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{2CAB6932-4E6B-4DF1-A099-CB8633CF1DE0}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{3E5C54F2-9FF6-4156-BB10-ACADCBDA19EA}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{A6668FB7-0102-4506-ABD8-DD1176EFB840}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{DAF2318F-7DF1-4F20-9FB8-5123E169C4BD}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{1E44D310-5363-47AF-BB3B-C5182CB73CD3}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{F6ED491D-1800-4822-9554-1F048978FD26}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{0DB1E698-EFB7-4C33-A11E-E505388DFB41}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{A18C4E30-4CE7-49AE-90AA-625C4A42AA30}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{2714EB8B-F02C-4700-830F-34BD48D26504}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{ED87A36A-8E3E-4D08-BB60-86605999AB93}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{52428B02-76DD-42F3-88C7-44650E8D54CB}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{1E382550-9884-4A0A-8C5F-E1E3BBD2DBB4}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{5CD77784-3435-4A4E-AD91-91C6AE13E2C7}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{66F76E13-8500-4614-AE3F-E11F0643BD8A}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{A4AEC59A-BCCF-4B5E-AB0A-BBE47DC61DD0}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{1E60D4D9-E9C7-4602-8FB0-D767D2868D81}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{53F36366-9567-4CEC-8042-179E03E1A531}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{E128DEEB-CBD5-4CF6-9EB7-FD7FE4C8801E}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{614BE7E8-EDBC-4E95-A590-1890996D2B38}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{AA0B83E6-697B-4ECF-93B0-4E62EAFB4C29}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{8A1BDCF5-EF60-4C19-B43E-FAD823E0E1DF}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{482E53ED-47A8-4E3A-852A-F8560021267C}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{8EF2BFD4-2AAF-42D8-A119-63642D8D2EE7}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{7327AE51-8F94-41B0-83EB-EFBFB5BC3C7A}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{C88E18BD-8D7A-4D38-B690-CE150414DDA2}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{9A84BFF2-D6A1-4ADE-AC3F-86B3DDCBC0EE}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{0BD6F302-2000-4B5E-8BCB-7921BDE81714}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{1942241F-A82F-4882-A81C-7DFEC4FE50D9}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{170D6D7E-85B9-4025-AD4D-673ABD2D1860}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{360498D2-D61F-4B70-B300-C1FB5A270C1D}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{8EFFE066-D374-419A-9FA0-CCB143663769}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{B287330B-32F0-438F-8CC9-F178F107B080}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{7718F9E4-D4E8-48D4-94D7-83531421E4E4}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{12F5F7B9-085E-49E7-84F8-C55B72576EF3}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{35EC25D0-AE71-479C-8A12-0E181A9F1FED}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{255A3A68-2DF5-4600-B363-BD43E63A08F7}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{12B25061-D903-42D8-9FBA-EB64498026D4}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3FE180-9FCC-4EB1-8148-FDD6AB6A4E8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7D5EF65E-C778-4FFF-8FCA-F0B37C602DD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532B240-CCFA-4212-8125-5781CB41939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4FAC68F-5A3F-43D4-BE99-0D9FA15884C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9B737894-B8BC-4E17-B76F-0A8256EDE86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BC66A66-BA80-4829-8BBF-1AEC5CEACF4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1BD4101A-F277-482E-AACC-B011AD2A21A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BFBB0341-F120-46BE-9904-E190D22EB63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AF9E21B-4BB0-47E8-981F-0678AA97E231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E0C20965-66E8-4FBA-91FE-BC016A9B11C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860805A6-A9B7-4D9C-9D93-41AAD044058B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E8638B3-1F19-48FC-9D58-0647441BFC6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4EC4465-334A-4C6D-9D81-5A33B5207FFE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A3A46A2-0748-469D-9141-DB19FFB1624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9D99BE0-921D-471C-AD38-E3F5E138920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D2BA731-7EEC-4085-9F37-F170B9B41ED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5B729291-2EF7-4057-BC07-C007B56C73F6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FD38F55-2580-4D2B-95C8-D91446394656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1813954-88F3-462A-8F7F-35ADD84B5A5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37A381DC-A037-4A01-80CE-C8D690F11E7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BFDA785-8DE8-4DD9-9F85-752123F0736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BC56B27-FE89-45AC-B8F9-015B25F2C77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CA8B65A1-6E19-4D7C-8686-B70D812C4F6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D740BA0-09E0-432C-B8D2-1CC00664D4C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2CAB6932-4E6B-4DF1-A099-CB8633CF1DE0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E5C54F2-9FF6-4156-BB10-ACADCBDA19E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A6668FB7-0102-4506-ABD8-DD1176EFB84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AF2318F-7DF1-4F20-9FB8-5123E169C4B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E44D310-5363-47AF-BB3B-C5182CB73CD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6ED491D-1800-4822-9554-1F048978FD26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DB1E698-EFB7-4C33-A11E-E505388DFB4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18C4E30-4CE7-49AE-90AA-625C4A42AA30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2714EB8B-F02C-4700-830F-34BD48D2650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D87A36A-8E3E-4D08-BB60-86605999AB9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2428B02-76DD-42F3-88C7-44650E8D54C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1E382550-9884-4A0A-8C5F-E1E3BBD2DBB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5CD77784-3435-4A4E-AD91-91C6AE13E2C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6F76E13-8500-4614-AE3F-E11F0643BD8A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4AEC59A-BCCF-4B5E-AB0A-BBE47DC61DD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E60D4D9-E9C7-4602-8FB0-D767D2868D81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3F36366-9567-4CEC-8042-179E03E1A53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E128DEEB-CBD5-4CF6-9EB7-FD7FE4C8801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614BE7E8-EDBC-4E95-A590-1890996D2B3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A0B83E6-697B-4ECF-93B0-4E62EAFB4C2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A1BDCF5-EF60-4C19-B43E-FAD823E0E1D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82E53ED-47A8-4E3A-852A-F8560021267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EF2BFD4-2AAF-42D8-A119-63642D8D2EE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7327AE51-8F94-41B0-83EB-EFBFB5BC3C7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88E18BD-8D7A-4D38-B690-CE150414DDA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A84BFF2-D6A1-4ADE-AC3F-86B3DDCBC0E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BD6F302-2000-4B5E-8BCB-7921BDE81714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942241F-A82F-4882-A81C-7DFEC4FE50D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70D6D7E-85B9-4025-AD4D-673ABD2D186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60498D2-D61F-4B70-B300-C1FB5A270C1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8EFFE066-D374-419A-9FA0-CCB14366376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B287330B-32F0-438F-8CC9-F178F107B08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718F9E4-D4E8-48D4-94D7-83531421E4E4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12F5F7B9-085E-49E7-84F8-C55B72576EF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5EC25D0-AE71-479C-8A12-0E181A9F1FE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255A3A68-2DF5-4600-B363-BD43E63A08F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2B25061-D903-42D8-9FBA-EB64498026D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CE0C-8818-4D04-B0FD-09566528D455}">
  <dimension ref="A1:AR267"/>
  <sheetViews>
    <sheetView rightToLeft="1" topLeftCell="G31" zoomScale="70" zoomScaleNormal="70" workbookViewId="0">
      <selection activeCell="L42" sqref="L42:L4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33203125" style="28" bestFit="1" customWidth="1"/>
    <col min="9" max="9" width="25.777343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4.5546875" style="24" bestFit="1" customWidth="1"/>
    <col min="29" max="29" width="15.77734375" style="31" bestFit="1" customWidth="1"/>
    <col min="30" max="30" width="14.441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142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2">
        <v>1</v>
      </c>
      <c r="H2" s="165" t="s">
        <v>1007</v>
      </c>
      <c r="I2" s="162" t="s">
        <v>891</v>
      </c>
      <c r="J2" s="159" t="s">
        <v>75</v>
      </c>
      <c r="K2" s="11" t="str">
        <f t="shared" ref="K2:K65" ca="1" si="0">IF(C2, TODAY(), "" )</f>
        <v/>
      </c>
      <c r="L2" s="156" t="s">
        <v>76</v>
      </c>
      <c r="M2" s="156" t="s">
        <v>762</v>
      </c>
      <c r="N2" s="156" t="s">
        <v>761</v>
      </c>
      <c r="O2" s="9">
        <v>5511.3</v>
      </c>
      <c r="P2" s="9">
        <v>2</v>
      </c>
      <c r="Q2" s="13" t="str">
        <f>VLOOKUP(O2, '[1]لیست محصولات شهریور ۱۴۰۳'!B:C,2,0)</f>
        <v>هامبلا | Hambella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69600000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139200000</v>
      </c>
      <c r="Y2" s="17"/>
      <c r="Z2" s="14">
        <f t="shared" ref="Z2:Z65" si="4">X2-Y2</f>
        <v>139200000</v>
      </c>
      <c r="AA2" s="168" t="s">
        <v>80</v>
      </c>
      <c r="AB2" s="156" t="s">
        <v>70</v>
      </c>
      <c r="AC2" s="171" t="s">
        <v>81</v>
      </c>
      <c r="AD2" s="175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رستوران هلوشف - مهدی زکائی 09125860219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4"/>
      <c r="H3" s="167"/>
      <c r="I3" s="164"/>
      <c r="J3" s="161"/>
      <c r="K3" s="11" t="str">
        <f t="shared" ca="1" si="0"/>
        <v/>
      </c>
      <c r="L3" s="158"/>
      <c r="M3" s="158"/>
      <c r="N3" s="158"/>
      <c r="O3" s="9">
        <v>5524.3</v>
      </c>
      <c r="P3" s="9">
        <v>3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58400000</v>
      </c>
      <c r="U3" s="15"/>
      <c r="V3" s="16">
        <f t="shared" si="1"/>
        <v>0</v>
      </c>
      <c r="W3" s="12">
        <f t="shared" si="2"/>
        <v>3</v>
      </c>
      <c r="X3" s="14">
        <f t="shared" si="3"/>
        <v>175200000</v>
      </c>
      <c r="Y3" s="17"/>
      <c r="Z3" s="14">
        <f t="shared" si="4"/>
        <v>175200000</v>
      </c>
      <c r="AA3" s="170"/>
      <c r="AB3" s="158"/>
      <c r="AC3" s="173"/>
      <c r="AD3" s="177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678197</v>
      </c>
      <c r="I4" s="25" t="s">
        <v>1020</v>
      </c>
      <c r="J4" s="9"/>
      <c r="K4" s="11" t="str">
        <f t="shared" ca="1" si="0"/>
        <v/>
      </c>
      <c r="L4" s="12" t="s">
        <v>232</v>
      </c>
      <c r="M4" s="12" t="s">
        <v>1078</v>
      </c>
      <c r="N4" s="12"/>
      <c r="O4" s="9">
        <v>3327.1</v>
      </c>
      <c r="P4" s="9">
        <v>1</v>
      </c>
      <c r="Q4" s="13" t="str">
        <f>VLOOKUP(O4, '[1]لیست محصولات شهریور ۱۴۰۳'!B:C,2,0)</f>
        <v>پامپوجیلا | pampojila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5950000</v>
      </c>
      <c r="U4" s="15"/>
      <c r="V4" s="16">
        <f t="shared" si="1"/>
        <v>0</v>
      </c>
      <c r="W4" s="12">
        <f t="shared" si="2"/>
        <v>1</v>
      </c>
      <c r="X4" s="14">
        <f t="shared" si="3"/>
        <v>5950000</v>
      </c>
      <c r="Y4" s="17"/>
      <c r="Z4" s="14">
        <f t="shared" si="4"/>
        <v>5950000</v>
      </c>
      <c r="AA4" s="18" t="s">
        <v>402</v>
      </c>
      <c r="AB4" s="13" t="s">
        <v>1079</v>
      </c>
      <c r="AC4" s="19" t="s">
        <v>1080</v>
      </c>
      <c r="AD4" s="20"/>
      <c r="AE4" s="19"/>
      <c r="AF4" s="21"/>
      <c r="AG4" s="22" t="str">
        <f t="shared" si="5"/>
        <v>TRUE</v>
      </c>
      <c r="AH4" s="23" t="str">
        <f t="shared" ref="AH4:AH29" si="6">AA4&amp;" "&amp;AB4&amp;" "&amp;N4&amp;" - "&amp;L4&amp;" "&amp;M4&amp;" "&amp;AC4</f>
        <v>بندرعباس پایگاه هوایی، خ. صادقیه چهارم، لاین 252، پلاک 5  - سجاد جمشیدی شاهرودی 09170789185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283521611651</v>
      </c>
      <c r="I5" s="25" t="s">
        <v>1081</v>
      </c>
      <c r="J5" s="9"/>
      <c r="K5" s="11" t="str">
        <f t="shared" ca="1" si="0"/>
        <v/>
      </c>
      <c r="L5" s="12" t="s">
        <v>76</v>
      </c>
      <c r="M5" s="12" t="s">
        <v>1082</v>
      </c>
      <c r="N5" s="12" t="s">
        <v>1083</v>
      </c>
      <c r="O5" s="9">
        <v>5501.3</v>
      </c>
      <c r="P5" s="9">
        <v>1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51200000</v>
      </c>
      <c r="U5" s="15"/>
      <c r="V5" s="16">
        <f t="shared" si="1"/>
        <v>0</v>
      </c>
      <c r="W5" s="12">
        <f t="shared" si="2"/>
        <v>1</v>
      </c>
      <c r="X5" s="14">
        <f t="shared" si="3"/>
        <v>51200000</v>
      </c>
      <c r="Y5" s="17"/>
      <c r="Z5" s="14">
        <f t="shared" si="4"/>
        <v>51200000</v>
      </c>
      <c r="AA5" s="18" t="s">
        <v>621</v>
      </c>
      <c r="AB5" s="13" t="s">
        <v>1084</v>
      </c>
      <c r="AC5" s="19" t="s">
        <v>1085</v>
      </c>
      <c r="AD5" s="20"/>
      <c r="AE5" s="19"/>
      <c r="AF5" s="21"/>
      <c r="AG5" s="22" t="str">
        <f t="shared" si="5"/>
        <v>TRUE</v>
      </c>
      <c r="AH5" s="23" t="str">
        <f t="shared" si="6"/>
        <v>زاهدان خیابان دانش ۱۲، مجتمع بهارستان، بلوک ۶ ، واحد ۶، (تحویل نگهبانی گردد) کافه سایه - مهدی غایب زاده 09141586994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283532926932</v>
      </c>
      <c r="I6" s="25" t="s">
        <v>1081</v>
      </c>
      <c r="J6" s="9"/>
      <c r="K6" s="11" t="str">
        <f t="shared" ca="1" si="0"/>
        <v/>
      </c>
      <c r="L6" s="12" t="s">
        <v>1086</v>
      </c>
      <c r="M6" s="12" t="s">
        <v>1087</v>
      </c>
      <c r="N6" s="12"/>
      <c r="O6" s="9">
        <v>5511.2</v>
      </c>
      <c r="P6" s="9">
        <v>1</v>
      </c>
      <c r="Q6" s="13" t="str">
        <f>VLOOKUP(O6, '[1]لیست محصولات شهریور ۱۴۰۳'!B:C,2,0)</f>
        <v>هامبلا | Hambella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14550000</v>
      </c>
      <c r="U6" s="15"/>
      <c r="V6" s="16">
        <f t="shared" si="1"/>
        <v>0</v>
      </c>
      <c r="W6" s="12">
        <f t="shared" si="2"/>
        <v>1</v>
      </c>
      <c r="X6" s="14">
        <f t="shared" si="3"/>
        <v>14550000</v>
      </c>
      <c r="Y6" s="17"/>
      <c r="Z6" s="14">
        <f t="shared" si="4"/>
        <v>14550000</v>
      </c>
      <c r="AA6" s="18" t="s">
        <v>80</v>
      </c>
      <c r="AB6" s="13" t="s">
        <v>1088</v>
      </c>
      <c r="AC6" s="19" t="s">
        <v>1089</v>
      </c>
      <c r="AD6" s="20" t="s">
        <v>87</v>
      </c>
      <c r="AE6" s="19"/>
      <c r="AF6" s="21"/>
      <c r="AG6" s="22" t="str">
        <f t="shared" si="5"/>
        <v>TRUE</v>
      </c>
      <c r="AH6" s="23" t="str">
        <f t="shared" si="6"/>
        <v>تهران فرشته، خ اقا بزرگی، تقاطع اکبری سمت چپ، کوچه بنان، پلاک ۵، واحد ۶۳  - نازگل ارتش یار 09129612945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499365</v>
      </c>
      <c r="I7" s="9" t="s">
        <v>1081</v>
      </c>
      <c r="J7" s="9"/>
      <c r="K7" s="11" t="str">
        <f t="shared" ca="1" si="0"/>
        <v/>
      </c>
      <c r="L7" s="12" t="s">
        <v>1090</v>
      </c>
      <c r="M7" s="12" t="s">
        <v>1091</v>
      </c>
      <c r="N7" s="12" t="s">
        <v>1092</v>
      </c>
      <c r="O7" s="9">
        <v>5501.2</v>
      </c>
      <c r="P7" s="9">
        <v>3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11100000</v>
      </c>
      <c r="U7" s="26"/>
      <c r="V7" s="16">
        <f t="shared" si="1"/>
        <v>0</v>
      </c>
      <c r="W7" s="12">
        <f t="shared" si="2"/>
        <v>3</v>
      </c>
      <c r="X7" s="14">
        <f t="shared" si="3"/>
        <v>33300000</v>
      </c>
      <c r="Y7" s="17"/>
      <c r="Z7" s="14">
        <f t="shared" si="4"/>
        <v>33300000</v>
      </c>
      <c r="AA7" s="18" t="s">
        <v>80</v>
      </c>
      <c r="AB7" s="13" t="s">
        <v>1093</v>
      </c>
      <c r="AC7" s="19" t="s">
        <v>1094</v>
      </c>
      <c r="AD7" s="20" t="s">
        <v>172</v>
      </c>
      <c r="AE7" s="19"/>
      <c r="AF7" s="21"/>
      <c r="AG7" s="22" t="str">
        <f t="shared" si="5"/>
        <v>TRUE</v>
      </c>
      <c r="AH7" s="23" t="str">
        <f t="shared" si="6"/>
        <v>تهران بلوار دریا . خیابان موج.مابین توحید سه و چهار پلاک ۸ کافه لین - محمدامین اتابکی 09198362066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59">
        <v>6</v>
      </c>
      <c r="H8" s="202">
        <v>283534827479</v>
      </c>
      <c r="I8" s="159" t="s">
        <v>1081</v>
      </c>
      <c r="J8" s="159"/>
      <c r="K8" s="11" t="str">
        <f t="shared" ca="1" si="0"/>
        <v/>
      </c>
      <c r="L8" s="156" t="s">
        <v>114</v>
      </c>
      <c r="M8" s="156" t="s">
        <v>115</v>
      </c>
      <c r="N8" s="156" t="s">
        <v>116</v>
      </c>
      <c r="O8" s="9">
        <v>5525.3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4000</v>
      </c>
      <c r="T8" s="14">
        <f>VLOOKUP(O8, '[1]لیست محصولات شهریور ۱۴۰۳'!B:G,6,0)</f>
        <v>63200000</v>
      </c>
      <c r="U8" s="15"/>
      <c r="V8" s="16">
        <f t="shared" si="1"/>
        <v>0</v>
      </c>
      <c r="W8" s="12">
        <f t="shared" si="2"/>
        <v>1</v>
      </c>
      <c r="X8" s="14">
        <f t="shared" si="3"/>
        <v>63200000</v>
      </c>
      <c r="Y8" s="17"/>
      <c r="Z8" s="14">
        <f t="shared" si="4"/>
        <v>63200000</v>
      </c>
      <c r="AA8" s="168" t="s">
        <v>111</v>
      </c>
      <c r="AB8" s="226" t="s">
        <v>117</v>
      </c>
      <c r="AC8" s="171" t="s">
        <v>118</v>
      </c>
      <c r="AD8" s="175"/>
      <c r="AE8" s="19"/>
      <c r="AF8" s="21"/>
      <c r="AG8" s="22" t="str">
        <f t="shared" si="5"/>
        <v>TRUE</v>
      </c>
      <c r="AH8" s="23" t="str">
        <f t="shared" si="6"/>
        <v>زنجان چهارراه سعدی به سمت دروازه ارک کوچه شادمان قهوه آفریقا - محمدرضا جلدی 09195241245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1"/>
      <c r="H9" s="204"/>
      <c r="I9" s="161"/>
      <c r="J9" s="161"/>
      <c r="K9" s="11" t="str">
        <f t="shared" ca="1" si="0"/>
        <v/>
      </c>
      <c r="L9" s="158"/>
      <c r="M9" s="158"/>
      <c r="N9" s="158"/>
      <c r="O9" s="9">
        <v>5524.2</v>
      </c>
      <c r="P9" s="9">
        <v>1</v>
      </c>
      <c r="Q9" s="13" t="str">
        <f>VLOOKUP(O9, '[1]لیست محصولات شهریور ۱۴۰۳'!B:C,2,0)</f>
        <v>برزیل کوکاپیل کاناریو | Brazil Cocapil Canario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12450000</v>
      </c>
      <c r="U9" s="15"/>
      <c r="V9" s="16">
        <f t="shared" si="1"/>
        <v>0</v>
      </c>
      <c r="W9" s="12">
        <f t="shared" si="2"/>
        <v>1</v>
      </c>
      <c r="X9" s="14">
        <f t="shared" si="3"/>
        <v>12450000</v>
      </c>
      <c r="Y9" s="17"/>
      <c r="Z9" s="14">
        <f t="shared" si="4"/>
        <v>12450000</v>
      </c>
      <c r="AA9" s="170"/>
      <c r="AB9" s="227"/>
      <c r="AC9" s="173"/>
      <c r="AD9" s="17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283553017643</v>
      </c>
      <c r="I10" s="25" t="s">
        <v>1081</v>
      </c>
      <c r="J10" s="9"/>
      <c r="K10" s="11" t="str">
        <f t="shared" ca="1" si="0"/>
        <v/>
      </c>
      <c r="L10" s="27" t="s">
        <v>1095</v>
      </c>
      <c r="M10" s="27" t="s">
        <v>1096</v>
      </c>
      <c r="N10" s="12"/>
      <c r="O10" s="9">
        <v>3329.1</v>
      </c>
      <c r="P10" s="9">
        <v>1</v>
      </c>
      <c r="Q10" s="13" t="str">
        <f>VLOOKUP(O10, '[1]لیست محصولات شهریور ۱۴۰۳'!B:C,2,0)</f>
        <v>بنتی ننکا | Benti Nenka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9850000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9850000</v>
      </c>
      <c r="Y10" s="17"/>
      <c r="Z10" s="14">
        <f t="shared" si="4"/>
        <v>9850000</v>
      </c>
      <c r="AA10" s="18" t="s">
        <v>80</v>
      </c>
      <c r="AB10" s="13" t="s">
        <v>1097</v>
      </c>
      <c r="AC10" s="19" t="s">
        <v>1098</v>
      </c>
      <c r="AD10" s="20" t="s">
        <v>172</v>
      </c>
      <c r="AE10" s="19"/>
      <c r="AF10" s="21"/>
      <c r="AG10" s="22" t="str">
        <f t="shared" si="5"/>
        <v>TRUE</v>
      </c>
      <c r="AH10" s="23" t="str">
        <f t="shared" si="6"/>
        <v>تهران خیابان آزادی- خیابان خوش شمالی- کوچه گلبانگ-پلاک 12-واحد 3  - فریدا رجب 09360223664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283555317374</v>
      </c>
      <c r="I11" s="9" t="s">
        <v>1081</v>
      </c>
      <c r="J11" s="9"/>
      <c r="K11" s="11" t="str">
        <f t="shared" ca="1" si="0"/>
        <v/>
      </c>
      <c r="L11" s="12" t="s">
        <v>135</v>
      </c>
      <c r="M11" s="12" t="s">
        <v>1045</v>
      </c>
      <c r="N11" s="12"/>
      <c r="O11" s="9">
        <v>5525.2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750</v>
      </c>
      <c r="T11" s="14">
        <f>VLOOKUP(O11, '[1]لیست محصولات شهریور ۱۴۰۳'!B:G,6,0)</f>
        <v>13350000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13350000</v>
      </c>
      <c r="Y11" s="17"/>
      <c r="Z11" s="14">
        <f t="shared" si="4"/>
        <v>13350000</v>
      </c>
      <c r="AA11" s="18" t="s">
        <v>80</v>
      </c>
      <c r="AB11" s="13" t="s">
        <v>1099</v>
      </c>
      <c r="AC11" s="19" t="s">
        <v>1100</v>
      </c>
      <c r="AD11" s="20" t="s">
        <v>172</v>
      </c>
      <c r="AE11" s="19"/>
      <c r="AF11" s="21"/>
      <c r="AG11" s="22" t="str">
        <f t="shared" si="5"/>
        <v>TRUE</v>
      </c>
      <c r="AH11" s="23" t="str">
        <f t="shared" si="6"/>
        <v>تهران درکه، خیابان کوهپایه، مجتمع یاس۲، زنگ۳۸، ورودی۲ طبقه ۵  - نگار اصغری 09197744483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9">
        <v>9</v>
      </c>
      <c r="H12" s="202">
        <v>283582254787</v>
      </c>
      <c r="I12" s="159" t="s">
        <v>1081</v>
      </c>
      <c r="J12" s="159"/>
      <c r="K12" s="11" t="str">
        <f t="shared" ca="1" si="0"/>
        <v/>
      </c>
      <c r="L12" s="156" t="s">
        <v>1101</v>
      </c>
      <c r="M12" s="156" t="s">
        <v>1102</v>
      </c>
      <c r="N12" s="156" t="s">
        <v>1103</v>
      </c>
      <c r="O12" s="9">
        <v>5501.1</v>
      </c>
      <c r="P12" s="9">
        <v>1</v>
      </c>
      <c r="Q12" s="13" t="str">
        <f>VLOOKUP(O12, '[1]لیست محصولات شهریور ۱۴۰۳'!B:C,2,0)</f>
        <v>ورتکس | Vortex</v>
      </c>
      <c r="R12" s="9" t="s">
        <v>84</v>
      </c>
      <c r="S12" s="12">
        <f>VLOOKUP(O12, '[1]لیست محصولات شهریور ۱۴۰۳'!B:F,5,0)</f>
        <v>150</v>
      </c>
      <c r="T12" s="14">
        <f>VLOOKUP(O12, '[1]لیست محصولات شهریور ۱۴۰۳'!B:G,6,0)</f>
        <v>2300000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2300000</v>
      </c>
      <c r="Y12" s="17"/>
      <c r="Z12" s="14">
        <f t="shared" si="4"/>
        <v>2300000</v>
      </c>
      <c r="AA12" s="168" t="s">
        <v>80</v>
      </c>
      <c r="AB12" s="226" t="s">
        <v>1104</v>
      </c>
      <c r="AC12" s="171" t="s">
        <v>1105</v>
      </c>
      <c r="AD12" s="175" t="s">
        <v>172</v>
      </c>
      <c r="AE12" s="19"/>
      <c r="AF12" s="21"/>
      <c r="AG12" s="22" t="str">
        <f t="shared" si="5"/>
        <v>TRUE</v>
      </c>
      <c r="AH12" s="23" t="str">
        <f t="shared" si="6"/>
        <v>تهران ملاصدرا، شیخ بهایی شمالی، نبش بن بست مهران شرکت لوتوس پارسیان - عطیه هجری 09363259118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204"/>
      <c r="I13" s="161"/>
      <c r="J13" s="161"/>
      <c r="K13" s="11" t="str">
        <f t="shared" ca="1" si="0"/>
        <v/>
      </c>
      <c r="L13" s="158"/>
      <c r="M13" s="158"/>
      <c r="N13" s="158"/>
      <c r="O13" s="9">
        <v>5511.1</v>
      </c>
      <c r="P13" s="9">
        <v>1</v>
      </c>
      <c r="Q13" s="13" t="str">
        <f>VLOOKUP(O13, '[1]لیست محصولات شهریور ۱۴۰۳'!B:C,2,0)</f>
        <v>هامبلا | Hambella</v>
      </c>
      <c r="R13" s="9" t="s">
        <v>84</v>
      </c>
      <c r="S13" s="12">
        <f>VLOOKUP(O13, '[1]لیست محصولات شهریور ۱۴۰۳'!B:F,5,0)</f>
        <v>150</v>
      </c>
      <c r="T13" s="14">
        <f>VLOOKUP(O13, '[1]لیست محصولات شهریور ۱۴۰۳'!B:G,6,0)</f>
        <v>3000000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3000000</v>
      </c>
      <c r="Y13" s="17"/>
      <c r="Z13" s="14">
        <f t="shared" si="4"/>
        <v>3000000</v>
      </c>
      <c r="AA13" s="170"/>
      <c r="AB13" s="227"/>
      <c r="AC13" s="173"/>
      <c r="AD13" s="17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59">
        <v>10</v>
      </c>
      <c r="H14" s="202">
        <v>283584480826</v>
      </c>
      <c r="I14" s="159" t="s">
        <v>1081</v>
      </c>
      <c r="J14" s="159"/>
      <c r="K14" s="11" t="str">
        <f t="shared" ca="1" si="0"/>
        <v/>
      </c>
      <c r="L14" s="156" t="s">
        <v>736</v>
      </c>
      <c r="M14" s="156" t="s">
        <v>1106</v>
      </c>
      <c r="N14" s="156" t="s">
        <v>1107</v>
      </c>
      <c r="O14" s="9">
        <v>3328.1</v>
      </c>
      <c r="P14" s="9">
        <v>1</v>
      </c>
      <c r="Q14" s="13" t="str">
        <f>VLOOKUP(O14, '[1]لیست محصولات شهریور ۱۴۰۳'!B:C,2,0)</f>
        <v>ایماکولادا مزارع فلو | Inmaculada Fellows Farms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7900000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7900000</v>
      </c>
      <c r="Y14" s="17"/>
      <c r="Z14" s="14">
        <f t="shared" si="4"/>
        <v>7900000</v>
      </c>
      <c r="AA14" s="168" t="s">
        <v>369</v>
      </c>
      <c r="AB14" s="226" t="s">
        <v>1108</v>
      </c>
      <c r="AC14" s="171" t="s">
        <v>1109</v>
      </c>
      <c r="AD14" s="175"/>
      <c r="AE14" s="19"/>
      <c r="AF14" s="21"/>
      <c r="AG14" s="22" t="str">
        <f t="shared" si="5"/>
        <v>TRUE</v>
      </c>
      <c r="AH14" s="23" t="str">
        <f t="shared" si="6"/>
        <v>بوشهر بندرکنگان - بلوار امام.منصور اباد روبروی خیابان اختر کافه مَریس - کامیار بهرامی 09376226419</v>
      </c>
    </row>
    <row r="15" spans="1:34" ht="22.35" customHeight="1">
      <c r="A15" s="7"/>
      <c r="B15" s="7"/>
      <c r="C15" s="7"/>
      <c r="D15" s="7"/>
      <c r="E15" s="7"/>
      <c r="F15" s="8"/>
      <c r="G15" s="160"/>
      <c r="H15" s="203"/>
      <c r="I15" s="160"/>
      <c r="J15" s="160"/>
      <c r="K15" s="11" t="str">
        <f t="shared" ca="1" si="0"/>
        <v/>
      </c>
      <c r="L15" s="157"/>
      <c r="M15" s="157"/>
      <c r="N15" s="157"/>
      <c r="O15" s="9">
        <v>3327.1</v>
      </c>
      <c r="P15" s="9">
        <v>1</v>
      </c>
      <c r="Q15" s="13" t="str">
        <f>VLOOKUP(O15, '[1]لیست محصولات شهریور ۱۴۰۳'!B:C,2,0)</f>
        <v>پامپوجیلا | pampojila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5950000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5950000</v>
      </c>
      <c r="Y15" s="17"/>
      <c r="Z15" s="14">
        <f t="shared" si="4"/>
        <v>5950000</v>
      </c>
      <c r="AA15" s="169"/>
      <c r="AB15" s="228"/>
      <c r="AC15" s="172"/>
      <c r="AD15" s="176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204"/>
      <c r="I16" s="161"/>
      <c r="J16" s="161"/>
      <c r="K16" s="11" t="str">
        <f t="shared" ca="1" si="0"/>
        <v/>
      </c>
      <c r="L16" s="158"/>
      <c r="M16" s="158"/>
      <c r="N16" s="158"/>
      <c r="O16" s="9">
        <v>3329.1</v>
      </c>
      <c r="P16" s="9">
        <v>1</v>
      </c>
      <c r="Q16" s="13" t="str">
        <f>VLOOKUP(O16, '[1]لیست محصولات شهریور ۱۴۰۳'!B:C,2,0)</f>
        <v>بنتی ننکا | Benti Nenka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9850000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9850000</v>
      </c>
      <c r="Y16" s="17"/>
      <c r="Z16" s="14">
        <f t="shared" si="4"/>
        <v>9850000</v>
      </c>
      <c r="AA16" s="170"/>
      <c r="AB16" s="227"/>
      <c r="AC16" s="173"/>
      <c r="AD16" s="177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82">
        <v>11</v>
      </c>
      <c r="H17" s="83"/>
      <c r="I17" s="82" t="s">
        <v>1081</v>
      </c>
      <c r="J17" s="9"/>
      <c r="K17" s="11" t="str">
        <f t="shared" ca="1" si="0"/>
        <v/>
      </c>
      <c r="L17" s="12" t="s">
        <v>672</v>
      </c>
      <c r="M17" s="12" t="s">
        <v>673</v>
      </c>
      <c r="N17" s="12" t="s">
        <v>674</v>
      </c>
      <c r="O17" s="9">
        <v>5501.3</v>
      </c>
      <c r="P17" s="9">
        <v>4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4000</v>
      </c>
      <c r="T17" s="14">
        <f>VLOOKUP(O17, '[1]لیست محصولات شهریور ۱۴۰۳'!B:G,6,0)</f>
        <v>51200000</v>
      </c>
      <c r="U17" s="15"/>
      <c r="V17" s="16">
        <f t="shared" si="1"/>
        <v>0</v>
      </c>
      <c r="W17" s="12">
        <f t="shared" si="2"/>
        <v>4</v>
      </c>
      <c r="X17" s="14">
        <f t="shared" si="3"/>
        <v>204800000</v>
      </c>
      <c r="Y17" s="17"/>
      <c r="Z17" s="14">
        <f t="shared" si="4"/>
        <v>204800000</v>
      </c>
      <c r="AA17" s="18" t="s">
        <v>80</v>
      </c>
      <c r="AB17" s="13" t="s">
        <v>70</v>
      </c>
      <c r="AC17" s="19" t="s">
        <v>675</v>
      </c>
      <c r="AD17" s="20"/>
      <c r="AE17" s="107" t="s">
        <v>1110</v>
      </c>
      <c r="AF17" s="21"/>
      <c r="AG17" s="22" t="str">
        <f t="shared" si="5"/>
        <v>TRUE</v>
      </c>
      <c r="AH17" s="23" t="str">
        <f t="shared" si="6"/>
        <v>تهران - کافه نولان پونک - آرین بیکدلی 09125690775</v>
      </c>
    </row>
    <row r="18" spans="1:34" ht="22.35" customHeight="1">
      <c r="A18" s="7"/>
      <c r="B18" s="7"/>
      <c r="C18" s="7"/>
      <c r="D18" s="7"/>
      <c r="E18" s="7"/>
      <c r="F18" s="8"/>
      <c r="G18" s="9">
        <v>12</v>
      </c>
      <c r="H18" s="10">
        <v>283595996930</v>
      </c>
      <c r="I18" s="9" t="s">
        <v>1076</v>
      </c>
      <c r="J18" s="9"/>
      <c r="K18" s="11" t="str">
        <f t="shared" ca="1" si="0"/>
        <v/>
      </c>
      <c r="L18" s="12" t="s">
        <v>168</v>
      </c>
      <c r="M18" s="12" t="s">
        <v>1111</v>
      </c>
      <c r="N18" s="12"/>
      <c r="O18" s="9">
        <v>3327.1</v>
      </c>
      <c r="P18" s="9">
        <v>1</v>
      </c>
      <c r="Q18" s="13" t="str">
        <f>VLOOKUP(O18, '[1]لیست محصولات شهریور ۱۴۰۳'!B:C,2,0)</f>
        <v>پامپوجیلا | pampojila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5950000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5950000</v>
      </c>
      <c r="Y18" s="17"/>
      <c r="Z18" s="14">
        <f t="shared" si="4"/>
        <v>5950000</v>
      </c>
      <c r="AA18" s="18" t="s">
        <v>132</v>
      </c>
      <c r="AB18" s="13" t="s">
        <v>1112</v>
      </c>
      <c r="AC18" s="19" t="s">
        <v>1113</v>
      </c>
      <c r="AD18" s="20"/>
      <c r="AE18" s="19"/>
      <c r="AF18" s="21"/>
      <c r="AG18" s="22" t="str">
        <f t="shared" si="5"/>
        <v>TRUE</v>
      </c>
      <c r="AH18" s="23" t="str">
        <f t="shared" si="6"/>
        <v>اصفهان شهرضا - 40 متری مابین مغتح و سه‌راه حکیم فرزانه  - محسن محمودیه 09393214006</v>
      </c>
    </row>
    <row r="19" spans="1:34" ht="22.35" customHeight="1">
      <c r="A19" s="7"/>
      <c r="B19" s="7"/>
      <c r="C19" s="7"/>
      <c r="D19" s="7"/>
      <c r="E19" s="7"/>
      <c r="F19" s="8"/>
      <c r="G19" s="159">
        <v>13</v>
      </c>
      <c r="H19" s="202">
        <v>283600376076</v>
      </c>
      <c r="I19" s="159" t="s">
        <v>1076</v>
      </c>
      <c r="J19" s="159"/>
      <c r="K19" s="11" t="str">
        <f t="shared" ca="1" si="0"/>
        <v/>
      </c>
      <c r="L19" s="156" t="s">
        <v>1114</v>
      </c>
      <c r="M19" s="156" t="s">
        <v>277</v>
      </c>
      <c r="N19" s="156"/>
      <c r="O19" s="9">
        <v>3329.1</v>
      </c>
      <c r="P19" s="9">
        <v>1</v>
      </c>
      <c r="Q19" s="13" t="str">
        <f>VLOOKUP(O19, '[1]لیست محصولات شهریور ۱۴۰۳'!B:C,2,0)</f>
        <v>بنتی ننکا | Benti Nenka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9850000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9850000</v>
      </c>
      <c r="Y19" s="17"/>
      <c r="Z19" s="14">
        <f t="shared" si="4"/>
        <v>9850000</v>
      </c>
      <c r="AA19" s="168" t="s">
        <v>80</v>
      </c>
      <c r="AB19" s="226" t="s">
        <v>1115</v>
      </c>
      <c r="AC19" s="171" t="s">
        <v>1116</v>
      </c>
      <c r="AD19" s="175" t="s">
        <v>172</v>
      </c>
      <c r="AE19" s="19"/>
      <c r="AF19" s="21"/>
      <c r="AG19" s="22" t="str">
        <f t="shared" si="5"/>
        <v>TRUE</v>
      </c>
      <c r="AH19" s="23" t="str">
        <f t="shared" si="6"/>
        <v>تهران ستاری شمال، خ پیامبر مرکزی، برج‌های مروارید غرب، بلوکB1، طبقه اول، واحد8  - کمال موسوی 09193481235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0"/>
      <c r="H20" s="203"/>
      <c r="I20" s="160"/>
      <c r="J20" s="160"/>
      <c r="K20" s="11" t="str">
        <f t="shared" ca="1" si="0"/>
        <v/>
      </c>
      <c r="L20" s="157"/>
      <c r="M20" s="157"/>
      <c r="N20" s="157"/>
      <c r="O20" s="9">
        <v>3327.1</v>
      </c>
      <c r="P20" s="9">
        <v>1</v>
      </c>
      <c r="Q20" s="13" t="str">
        <f>VLOOKUP(O20, '[1]لیست محصولات شهریور ۱۴۰۳'!B:C,2,0)</f>
        <v>پامپوجیلا | pampojila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5950000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5950000</v>
      </c>
      <c r="Y20" s="17"/>
      <c r="Z20" s="14">
        <f t="shared" si="4"/>
        <v>5950000</v>
      </c>
      <c r="AA20" s="169"/>
      <c r="AB20" s="228"/>
      <c r="AC20" s="172"/>
      <c r="AD20" s="176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1"/>
      <c r="H21" s="204"/>
      <c r="I21" s="161"/>
      <c r="J21" s="161"/>
      <c r="K21" s="11" t="str">
        <f t="shared" ca="1" si="0"/>
        <v/>
      </c>
      <c r="L21" s="158"/>
      <c r="M21" s="158"/>
      <c r="N21" s="158"/>
      <c r="O21" s="9">
        <v>5511.1</v>
      </c>
      <c r="P21" s="9">
        <v>1</v>
      </c>
      <c r="Q21" s="13" t="str">
        <f>VLOOKUP(O21, '[1]لیست محصولات شهریور ۱۴۰۳'!B:C,2,0)</f>
        <v>هامبلا | Hambella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3000000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3000000</v>
      </c>
      <c r="Y21" s="17"/>
      <c r="Z21" s="14">
        <f t="shared" si="4"/>
        <v>3000000</v>
      </c>
      <c r="AA21" s="170"/>
      <c r="AB21" s="227"/>
      <c r="AC21" s="173"/>
      <c r="AD21" s="17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14</v>
      </c>
      <c r="H22" s="10">
        <v>283604051115</v>
      </c>
      <c r="I22" s="9" t="s">
        <v>1076</v>
      </c>
      <c r="J22" s="9"/>
      <c r="K22" s="11" t="str">
        <f t="shared" ca="1" si="0"/>
        <v/>
      </c>
      <c r="L22" s="12" t="s">
        <v>1117</v>
      </c>
      <c r="M22" s="12" t="s">
        <v>1118</v>
      </c>
      <c r="N22" s="12"/>
      <c r="O22" s="9">
        <v>5511.2</v>
      </c>
      <c r="P22" s="9">
        <v>1</v>
      </c>
      <c r="Q22" s="13" t="str">
        <f>VLOOKUP(O22, '[1]لیست محصولات شهریور ۱۴۰۳'!B:C,2,0)</f>
        <v>هامبلا | Hambella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14550000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14550000</v>
      </c>
      <c r="Y22" s="17"/>
      <c r="Z22" s="14">
        <f t="shared" si="4"/>
        <v>14550000</v>
      </c>
      <c r="AA22" s="18" t="s">
        <v>1119</v>
      </c>
      <c r="AB22" s="13" t="s">
        <v>1120</v>
      </c>
      <c r="AC22" s="19" t="s">
        <v>1121</v>
      </c>
      <c r="AD22" s="20"/>
      <c r="AE22" s="84" t="s">
        <v>601</v>
      </c>
      <c r="AF22" s="21"/>
      <c r="AG22" s="22" t="str">
        <f t="shared" si="5"/>
        <v>TRUE</v>
      </c>
      <c r="AH22" s="23" t="str">
        <f t="shared" si="6"/>
        <v>مرکزی دلیجان - اداره پست شهرستان دلیجان صندوق پستی 131  - سیدمحسن صادقی 09183697020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15</v>
      </c>
      <c r="H23" s="10">
        <v>283608963739</v>
      </c>
      <c r="I23" s="9" t="s">
        <v>1076</v>
      </c>
      <c r="J23" s="9"/>
      <c r="K23" s="11" t="str">
        <f t="shared" ca="1" si="0"/>
        <v/>
      </c>
      <c r="L23" s="12" t="s">
        <v>1122</v>
      </c>
      <c r="M23" s="12" t="s">
        <v>1123</v>
      </c>
      <c r="N23" s="12"/>
      <c r="O23" s="9">
        <v>5511.2</v>
      </c>
      <c r="P23" s="9">
        <v>1</v>
      </c>
      <c r="Q23" s="13" t="str">
        <f>VLOOKUP(O23, '[1]لیست محصولات شهریور ۱۴۰۳'!B:C,2,0)</f>
        <v>هامبلا | Hambella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14550000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14550000</v>
      </c>
      <c r="Y23" s="17"/>
      <c r="Z23" s="14">
        <f t="shared" si="4"/>
        <v>14550000</v>
      </c>
      <c r="AA23" s="18" t="s">
        <v>783</v>
      </c>
      <c r="AB23" s="13" t="s">
        <v>1124</v>
      </c>
      <c r="AC23" s="19" t="s">
        <v>1125</v>
      </c>
      <c r="AD23" s="20"/>
      <c r="AE23" s="19"/>
      <c r="AF23" s="21"/>
      <c r="AG23" s="22" t="str">
        <f t="shared" si="5"/>
        <v>TRUE</v>
      </c>
      <c r="AH23" s="23" t="str">
        <f t="shared" si="6"/>
        <v>اهواز گلستان خیابان شهریور پلاک 139 مجتمع ماهان شش واحد نه  - کبری کمایی 09163050199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16</v>
      </c>
      <c r="H24" s="10">
        <v>283614908553</v>
      </c>
      <c r="I24" s="9" t="s">
        <v>1076</v>
      </c>
      <c r="J24" s="9"/>
      <c r="K24" s="11" t="str">
        <f t="shared" ca="1" si="0"/>
        <v/>
      </c>
      <c r="L24" s="12" t="s">
        <v>1126</v>
      </c>
      <c r="M24" s="12" t="s">
        <v>1127</v>
      </c>
      <c r="N24" s="12"/>
      <c r="O24" s="9">
        <v>5525.1</v>
      </c>
      <c r="P24" s="9">
        <v>2</v>
      </c>
      <c r="Q24" s="13" t="str">
        <f>VLOOKUP(O24, '[1]لیست محصولات شهریور ۱۴۰۳'!B:C,2,0)</f>
        <v>اتیوپی آناسورا | Ethiopia Anasora</v>
      </c>
      <c r="R24" s="9" t="s">
        <v>1128</v>
      </c>
      <c r="S24" s="12">
        <f>VLOOKUP(O24, '[1]لیست محصولات شهریور ۱۴۰۳'!B:F,5,0)</f>
        <v>150</v>
      </c>
      <c r="T24" s="14">
        <f>VLOOKUP(O24, '[1]لیست محصولات شهریور ۱۴۰۳'!B:G,6,0)</f>
        <v>2750000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5500000</v>
      </c>
      <c r="Y24" s="17"/>
      <c r="Z24" s="14">
        <f t="shared" si="4"/>
        <v>5500000</v>
      </c>
      <c r="AA24" s="18" t="s">
        <v>80</v>
      </c>
      <c r="AB24" s="13" t="s">
        <v>1129</v>
      </c>
      <c r="AC24" s="19" t="s">
        <v>1130</v>
      </c>
      <c r="AD24" s="20" t="s">
        <v>87</v>
      </c>
      <c r="AE24" s="19"/>
      <c r="AF24" s="21"/>
      <c r="AG24" s="22" t="str">
        <f t="shared" si="5"/>
        <v>TRUE</v>
      </c>
      <c r="AH24" s="23" t="str">
        <f t="shared" si="6"/>
        <v>تهران پاسداران سه راه ضرابخانه ،سروستان ۵، کوچه اول، پلاک ۱ ،واحد ۳  - فرشاد مقدسی 09147894009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59">
        <v>17</v>
      </c>
      <c r="H25" s="202">
        <v>855931</v>
      </c>
      <c r="I25" s="159" t="s">
        <v>1076</v>
      </c>
      <c r="J25" s="159"/>
      <c r="K25" s="11" t="str">
        <f t="shared" ca="1" si="0"/>
        <v/>
      </c>
      <c r="L25" s="156" t="s">
        <v>694</v>
      </c>
      <c r="M25" s="156" t="s">
        <v>1131</v>
      </c>
      <c r="N25" s="156" t="s">
        <v>1132</v>
      </c>
      <c r="O25" s="9">
        <v>5501.1</v>
      </c>
      <c r="P25" s="9">
        <v>1</v>
      </c>
      <c r="Q25" s="13" t="str">
        <f>VLOOKUP(O25, '[1]لیست محصولات شهریور ۱۴۰۳'!B:C,2,0)</f>
        <v>ورتکس | Vortex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2300000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2300000</v>
      </c>
      <c r="Y25" s="17"/>
      <c r="Z25" s="14">
        <f t="shared" si="4"/>
        <v>2300000</v>
      </c>
      <c r="AA25" s="168" t="s">
        <v>616</v>
      </c>
      <c r="AB25" s="226" t="s">
        <v>1133</v>
      </c>
      <c r="AC25" s="171" t="s">
        <v>1134</v>
      </c>
      <c r="AD25" s="175"/>
      <c r="AE25" s="19"/>
      <c r="AF25" s="21"/>
      <c r="AG25" s="22" t="str">
        <f t="shared" si="5"/>
        <v>TRUE</v>
      </c>
      <c r="AH25" s="23" t="str">
        <f t="shared" si="6"/>
        <v>بجنورد امیریه شمالی-ابتدای.خیابان نامجو-قبل گل اردیبهشت. پلاک 4. روبروی پارکینگ کافه هوم - حسین رحیمی 09371004799</v>
      </c>
    </row>
    <row r="26" spans="1:34" ht="22.35" customHeight="1">
      <c r="A26" s="7"/>
      <c r="B26" s="7"/>
      <c r="C26" s="7"/>
      <c r="D26" s="7"/>
      <c r="E26" s="7"/>
      <c r="F26" s="8"/>
      <c r="G26" s="161"/>
      <c r="H26" s="204"/>
      <c r="I26" s="161"/>
      <c r="J26" s="161"/>
      <c r="K26" s="11" t="str">
        <f t="shared" ca="1" si="0"/>
        <v/>
      </c>
      <c r="L26" s="158"/>
      <c r="M26" s="158"/>
      <c r="N26" s="158"/>
      <c r="O26" s="9">
        <v>5525.1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2750000</v>
      </c>
      <c r="Y26" s="17"/>
      <c r="Z26" s="14">
        <f t="shared" si="4"/>
        <v>2750000</v>
      </c>
      <c r="AA26" s="170"/>
      <c r="AB26" s="227"/>
      <c r="AC26" s="173"/>
      <c r="AD26" s="17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18</v>
      </c>
      <c r="H27" s="10">
        <v>920775</v>
      </c>
      <c r="I27" s="9" t="s">
        <v>1076</v>
      </c>
      <c r="J27" s="9"/>
      <c r="K27" s="11" t="str">
        <f t="shared" ca="1" si="0"/>
        <v/>
      </c>
      <c r="L27" s="12" t="s">
        <v>147</v>
      </c>
      <c r="M27" s="12" t="s">
        <v>1135</v>
      </c>
      <c r="N27" s="12"/>
      <c r="O27" s="9">
        <v>3329.1</v>
      </c>
      <c r="P27" s="9">
        <v>1</v>
      </c>
      <c r="Q27" s="13" t="str">
        <f>VLOOKUP(O27, '[1]لیست محصولات شهریور ۱۴۰۳'!B:C,2,0)</f>
        <v>بنتی ننکا | Benti Nenka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9850000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9850000</v>
      </c>
      <c r="Y27" s="17"/>
      <c r="Z27" s="14">
        <f t="shared" si="4"/>
        <v>9850000</v>
      </c>
      <c r="AA27" s="18" t="s">
        <v>621</v>
      </c>
      <c r="AB27" s="13" t="s">
        <v>1136</v>
      </c>
      <c r="AC27" s="19" t="s">
        <v>1137</v>
      </c>
      <c r="AD27" s="20"/>
      <c r="AE27" s="19"/>
      <c r="AF27" s="21"/>
      <c r="AG27" s="22" t="str">
        <f t="shared" si="5"/>
        <v>TRUE</v>
      </c>
      <c r="AH27" s="23" t="str">
        <f t="shared" si="6"/>
        <v>زاهدان بزرگمهر ۱۳، پلاک ۹  - علی لطفی 09036546591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59">
        <v>19</v>
      </c>
      <c r="H28" s="202">
        <v>283630267730</v>
      </c>
      <c r="I28" s="159" t="s">
        <v>1076</v>
      </c>
      <c r="J28" s="159"/>
      <c r="K28" s="11" t="str">
        <f t="shared" ca="1" si="0"/>
        <v/>
      </c>
      <c r="L28" s="156" t="s">
        <v>1138</v>
      </c>
      <c r="M28" s="156" t="s">
        <v>1139</v>
      </c>
      <c r="N28" s="156"/>
      <c r="O28" s="9">
        <v>5525.1</v>
      </c>
      <c r="P28" s="9">
        <v>1</v>
      </c>
      <c r="Q28" s="13" t="str">
        <f>VLOOKUP(O28, '[1]لیست محصولات شهریور ۱۴۰۳'!B:C,2,0)</f>
        <v>اتیوپی آناسورا | Ethiopia Anasora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2750000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2750000</v>
      </c>
      <c r="Y28" s="17"/>
      <c r="Z28" s="14">
        <f t="shared" si="4"/>
        <v>2750000</v>
      </c>
      <c r="AA28" s="168" t="s">
        <v>80</v>
      </c>
      <c r="AB28" s="226" t="s">
        <v>1140</v>
      </c>
      <c r="AC28" s="171" t="s">
        <v>1141</v>
      </c>
      <c r="AD28" s="175" t="s">
        <v>172</v>
      </c>
      <c r="AE28" s="19"/>
      <c r="AF28" s="21"/>
      <c r="AG28" s="22" t="str">
        <f t="shared" si="5"/>
        <v>TRUE</v>
      </c>
      <c r="AH28" s="23" t="str">
        <f t="shared" si="6"/>
        <v>تهران خ شریعتی بالاتر از صدر، خ میرزاپور، خ فاطمیه، کوچه مهر دوم غربی، پلاک 42، واحد سوم شرقی  - محمود مرافق 09190691962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1"/>
      <c r="H29" s="204"/>
      <c r="I29" s="161"/>
      <c r="J29" s="161"/>
      <c r="K29" s="11" t="str">
        <f t="shared" ca="1" si="0"/>
        <v/>
      </c>
      <c r="L29" s="158"/>
      <c r="M29" s="158"/>
      <c r="N29" s="158"/>
      <c r="O29" s="9">
        <v>5524.1</v>
      </c>
      <c r="P29" s="9">
        <v>1</v>
      </c>
      <c r="Q29" s="13" t="str">
        <f>VLOOKUP(O29, '[1]لیست محصولات شهریور ۱۴۰۳'!B:C,2,0)</f>
        <v>برزیل کوکاپیل کاناریو | Brazil Cocapil Canario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2550000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2550000</v>
      </c>
      <c r="Y29" s="17"/>
      <c r="Z29" s="14">
        <f t="shared" si="4"/>
        <v>2550000</v>
      </c>
      <c r="AA29" s="170"/>
      <c r="AB29" s="227"/>
      <c r="AC29" s="173"/>
      <c r="AD29" s="177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9">
        <v>20</v>
      </c>
      <c r="H30" s="202">
        <v>283630293190</v>
      </c>
      <c r="I30" s="159" t="s">
        <v>1076</v>
      </c>
      <c r="J30" s="159"/>
      <c r="K30" s="11" t="str">
        <f t="shared" ca="1" si="0"/>
        <v/>
      </c>
      <c r="L30" s="156" t="s">
        <v>1142</v>
      </c>
      <c r="M30" s="156" t="s">
        <v>1143</v>
      </c>
      <c r="N30" s="156" t="s">
        <v>526</v>
      </c>
      <c r="O30" s="9">
        <v>5511.1</v>
      </c>
      <c r="P30" s="9">
        <v>1</v>
      </c>
      <c r="Q30" s="13" t="str">
        <f>VLOOKUP(O30, '[1]لیست محصولات شهریور ۱۴۰۳'!B:C,2,0)</f>
        <v>هامبلا | Hambella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3000000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3000000</v>
      </c>
      <c r="Y30" s="17"/>
      <c r="Z30" s="14">
        <f t="shared" si="4"/>
        <v>3000000</v>
      </c>
      <c r="AA30" s="168" t="s">
        <v>184</v>
      </c>
      <c r="AB30" s="226" t="s">
        <v>1144</v>
      </c>
      <c r="AC30" s="171" t="s">
        <v>1145</v>
      </c>
      <c r="AD30" s="175"/>
      <c r="AE30" s="19"/>
      <c r="AF30" s="21"/>
      <c r="AG30" s="22" t="str">
        <f t="shared" si="5"/>
        <v>TRUE</v>
      </c>
      <c r="AH30" s="23" t="str">
        <f>AA30&amp;" "&amp;AB30&amp;" "&amp;N30&amp;" - "&amp;L30&amp;" "&amp;M30&amp;" "&amp;AC30</f>
        <v>مشهد بلوار وکیل اباد بین وکیل اباد ۲۸ و ۲۶ کافه خط - شاهین نعیم آبادی 09151078961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1"/>
      <c r="H31" s="204"/>
      <c r="I31" s="161"/>
      <c r="J31" s="161"/>
      <c r="K31" s="11" t="str">
        <f t="shared" ca="1" si="0"/>
        <v/>
      </c>
      <c r="L31" s="158"/>
      <c r="M31" s="158"/>
      <c r="N31" s="158"/>
      <c r="O31" s="9">
        <v>3328.1</v>
      </c>
      <c r="P31" s="9">
        <v>1</v>
      </c>
      <c r="Q31" s="13" t="str">
        <f>VLOOKUP(O31, '[1]لیست محصولات شهریور ۱۴۰۳'!B:C,2,0)</f>
        <v>ایماکولادا مزارع فلو | Inmaculada Fellows Farms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7900000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7900000</v>
      </c>
      <c r="Y31" s="17"/>
      <c r="Z31" s="14">
        <f t="shared" si="4"/>
        <v>7900000</v>
      </c>
      <c r="AA31" s="170"/>
      <c r="AB31" s="227"/>
      <c r="AC31" s="173"/>
      <c r="AD31" s="177"/>
      <c r="AE31" s="19"/>
      <c r="AF31" s="21"/>
      <c r="AG31" s="22" t="str">
        <f t="shared" si="5"/>
        <v>TRUE</v>
      </c>
      <c r="AH31" s="23" t="str">
        <f t="shared" ref="AH31:AH94" si="7">AA31&amp;" "&amp;AB31&amp;" "&amp;N31&amp;" - "&amp;L31&amp;" "&amp;M31&amp;" "&amp;AC31</f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62">
        <v>21</v>
      </c>
      <c r="H32" s="165"/>
      <c r="I32" s="162" t="s">
        <v>1076</v>
      </c>
      <c r="J32" s="159"/>
      <c r="K32" s="11" t="str">
        <f t="shared" ca="1" si="0"/>
        <v/>
      </c>
      <c r="L32" s="156" t="s">
        <v>817</v>
      </c>
      <c r="M32" s="156" t="s">
        <v>818</v>
      </c>
      <c r="N32" s="156" t="s">
        <v>819</v>
      </c>
      <c r="O32" s="9">
        <v>5525.3</v>
      </c>
      <c r="P32" s="9">
        <v>2</v>
      </c>
      <c r="Q32" s="13" t="str">
        <f>VLOOKUP(O32, '[1]لیست محصولات شهریور ۱۴۰۳'!B:C,2,0)</f>
        <v>اتیوپی آناسورا | Ethiopia Anasora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63200000</v>
      </c>
      <c r="U32" s="15"/>
      <c r="V32" s="16">
        <f t="shared" si="1"/>
        <v>0</v>
      </c>
      <c r="W32" s="12">
        <f t="shared" si="2"/>
        <v>2</v>
      </c>
      <c r="X32" s="14">
        <f t="shared" si="3"/>
        <v>126400000</v>
      </c>
      <c r="Y32" s="17"/>
      <c r="Z32" s="14">
        <f t="shared" si="4"/>
        <v>126400000</v>
      </c>
      <c r="AA32" s="168" t="s">
        <v>80</v>
      </c>
      <c r="AB32" s="226" t="s">
        <v>70</v>
      </c>
      <c r="AC32" s="171" t="s">
        <v>821</v>
      </c>
      <c r="AD32" s="175"/>
      <c r="AE32" s="19"/>
      <c r="AF32" s="21"/>
      <c r="AG32" s="22" t="str">
        <f t="shared" si="5"/>
        <v>TRUE</v>
      </c>
      <c r="AH32" s="23" t="str">
        <f t="shared" si="7"/>
        <v>تهران - کافه آرمه - اردوان یوسفی 09124047817</v>
      </c>
    </row>
    <row r="33" spans="1:34" ht="22.35" customHeight="1">
      <c r="A33" s="7"/>
      <c r="B33" s="7"/>
      <c r="C33" s="7"/>
      <c r="D33" s="7"/>
      <c r="E33" s="7"/>
      <c r="F33" s="8"/>
      <c r="G33" s="164"/>
      <c r="H33" s="167"/>
      <c r="I33" s="164"/>
      <c r="J33" s="161"/>
      <c r="K33" s="11" t="str">
        <f t="shared" ca="1" si="0"/>
        <v/>
      </c>
      <c r="L33" s="158"/>
      <c r="M33" s="158"/>
      <c r="N33" s="158"/>
      <c r="O33" s="9">
        <v>5511.1</v>
      </c>
      <c r="P33" s="9">
        <v>1</v>
      </c>
      <c r="Q33" s="13" t="str">
        <f>VLOOKUP(O33, '[1]لیست محصولات شهریور ۱۴۰۳'!B:C,2,0)</f>
        <v>هامبلا | Hambella</v>
      </c>
      <c r="R33" s="9" t="s">
        <v>820</v>
      </c>
      <c r="S33" s="12">
        <f>VLOOKUP(O33, '[1]لیست محصولات شهریور ۱۴۰۳'!B:F,5,0)</f>
        <v>150</v>
      </c>
      <c r="T33" s="14">
        <f>VLOOKUP(O33, '[1]لیست محصولات شهریور ۱۴۰۳'!B:G,6,0)</f>
        <v>3000000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3000000</v>
      </c>
      <c r="Y33" s="17"/>
      <c r="Z33" s="14">
        <f t="shared" si="4"/>
        <v>3000000</v>
      </c>
      <c r="AA33" s="170"/>
      <c r="AB33" s="227"/>
      <c r="AC33" s="173"/>
      <c r="AD33" s="177"/>
      <c r="AE33" s="19"/>
      <c r="AF33" s="21"/>
      <c r="AG33" s="22" t="str">
        <f t="shared" si="5"/>
        <v>TRUE</v>
      </c>
      <c r="AH33" s="23" t="str">
        <f t="shared" si="7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>
        <v>22</v>
      </c>
      <c r="H34" s="10">
        <v>283636162914</v>
      </c>
      <c r="I34" s="9" t="s">
        <v>1076</v>
      </c>
      <c r="J34" s="9"/>
      <c r="K34" s="11" t="str">
        <f t="shared" ca="1" si="0"/>
        <v/>
      </c>
      <c r="L34" s="12" t="s">
        <v>1146</v>
      </c>
      <c r="M34" s="12" t="s">
        <v>1147</v>
      </c>
      <c r="N34" s="12"/>
      <c r="O34" s="9">
        <v>5501.1</v>
      </c>
      <c r="P34" s="9">
        <v>1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2300000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2300000</v>
      </c>
      <c r="Y34" s="17"/>
      <c r="Z34" s="14">
        <f t="shared" si="4"/>
        <v>2300000</v>
      </c>
      <c r="AA34" s="18" t="s">
        <v>1148</v>
      </c>
      <c r="AB34" s="13" t="s">
        <v>1149</v>
      </c>
      <c r="AC34" s="19" t="s">
        <v>1150</v>
      </c>
      <c r="AD34" s="20"/>
      <c r="AE34" s="19"/>
      <c r="AF34" s="21"/>
      <c r="AG34" s="22" t="str">
        <f t="shared" si="5"/>
        <v>TRUE</v>
      </c>
      <c r="AH34" s="23" t="str">
        <f t="shared" si="7"/>
        <v>اندیمشک کوی رسالت_خیابان فکه۴_ پلاک ۱۷  - سانیا شیخ 09107872269</v>
      </c>
    </row>
    <row r="35" spans="1:34" ht="22.35" customHeight="1">
      <c r="A35" s="7"/>
      <c r="B35" s="7"/>
      <c r="C35" s="7"/>
      <c r="D35" s="7"/>
      <c r="E35" s="7"/>
      <c r="F35" s="8"/>
      <c r="G35" s="82">
        <v>23</v>
      </c>
      <c r="H35" s="83"/>
      <c r="I35" s="82" t="s">
        <v>1076</v>
      </c>
      <c r="J35" s="9" t="s">
        <v>75</v>
      </c>
      <c r="K35" s="11" t="str">
        <f t="shared" ca="1" si="0"/>
        <v/>
      </c>
      <c r="L35" s="12"/>
      <c r="M35" s="12" t="s">
        <v>1152</v>
      </c>
      <c r="N35" s="12" t="s">
        <v>1151</v>
      </c>
      <c r="O35" s="9">
        <v>5501.3</v>
      </c>
      <c r="P35" s="9">
        <v>4</v>
      </c>
      <c r="Q35" s="13" t="str">
        <f>VLOOKUP(O35, '[1]لیست محصولات شهریور ۱۴۰۳'!B:C,2,0)</f>
        <v>ورتکس | Vortex</v>
      </c>
      <c r="R35" s="9"/>
      <c r="S35" s="12">
        <f>VLOOKUP(O35, '[1]لیست محصولات شهریور ۱۴۰۳'!B:F,5,0)</f>
        <v>4000</v>
      </c>
      <c r="T35" s="14">
        <f>VLOOKUP(O35, '[1]لیست محصولات شهریور ۱۴۰۳'!B:G,6,0)</f>
        <v>51200000</v>
      </c>
      <c r="U35" s="15"/>
      <c r="V35" s="16">
        <f t="shared" si="1"/>
        <v>0</v>
      </c>
      <c r="W35" s="12">
        <f t="shared" si="2"/>
        <v>4</v>
      </c>
      <c r="X35" s="14">
        <f t="shared" si="3"/>
        <v>204800000</v>
      </c>
      <c r="Y35" s="17"/>
      <c r="Z35" s="14">
        <f t="shared" si="4"/>
        <v>204800000</v>
      </c>
      <c r="AA35" s="18" t="s">
        <v>80</v>
      </c>
      <c r="AB35" s="13" t="s">
        <v>70</v>
      </c>
      <c r="AC35" s="19" t="s">
        <v>1153</v>
      </c>
      <c r="AD35" s="20"/>
      <c r="AE35" s="84" t="s">
        <v>1154</v>
      </c>
      <c r="AF35" s="21"/>
      <c r="AG35" s="22" t="str">
        <f t="shared" si="5"/>
        <v>TRUE</v>
      </c>
      <c r="AH35" s="23" t="str">
        <f t="shared" si="7"/>
        <v>تهران - آورین لانژ -  محمودیان 09362636774</v>
      </c>
    </row>
    <row r="36" spans="1:34" ht="22.35" customHeight="1">
      <c r="A36" s="7"/>
      <c r="B36" s="7"/>
      <c r="C36" s="7"/>
      <c r="D36" s="7"/>
      <c r="E36" s="7"/>
      <c r="F36" s="8"/>
      <c r="G36" s="9">
        <v>24</v>
      </c>
      <c r="H36" s="10">
        <v>283637187344</v>
      </c>
      <c r="I36" s="9" t="s">
        <v>1076</v>
      </c>
      <c r="J36" s="9" t="s">
        <v>75</v>
      </c>
      <c r="K36" s="11" t="str">
        <f t="shared" ca="1" si="0"/>
        <v/>
      </c>
      <c r="L36" s="12" t="s">
        <v>268</v>
      </c>
      <c r="M36" s="12" t="s">
        <v>305</v>
      </c>
      <c r="N36" s="12" t="s">
        <v>306</v>
      </c>
      <c r="O36" s="9">
        <v>5501.3</v>
      </c>
      <c r="P36" s="9">
        <v>1</v>
      </c>
      <c r="Q36" s="13" t="str">
        <f>VLOOKUP(O36, '[1]لیست محصولات شهریور ۱۴۰۳'!B:C,2,0)</f>
        <v>ورتکس | Vortex</v>
      </c>
      <c r="R36" s="9"/>
      <c r="S36" s="12">
        <f>VLOOKUP(O36, '[1]لیست محصولات شهریور ۱۴۰۳'!B:F,5,0)</f>
        <v>4000</v>
      </c>
      <c r="T36" s="14">
        <f>VLOOKUP(O36, '[1]لیست محصولات شهریور ۱۴۰۳'!B:G,6,0)</f>
        <v>51200000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51200000</v>
      </c>
      <c r="Y36" s="17"/>
      <c r="Z36" s="14">
        <f t="shared" si="4"/>
        <v>51200000</v>
      </c>
      <c r="AA36" s="18" t="s">
        <v>80</v>
      </c>
      <c r="AB36" s="13" t="s">
        <v>307</v>
      </c>
      <c r="AC36" s="19" t="s">
        <v>308</v>
      </c>
      <c r="AD36" s="20" t="s">
        <v>87</v>
      </c>
      <c r="AE36" s="19"/>
      <c r="AF36" s="21"/>
      <c r="AG36" s="22" t="str">
        <f t="shared" si="5"/>
        <v>TRUE</v>
      </c>
      <c r="AH36" s="23" t="str">
        <f t="shared" si="7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37" spans="1:34" ht="22.35" customHeight="1">
      <c r="A37" s="7"/>
      <c r="B37" s="7"/>
      <c r="C37" s="7"/>
      <c r="D37" s="7"/>
      <c r="E37" s="7"/>
      <c r="F37" s="8"/>
      <c r="G37" s="159">
        <v>25</v>
      </c>
      <c r="H37" s="202">
        <v>283639365506</v>
      </c>
      <c r="I37" s="159" t="s">
        <v>1076</v>
      </c>
      <c r="J37" s="159"/>
      <c r="K37" s="11" t="str">
        <f t="shared" ca="1" si="0"/>
        <v/>
      </c>
      <c r="L37" s="156" t="s">
        <v>776</v>
      </c>
      <c r="M37" s="156" t="s">
        <v>915</v>
      </c>
      <c r="N37" s="156"/>
      <c r="O37" s="9">
        <v>5525.1</v>
      </c>
      <c r="P37" s="9">
        <v>1</v>
      </c>
      <c r="Q37" s="13" t="str">
        <f>VLOOKUP(O37, '[1]لیست محصولات شهریور ۱۴۰۳'!B:C,2,0)</f>
        <v>اتیوپی آناسورا | Ethiopia Anasora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2750000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2750000</v>
      </c>
      <c r="Y37" s="17"/>
      <c r="Z37" s="14">
        <f t="shared" si="4"/>
        <v>2750000</v>
      </c>
      <c r="AA37" s="168" t="s">
        <v>207</v>
      </c>
      <c r="AB37" s="226" t="s">
        <v>1155</v>
      </c>
      <c r="AC37" s="171" t="s">
        <v>1156</v>
      </c>
      <c r="AD37" s="175"/>
      <c r="AE37" s="19"/>
      <c r="AF37" s="21"/>
      <c r="AG37" s="22" t="str">
        <f t="shared" si="5"/>
        <v>TRUE</v>
      </c>
      <c r="AH37" s="23" t="str">
        <f t="shared" si="7"/>
        <v>کرج شاهین ویلا خیابان ۱۴غربی قلم پلاک۴۲ واحد ۶  - شهاب خان زاده 09193654121</v>
      </c>
    </row>
    <row r="38" spans="1:34" ht="22.35" customHeight="1">
      <c r="A38" s="7"/>
      <c r="B38" s="7"/>
      <c r="C38" s="7"/>
      <c r="D38" s="7"/>
      <c r="E38" s="7"/>
      <c r="F38" s="8"/>
      <c r="G38" s="160"/>
      <c r="H38" s="203"/>
      <c r="I38" s="160"/>
      <c r="J38" s="160"/>
      <c r="K38" s="11" t="str">
        <f t="shared" ca="1" si="0"/>
        <v/>
      </c>
      <c r="L38" s="157"/>
      <c r="M38" s="157"/>
      <c r="N38" s="157"/>
      <c r="O38" s="9">
        <v>5524.1</v>
      </c>
      <c r="P38" s="9">
        <v>1</v>
      </c>
      <c r="Q38" s="13" t="str">
        <f>VLOOKUP(O38, '[1]لیست محصولات شهریور ۱۴۰۳'!B:C,2,0)</f>
        <v>برزیل کوکاپیل کاناریو | Brazil Cocapil Canario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2550000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2550000</v>
      </c>
      <c r="Y38" s="17"/>
      <c r="Z38" s="14">
        <f t="shared" si="4"/>
        <v>2550000</v>
      </c>
      <c r="AA38" s="169"/>
      <c r="AB38" s="228"/>
      <c r="AC38" s="172"/>
      <c r="AD38" s="176"/>
      <c r="AE38" s="19"/>
      <c r="AF38" s="21"/>
      <c r="AG38" s="22" t="str">
        <f t="shared" si="5"/>
        <v>TRUE</v>
      </c>
      <c r="AH38" s="23" t="str">
        <f t="shared" si="7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161"/>
      <c r="H39" s="204"/>
      <c r="I39" s="161"/>
      <c r="J39" s="161"/>
      <c r="K39" s="11" t="str">
        <f t="shared" ca="1" si="0"/>
        <v/>
      </c>
      <c r="L39" s="158"/>
      <c r="M39" s="158"/>
      <c r="N39" s="158"/>
      <c r="O39" s="9">
        <v>5501.1</v>
      </c>
      <c r="P39" s="9">
        <v>2</v>
      </c>
      <c r="Q39" s="13" t="str">
        <f>VLOOKUP(O39, '[1]لیست محصولات شهریور ۱۴۰۳'!B:C,2,0)</f>
        <v>ورتکس | Vortex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2300000</v>
      </c>
      <c r="U39" s="15"/>
      <c r="V39" s="16">
        <f t="shared" si="1"/>
        <v>0</v>
      </c>
      <c r="W39" s="12">
        <f t="shared" si="2"/>
        <v>2</v>
      </c>
      <c r="X39" s="14">
        <f t="shared" si="3"/>
        <v>4600000</v>
      </c>
      <c r="Y39" s="17"/>
      <c r="Z39" s="14">
        <f t="shared" si="4"/>
        <v>4600000</v>
      </c>
      <c r="AA39" s="170"/>
      <c r="AB39" s="227"/>
      <c r="AC39" s="173"/>
      <c r="AD39" s="177"/>
      <c r="AE39" s="19"/>
      <c r="AF39" s="21"/>
      <c r="AG39" s="22" t="str">
        <f t="shared" si="5"/>
        <v>TRUE</v>
      </c>
      <c r="AH39" s="23" t="str">
        <f t="shared" si="7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>
        <v>26</v>
      </c>
      <c r="H40" s="10">
        <v>283639906117</v>
      </c>
      <c r="I40" s="9" t="s">
        <v>1076</v>
      </c>
      <c r="J40" s="9" t="s">
        <v>75</v>
      </c>
      <c r="K40" s="11" t="str">
        <f t="shared" ca="1" si="0"/>
        <v/>
      </c>
      <c r="L40" s="12" t="s">
        <v>856</v>
      </c>
      <c r="M40" s="12" t="s">
        <v>857</v>
      </c>
      <c r="N40" s="12" t="s">
        <v>858</v>
      </c>
      <c r="O40" s="9">
        <v>5501.3</v>
      </c>
      <c r="P40" s="9">
        <v>4</v>
      </c>
      <c r="Q40" s="13" t="str">
        <f>VLOOKUP(O40, '[1]لیست محصولات شهریور ۱۴۰۳'!B:C,2,0)</f>
        <v>ورتکس | Vortex</v>
      </c>
      <c r="R40" s="9"/>
      <c r="S40" s="12">
        <f>VLOOKUP(O40, '[1]لیست محصولات شهریور ۱۴۰۳'!B:F,5,0)</f>
        <v>4000</v>
      </c>
      <c r="T40" s="14">
        <f>VLOOKUP(O40, '[1]لیست محصولات شهریور ۱۴۰۳'!B:G,6,0)</f>
        <v>51200000</v>
      </c>
      <c r="U40" s="15"/>
      <c r="V40" s="16">
        <f t="shared" si="1"/>
        <v>0</v>
      </c>
      <c r="W40" s="12">
        <f t="shared" si="2"/>
        <v>4</v>
      </c>
      <c r="X40" s="14">
        <f t="shared" si="3"/>
        <v>204800000</v>
      </c>
      <c r="Y40" s="17"/>
      <c r="Z40" s="14">
        <f t="shared" si="4"/>
        <v>204800000</v>
      </c>
      <c r="AA40" s="18" t="s">
        <v>859</v>
      </c>
      <c r="AB40" s="13" t="s">
        <v>860</v>
      </c>
      <c r="AC40" s="19" t="s">
        <v>861</v>
      </c>
      <c r="AD40" s="20"/>
      <c r="AE40" s="19"/>
      <c r="AF40" s="21"/>
      <c r="AG40" s="22" t="str">
        <f t="shared" si="5"/>
        <v>TRUE</v>
      </c>
      <c r="AH40" s="23" t="str">
        <f t="shared" si="7"/>
        <v>نوشهر منطقه چلندر رو به روی وردی چلندر کافه لکسون - رامین حسابیان 09163074331</v>
      </c>
    </row>
    <row r="41" spans="1:34" ht="22.35" customHeight="1">
      <c r="A41" s="7"/>
      <c r="B41" s="7"/>
      <c r="C41" s="7"/>
      <c r="D41" s="7"/>
      <c r="E41" s="7"/>
      <c r="F41" s="8"/>
      <c r="G41" s="9">
        <v>27</v>
      </c>
      <c r="H41" s="10">
        <v>283641420828</v>
      </c>
      <c r="I41" s="9" t="s">
        <v>1076</v>
      </c>
      <c r="J41" s="9"/>
      <c r="K41" s="11" t="str">
        <f t="shared" ca="1" si="0"/>
        <v/>
      </c>
      <c r="L41" s="12" t="s">
        <v>781</v>
      </c>
      <c r="M41" s="12" t="s">
        <v>1157</v>
      </c>
      <c r="N41" s="12" t="s">
        <v>1158</v>
      </c>
      <c r="O41" s="9">
        <v>5501.1</v>
      </c>
      <c r="P41" s="9">
        <v>1</v>
      </c>
      <c r="Q41" s="13" t="str">
        <f>VLOOKUP(O41, '[1]لیست محصولات شهریور ۱۴۰۳'!B:C,2,0)</f>
        <v>ورتکس | Vortex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2300000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2300000</v>
      </c>
      <c r="Y41" s="17"/>
      <c r="Z41" s="14">
        <f t="shared" si="4"/>
        <v>2300000</v>
      </c>
      <c r="AA41" s="18" t="s">
        <v>361</v>
      </c>
      <c r="AB41" s="13" t="s">
        <v>1159</v>
      </c>
      <c r="AC41" s="19" t="s">
        <v>1160</v>
      </c>
      <c r="AD41" s="20"/>
      <c r="AE41" s="19"/>
      <c r="AF41" s="21"/>
      <c r="AG41" s="22" t="str">
        <f t="shared" si="5"/>
        <v>TRUE</v>
      </c>
      <c r="AH41" s="23" t="str">
        <f t="shared" si="7"/>
        <v>کاشان خ ملافتح الله کافه دانیال - دانیال کاظمی 09900854859</v>
      </c>
    </row>
    <row r="42" spans="1:34" ht="22.35" customHeight="1">
      <c r="A42" s="7"/>
      <c r="B42" s="7"/>
      <c r="C42" s="7"/>
      <c r="D42" s="7"/>
      <c r="E42" s="7"/>
      <c r="F42" s="8"/>
      <c r="G42" s="162">
        <v>28</v>
      </c>
      <c r="H42" s="165" t="s">
        <v>1208</v>
      </c>
      <c r="I42" s="162" t="s">
        <v>1194</v>
      </c>
      <c r="J42" s="159" t="s">
        <v>75</v>
      </c>
      <c r="K42" s="11" t="str">
        <f t="shared" ca="1" si="0"/>
        <v/>
      </c>
      <c r="L42" s="156"/>
      <c r="M42" s="156" t="s">
        <v>1209</v>
      </c>
      <c r="N42" s="156" t="s">
        <v>1210</v>
      </c>
      <c r="O42" s="9">
        <v>5511.3</v>
      </c>
      <c r="P42" s="9">
        <v>7</v>
      </c>
      <c r="Q42" s="13" t="str">
        <f>VLOOKUP(O42, '[1]لیست محصولات شهریور ۱۴۰۳'!B:C,2,0)</f>
        <v>هامبلا | Hambella</v>
      </c>
      <c r="R42" s="9"/>
      <c r="S42" s="12">
        <f>VLOOKUP(O42, '[1]لیست محصولات شهریور ۱۴۰۳'!B:F,5,0)</f>
        <v>4000</v>
      </c>
      <c r="T42" s="14">
        <f>VLOOKUP(O42, '[1]لیست محصولات شهریور ۱۴۰۳'!B:G,6,0)</f>
        <v>69600000</v>
      </c>
      <c r="U42" s="15"/>
      <c r="V42" s="16">
        <f t="shared" si="1"/>
        <v>0</v>
      </c>
      <c r="W42" s="12">
        <f t="shared" si="2"/>
        <v>7</v>
      </c>
      <c r="X42" s="14">
        <f t="shared" si="3"/>
        <v>487200000</v>
      </c>
      <c r="Y42" s="17"/>
      <c r="Z42" s="14">
        <f t="shared" si="4"/>
        <v>487200000</v>
      </c>
      <c r="AA42" s="168" t="s">
        <v>1029</v>
      </c>
      <c r="AB42" s="226" t="s">
        <v>1211</v>
      </c>
      <c r="AC42" s="171" t="s">
        <v>1212</v>
      </c>
      <c r="AD42" s="175"/>
      <c r="AE42" s="154" t="s">
        <v>236</v>
      </c>
      <c r="AF42" s="21"/>
      <c r="AG42" s="22" t="str">
        <f t="shared" si="5"/>
        <v>TRUE</v>
      </c>
      <c r="AH42" s="23" t="str">
        <f t="shared" si="7"/>
        <v>شیراز چهارراه زرگري - ساختمان بارانا کافه بیکری گنتوم -  زارعی 09917331349</v>
      </c>
    </row>
    <row r="43" spans="1:34" ht="22.35" customHeight="1">
      <c r="A43" s="7"/>
      <c r="B43" s="7"/>
      <c r="C43" s="7"/>
      <c r="D43" s="7"/>
      <c r="E43" s="7"/>
      <c r="F43" s="8"/>
      <c r="G43" s="164"/>
      <c r="H43" s="167"/>
      <c r="I43" s="164"/>
      <c r="J43" s="161"/>
      <c r="K43" s="11" t="str">
        <f t="shared" ca="1" si="0"/>
        <v/>
      </c>
      <c r="L43" s="158"/>
      <c r="M43" s="158"/>
      <c r="N43" s="158"/>
      <c r="O43" s="9">
        <v>3326.2</v>
      </c>
      <c r="P43" s="9">
        <v>3</v>
      </c>
      <c r="Q43" s="13" t="str">
        <f>VLOOKUP(O43, '[1]لیست محصولات شهریور ۱۴۰۳'!B:C,2,0)</f>
        <v>میاگروس | Milagros</v>
      </c>
      <c r="R43" s="9"/>
      <c r="S43" s="12">
        <f>VLOOKUP(O43, '[1]لیست محصولات شهریور ۱۴۰۳'!B:F,5,0)</f>
        <v>750</v>
      </c>
      <c r="T43" s="14">
        <f>VLOOKUP(O43, '[1]لیست محصولات شهریور ۱۴۰۳'!B:G,6,0)</f>
        <v>18150000</v>
      </c>
      <c r="U43" s="15"/>
      <c r="V43" s="16">
        <f t="shared" si="1"/>
        <v>0</v>
      </c>
      <c r="W43" s="12">
        <f t="shared" si="2"/>
        <v>3</v>
      </c>
      <c r="X43" s="14">
        <f t="shared" si="3"/>
        <v>54450000</v>
      </c>
      <c r="Y43" s="17"/>
      <c r="Z43" s="14">
        <f t="shared" si="4"/>
        <v>54450000</v>
      </c>
      <c r="AA43" s="170"/>
      <c r="AB43" s="227"/>
      <c r="AC43" s="173"/>
      <c r="AD43" s="177"/>
      <c r="AE43" s="155"/>
      <c r="AF43" s="21"/>
      <c r="AG43" s="22" t="str">
        <f t="shared" si="5"/>
        <v>TRUE</v>
      </c>
      <c r="AH43" s="23" t="str">
        <f t="shared" si="7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82">
        <v>29</v>
      </c>
      <c r="H44" s="83"/>
      <c r="I44" s="82" t="s">
        <v>1194</v>
      </c>
      <c r="J44" s="9" t="s">
        <v>75</v>
      </c>
      <c r="K44" s="11" t="str">
        <f t="shared" ca="1" si="0"/>
        <v/>
      </c>
      <c r="L44" s="12" t="s">
        <v>232</v>
      </c>
      <c r="M44" s="12" t="s">
        <v>233</v>
      </c>
      <c r="N44" s="12" t="s">
        <v>231</v>
      </c>
      <c r="O44" s="9">
        <v>5511.3</v>
      </c>
      <c r="P44" s="9">
        <v>3</v>
      </c>
      <c r="Q44" s="13" t="str">
        <f>VLOOKUP(O44, '[1]لیست محصولات شهریور ۱۴۰۳'!B:C,2,0)</f>
        <v>هامبلا | Hambella</v>
      </c>
      <c r="R44" s="9"/>
      <c r="S44" s="12">
        <f>VLOOKUP(O44, '[1]لیست محصولات شهریور ۱۴۰۳'!B:F,5,0)</f>
        <v>4000</v>
      </c>
      <c r="T44" s="14">
        <f>VLOOKUP(O44, '[1]لیست محصولات شهریور ۱۴۰۳'!B:G,6,0)</f>
        <v>69600000</v>
      </c>
      <c r="U44" s="15"/>
      <c r="V44" s="16">
        <f t="shared" si="1"/>
        <v>0</v>
      </c>
      <c r="W44" s="12">
        <f t="shared" si="2"/>
        <v>3</v>
      </c>
      <c r="X44" s="14">
        <f t="shared" si="3"/>
        <v>208800000</v>
      </c>
      <c r="Y44" s="17"/>
      <c r="Z44" s="14">
        <f t="shared" si="4"/>
        <v>208800000</v>
      </c>
      <c r="AA44" s="18" t="s">
        <v>184</v>
      </c>
      <c r="AB44" s="13" t="s">
        <v>1219</v>
      </c>
      <c r="AC44" s="19" t="s">
        <v>235</v>
      </c>
      <c r="AD44" s="20"/>
      <c r="AE44" s="19"/>
      <c r="AF44" s="21"/>
      <c r="AG44" s="22" t="str">
        <f t="shared" si="5"/>
        <v>TRUE</v>
      </c>
      <c r="AH44" s="23" t="str">
        <f t="shared" si="7"/>
        <v>مشهد وكيل آباد، بين وكيل آباد 47 و 49 کافه سوشال - سجاد زمانی 09385411455</v>
      </c>
    </row>
    <row r="45" spans="1:34" s="121" customFormat="1" ht="22.35" customHeight="1">
      <c r="A45" s="109"/>
      <c r="B45" s="109"/>
      <c r="C45" s="109"/>
      <c r="D45" s="109"/>
      <c r="E45" s="109"/>
      <c r="F45" s="109"/>
      <c r="G45" s="237">
        <v>30</v>
      </c>
      <c r="H45" s="239" t="s">
        <v>70</v>
      </c>
      <c r="I45" s="237" t="s">
        <v>1194</v>
      </c>
      <c r="J45" s="237"/>
      <c r="K45" s="110" t="str">
        <f t="shared" ca="1" si="0"/>
        <v/>
      </c>
      <c r="L45" s="241" t="s">
        <v>500</v>
      </c>
      <c r="M45" s="241" t="s">
        <v>1224</v>
      </c>
      <c r="N45" s="241" t="s">
        <v>90</v>
      </c>
      <c r="O45" s="111">
        <v>5501.1</v>
      </c>
      <c r="P45" s="111">
        <v>1</v>
      </c>
      <c r="Q45" s="112" t="str">
        <f>VLOOKUP(O45, '[1]لیست محصولات شهریور ۱۴۰۳'!B:C,2,0)</f>
        <v>ورتکس | Vortex</v>
      </c>
      <c r="R45" s="111"/>
      <c r="S45" s="113">
        <f>VLOOKUP(O45, '[1]لیست محصولات شهریور ۱۴۰۳'!B:F,5,0)</f>
        <v>150</v>
      </c>
      <c r="T45" s="114">
        <f>VLOOKUP(O45, '[1]لیست محصولات شهریور ۱۴۰۳'!B:G,6,0)</f>
        <v>2300000</v>
      </c>
      <c r="U45" s="135"/>
      <c r="V45" s="116">
        <f t="shared" si="1"/>
        <v>0</v>
      </c>
      <c r="W45" s="113">
        <f t="shared" si="2"/>
        <v>1</v>
      </c>
      <c r="X45" s="114">
        <f t="shared" si="3"/>
        <v>2300000</v>
      </c>
      <c r="Y45" s="117"/>
      <c r="Z45" s="114">
        <f t="shared" si="4"/>
        <v>2300000</v>
      </c>
      <c r="AA45" s="247"/>
      <c r="AB45" s="245"/>
      <c r="AC45" s="243"/>
      <c r="AD45" s="237"/>
      <c r="AE45" s="119"/>
      <c r="AF45" s="120"/>
      <c r="AH45" s="122" t="str">
        <f t="shared" si="7"/>
        <v xml:space="preserve">  (پرسنل) - محمد وحیدطاری </v>
      </c>
    </row>
    <row r="46" spans="1:34" s="121" customFormat="1" ht="22.35" customHeight="1">
      <c r="A46" s="109"/>
      <c r="B46" s="109"/>
      <c r="C46" s="109"/>
      <c r="D46" s="109"/>
      <c r="E46" s="109"/>
      <c r="F46" s="109"/>
      <c r="G46" s="238"/>
      <c r="H46" s="240"/>
      <c r="I46" s="238"/>
      <c r="J46" s="238"/>
      <c r="K46" s="110" t="str">
        <f t="shared" ca="1" si="0"/>
        <v/>
      </c>
      <c r="L46" s="242"/>
      <c r="M46" s="242"/>
      <c r="N46" s="242"/>
      <c r="O46" s="111">
        <v>5525.1</v>
      </c>
      <c r="P46" s="111">
        <v>1</v>
      </c>
      <c r="Q46" s="112" t="str">
        <f>VLOOKUP(O46, '[1]لیست محصولات شهریور ۱۴۰۳'!B:C,2,0)</f>
        <v>اتیوپی آناسورا | Ethiopia Anasora</v>
      </c>
      <c r="R46" s="111"/>
      <c r="S46" s="113">
        <f>VLOOKUP(O46, '[1]لیست محصولات شهریور ۱۴۰۳'!B:F,5,0)</f>
        <v>150</v>
      </c>
      <c r="T46" s="114">
        <f>VLOOKUP(O46, '[1]لیست محصولات شهریور ۱۴۰۳'!B:G,6,0)</f>
        <v>2750000</v>
      </c>
      <c r="U46" s="135"/>
      <c r="V46" s="116">
        <f t="shared" si="1"/>
        <v>0</v>
      </c>
      <c r="W46" s="113">
        <f t="shared" si="2"/>
        <v>1</v>
      </c>
      <c r="X46" s="114">
        <f t="shared" si="3"/>
        <v>2750000</v>
      </c>
      <c r="Y46" s="117"/>
      <c r="Z46" s="114">
        <f t="shared" si="4"/>
        <v>2750000</v>
      </c>
      <c r="AA46" s="248"/>
      <c r="AB46" s="246"/>
      <c r="AC46" s="244"/>
      <c r="AD46" s="238"/>
      <c r="AE46" s="119"/>
      <c r="AF46" s="120"/>
      <c r="AH46" s="122" t="str">
        <f t="shared" si="7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237">
        <v>31</v>
      </c>
      <c r="H47" s="239" t="s">
        <v>70</v>
      </c>
      <c r="I47" s="237" t="s">
        <v>1194</v>
      </c>
      <c r="J47" s="237"/>
      <c r="K47" s="110" t="str">
        <f t="shared" ca="1" si="0"/>
        <v/>
      </c>
      <c r="L47" s="241" t="s">
        <v>108</v>
      </c>
      <c r="M47" s="241" t="s">
        <v>1228</v>
      </c>
      <c r="N47" s="241" t="s">
        <v>90</v>
      </c>
      <c r="O47" s="111">
        <v>5525.1</v>
      </c>
      <c r="P47" s="111">
        <v>1</v>
      </c>
      <c r="Q47" s="13" t="str">
        <f>VLOOKUP(O47, '[1]لیست محصولات شهریور ۱۴۰۳'!B:C,2,0)</f>
        <v>اتیوپی آناسورا | Ethiopia Anasora</v>
      </c>
      <c r="R47" s="9"/>
      <c r="S47" s="12">
        <f>VLOOKUP(O47, '[1]لیست محصولات شهریور ۱۴۰۳'!B:F,5,0)</f>
        <v>150</v>
      </c>
      <c r="T47" s="14">
        <f>VLOOKUP(O47, '[1]لیست محصولات شهریور ۱۴۰۳'!B:G,6,0)</f>
        <v>2750000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2750000</v>
      </c>
      <c r="Y47" s="17"/>
      <c r="Z47" s="14">
        <f t="shared" si="4"/>
        <v>2750000</v>
      </c>
      <c r="AA47" s="18"/>
      <c r="AB47" s="13"/>
      <c r="AC47" s="19"/>
      <c r="AD47" s="20"/>
      <c r="AE47" s="19"/>
      <c r="AF47" s="21"/>
      <c r="AG47" s="22" t="str">
        <f t="shared" si="5"/>
        <v>TRUE</v>
      </c>
      <c r="AH47" s="23" t="str">
        <f t="shared" si="7"/>
        <v xml:space="preserve">  (پرسنل) - ریحانه حسینی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238"/>
      <c r="H48" s="240"/>
      <c r="I48" s="238"/>
      <c r="J48" s="238"/>
      <c r="K48" s="110" t="str">
        <f t="shared" ca="1" si="0"/>
        <v/>
      </c>
      <c r="L48" s="242"/>
      <c r="M48" s="242"/>
      <c r="N48" s="242"/>
      <c r="O48" s="111">
        <v>5511.1</v>
      </c>
      <c r="P48" s="111">
        <v>1</v>
      </c>
      <c r="Q48" s="13" t="str">
        <f>VLOOKUP(O48, '[1]لیست محصولات شهریور ۱۴۰۳'!B:C,2,0)</f>
        <v>هامبلا | Hambella</v>
      </c>
      <c r="R48" s="9"/>
      <c r="S48" s="12">
        <f>VLOOKUP(O48, '[1]لیست محصولات شهریور ۱۴۰۳'!B:F,5,0)</f>
        <v>150</v>
      </c>
      <c r="T48" s="14">
        <f>VLOOKUP(O48, '[1]لیست محصولات شهریور ۱۴۰۳'!B:G,6,0)</f>
        <v>3000000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3000000</v>
      </c>
      <c r="Y48" s="17"/>
      <c r="Z48" s="14">
        <f t="shared" si="4"/>
        <v>3000000</v>
      </c>
      <c r="AA48" s="18"/>
      <c r="AB48" s="13"/>
      <c r="AC48" s="19"/>
      <c r="AD48" s="20"/>
      <c r="AE48" s="19"/>
      <c r="AF48" s="21"/>
      <c r="AG48" s="22" t="str">
        <f t="shared" si="5"/>
        <v>TRUE</v>
      </c>
      <c r="AH48" s="23" t="str">
        <f t="shared" si="7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11">
        <v>32</v>
      </c>
      <c r="H49" s="136" t="s">
        <v>70</v>
      </c>
      <c r="I49" s="111" t="s">
        <v>1194</v>
      </c>
      <c r="J49" s="111"/>
      <c r="K49" s="110" t="str">
        <f t="shared" ca="1" si="0"/>
        <v/>
      </c>
      <c r="L49" s="113" t="s">
        <v>1229</v>
      </c>
      <c r="M49" s="113" t="s">
        <v>1230</v>
      </c>
      <c r="N49" s="113" t="s">
        <v>90</v>
      </c>
      <c r="O49" s="111">
        <v>5525.1</v>
      </c>
      <c r="P49" s="111">
        <v>1</v>
      </c>
      <c r="Q49" s="13" t="str">
        <f>VLOOKUP(O49, '[1]لیست محصولات شهریور ۱۴۰۳'!B:C,2,0)</f>
        <v>اتیوپی آناسورا | Ethiopia Anasora</v>
      </c>
      <c r="R49" s="9"/>
      <c r="S49" s="12">
        <f>VLOOKUP(O49, '[1]لیست محصولات شهریور ۱۴۰۳'!B:F,5,0)</f>
        <v>150</v>
      </c>
      <c r="T49" s="14">
        <f>VLOOKUP(O49, '[1]لیست محصولات شهریور ۱۴۰۳'!B:G,6,0)</f>
        <v>2750000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2750000</v>
      </c>
      <c r="Y49" s="17"/>
      <c r="Z49" s="14">
        <f t="shared" si="4"/>
        <v>2750000</v>
      </c>
      <c r="AA49" s="18"/>
      <c r="AB49" s="13"/>
      <c r="AC49" s="19"/>
      <c r="AD49" s="20"/>
      <c r="AE49" s="19"/>
      <c r="AF49" s="21"/>
      <c r="AG49" s="22" t="str">
        <f t="shared" si="5"/>
        <v>TRUE</v>
      </c>
      <c r="AH49" s="23" t="str">
        <f t="shared" si="7"/>
        <v xml:space="preserve">  (پرسنل) - پریناز رمضانی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7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7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7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7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7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7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7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7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7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7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7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7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7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7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7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7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8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9">IF(C66, P66, U66 )</f>
        <v>0</v>
      </c>
      <c r="W66" s="12">
        <f t="shared" ref="W66:W200" si="10">P66-V66</f>
        <v>0</v>
      </c>
      <c r="X66" s="14" t="e">
        <f t="shared" ref="X66:X200" si="11">P66*T66</f>
        <v>#N/A</v>
      </c>
      <c r="Y66" s="17"/>
      <c r="Z66" s="14" t="e">
        <f t="shared" ref="Z66:Z200" si="12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3">IF(V66=P66, "FALSE", "TRUE" )</f>
        <v>FALSE</v>
      </c>
      <c r="AH66" s="23" t="str">
        <f t="shared" si="7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8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9"/>
        <v>0</v>
      </c>
      <c r="W67" s="12">
        <f t="shared" si="10"/>
        <v>0</v>
      </c>
      <c r="X67" s="14" t="e">
        <f t="shared" si="11"/>
        <v>#N/A</v>
      </c>
      <c r="Y67" s="17"/>
      <c r="Z67" s="14" t="e">
        <f t="shared" si="12"/>
        <v>#N/A</v>
      </c>
      <c r="AA67" s="18"/>
      <c r="AB67" s="13"/>
      <c r="AC67" s="19"/>
      <c r="AD67" s="20"/>
      <c r="AE67" s="19"/>
      <c r="AF67" s="21"/>
      <c r="AG67" s="22" t="str">
        <f t="shared" si="13"/>
        <v>FALSE</v>
      </c>
      <c r="AH67" s="23" t="str">
        <f t="shared" si="7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8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9"/>
        <v>0</v>
      </c>
      <c r="W68" s="12">
        <f t="shared" si="10"/>
        <v>0</v>
      </c>
      <c r="X68" s="14" t="e">
        <f t="shared" si="11"/>
        <v>#N/A</v>
      </c>
      <c r="Y68" s="17"/>
      <c r="Z68" s="14" t="e">
        <f t="shared" si="12"/>
        <v>#N/A</v>
      </c>
      <c r="AA68" s="18"/>
      <c r="AB68" s="13"/>
      <c r="AC68" s="19"/>
      <c r="AD68" s="20"/>
      <c r="AE68" s="19"/>
      <c r="AF68" s="21"/>
      <c r="AG68" s="22" t="str">
        <f t="shared" si="13"/>
        <v>FALSE</v>
      </c>
      <c r="AH68" s="23" t="str">
        <f t="shared" si="7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8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9"/>
        <v>0</v>
      </c>
      <c r="W69" s="12">
        <f t="shared" si="10"/>
        <v>0</v>
      </c>
      <c r="X69" s="14" t="e">
        <f t="shared" si="11"/>
        <v>#N/A</v>
      </c>
      <c r="Y69" s="17"/>
      <c r="Z69" s="14" t="e">
        <f t="shared" si="12"/>
        <v>#N/A</v>
      </c>
      <c r="AA69" s="18"/>
      <c r="AB69" s="13"/>
      <c r="AC69" s="19"/>
      <c r="AD69" s="20"/>
      <c r="AE69" s="19"/>
      <c r="AF69" s="21"/>
      <c r="AG69" s="22" t="str">
        <f t="shared" si="13"/>
        <v>FALSE</v>
      </c>
      <c r="AH69" s="23" t="str">
        <f t="shared" si="7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8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9"/>
        <v>0</v>
      </c>
      <c r="W70" s="12">
        <f t="shared" si="10"/>
        <v>0</v>
      </c>
      <c r="X70" s="14" t="e">
        <f t="shared" si="11"/>
        <v>#N/A</v>
      </c>
      <c r="Y70" s="17"/>
      <c r="Z70" s="14" t="e">
        <f t="shared" si="12"/>
        <v>#N/A</v>
      </c>
      <c r="AA70" s="18"/>
      <c r="AB70" s="13"/>
      <c r="AC70" s="19"/>
      <c r="AD70" s="20"/>
      <c r="AE70" s="19"/>
      <c r="AF70" s="21"/>
      <c r="AG70" s="22" t="str">
        <f t="shared" si="13"/>
        <v>FALSE</v>
      </c>
      <c r="AH70" s="23" t="str">
        <f t="shared" si="7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8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9"/>
        <v>0</v>
      </c>
      <c r="W71" s="12">
        <f t="shared" si="10"/>
        <v>0</v>
      </c>
      <c r="X71" s="14" t="e">
        <f t="shared" si="11"/>
        <v>#N/A</v>
      </c>
      <c r="Y71" s="17"/>
      <c r="Z71" s="14" t="e">
        <f t="shared" si="12"/>
        <v>#N/A</v>
      </c>
      <c r="AA71" s="18"/>
      <c r="AB71" s="13"/>
      <c r="AC71" s="19"/>
      <c r="AD71" s="20"/>
      <c r="AE71" s="19"/>
      <c r="AF71" s="21"/>
      <c r="AG71" s="22" t="str">
        <f t="shared" si="13"/>
        <v>FALSE</v>
      </c>
      <c r="AH71" s="23" t="str">
        <f t="shared" si="7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8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9"/>
        <v>0</v>
      </c>
      <c r="W72" s="12">
        <f t="shared" si="10"/>
        <v>0</v>
      </c>
      <c r="X72" s="14" t="e">
        <f t="shared" si="11"/>
        <v>#N/A</v>
      </c>
      <c r="Y72" s="17"/>
      <c r="Z72" s="14" t="e">
        <f t="shared" si="12"/>
        <v>#N/A</v>
      </c>
      <c r="AA72" s="18"/>
      <c r="AB72" s="13"/>
      <c r="AC72" s="19"/>
      <c r="AD72" s="20"/>
      <c r="AE72" s="19"/>
      <c r="AF72" s="21"/>
      <c r="AG72" s="22" t="str">
        <f t="shared" si="13"/>
        <v>FALSE</v>
      </c>
      <c r="AH72" s="23" t="str">
        <f t="shared" si="7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8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9"/>
        <v>0</v>
      </c>
      <c r="W73" s="12">
        <f t="shared" si="10"/>
        <v>0</v>
      </c>
      <c r="X73" s="14" t="e">
        <f t="shared" si="11"/>
        <v>#N/A</v>
      </c>
      <c r="Y73" s="17"/>
      <c r="Z73" s="14" t="e">
        <f t="shared" si="12"/>
        <v>#N/A</v>
      </c>
      <c r="AA73" s="18"/>
      <c r="AB73" s="13"/>
      <c r="AC73" s="19"/>
      <c r="AD73" s="20"/>
      <c r="AE73" s="19"/>
      <c r="AF73" s="21"/>
      <c r="AG73" s="22" t="str">
        <f t="shared" si="13"/>
        <v>FALSE</v>
      </c>
      <c r="AH73" s="23" t="str">
        <f t="shared" si="7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8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9"/>
        <v>0</v>
      </c>
      <c r="W74" s="12">
        <f t="shared" si="10"/>
        <v>0</v>
      </c>
      <c r="X74" s="14" t="e">
        <f t="shared" si="11"/>
        <v>#N/A</v>
      </c>
      <c r="Y74" s="17"/>
      <c r="Z74" s="14" t="e">
        <f t="shared" si="12"/>
        <v>#N/A</v>
      </c>
      <c r="AA74" s="18"/>
      <c r="AB74" s="13"/>
      <c r="AC74" s="19"/>
      <c r="AD74" s="20"/>
      <c r="AE74" s="19"/>
      <c r="AF74" s="21"/>
      <c r="AG74" s="22" t="str">
        <f t="shared" si="13"/>
        <v>FALSE</v>
      </c>
      <c r="AH74" s="23" t="str">
        <f t="shared" si="7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8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9"/>
        <v>0</v>
      </c>
      <c r="W75" s="12">
        <f t="shared" si="10"/>
        <v>0</v>
      </c>
      <c r="X75" s="14" t="e">
        <f t="shared" si="11"/>
        <v>#N/A</v>
      </c>
      <c r="Y75" s="17"/>
      <c r="Z75" s="14" t="e">
        <f t="shared" si="12"/>
        <v>#N/A</v>
      </c>
      <c r="AA75" s="18"/>
      <c r="AB75" s="13"/>
      <c r="AC75" s="19"/>
      <c r="AD75" s="20"/>
      <c r="AE75" s="19"/>
      <c r="AF75" s="21"/>
      <c r="AG75" s="22" t="str">
        <f t="shared" si="13"/>
        <v>FALSE</v>
      </c>
      <c r="AH75" s="23" t="str">
        <f t="shared" si="7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8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9"/>
        <v>0</v>
      </c>
      <c r="W76" s="12">
        <f t="shared" si="10"/>
        <v>0</v>
      </c>
      <c r="X76" s="14" t="e">
        <f t="shared" si="11"/>
        <v>#N/A</v>
      </c>
      <c r="Y76" s="17"/>
      <c r="Z76" s="14" t="e">
        <f t="shared" si="12"/>
        <v>#N/A</v>
      </c>
      <c r="AA76" s="18"/>
      <c r="AB76" s="13"/>
      <c r="AC76" s="19"/>
      <c r="AD76" s="20"/>
      <c r="AE76" s="19"/>
      <c r="AF76" s="21"/>
      <c r="AG76" s="22" t="str">
        <f t="shared" si="13"/>
        <v>FALSE</v>
      </c>
      <c r="AH76" s="23" t="str">
        <f t="shared" si="7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8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9"/>
        <v>0</v>
      </c>
      <c r="W77" s="12">
        <f t="shared" si="10"/>
        <v>0</v>
      </c>
      <c r="X77" s="14" t="e">
        <f t="shared" si="11"/>
        <v>#N/A</v>
      </c>
      <c r="Y77" s="17"/>
      <c r="Z77" s="14" t="e">
        <f t="shared" si="12"/>
        <v>#N/A</v>
      </c>
      <c r="AA77" s="18"/>
      <c r="AB77" s="13"/>
      <c r="AC77" s="19"/>
      <c r="AD77" s="20"/>
      <c r="AE77" s="19"/>
      <c r="AF77" s="21"/>
      <c r="AG77" s="22" t="str">
        <f t="shared" si="13"/>
        <v>FALSE</v>
      </c>
      <c r="AH77" s="23" t="str">
        <f t="shared" si="7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8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9"/>
        <v>0</v>
      </c>
      <c r="W78" s="12">
        <f t="shared" si="10"/>
        <v>0</v>
      </c>
      <c r="X78" s="14" t="e">
        <f t="shared" si="11"/>
        <v>#N/A</v>
      </c>
      <c r="Y78" s="17"/>
      <c r="Z78" s="14" t="e">
        <f t="shared" si="12"/>
        <v>#N/A</v>
      </c>
      <c r="AA78" s="18"/>
      <c r="AB78" s="13"/>
      <c r="AC78" s="19"/>
      <c r="AD78" s="20"/>
      <c r="AE78" s="19"/>
      <c r="AF78" s="21"/>
      <c r="AG78" s="22" t="str">
        <f t="shared" si="13"/>
        <v>FALSE</v>
      </c>
      <c r="AH78" s="23" t="str">
        <f t="shared" si="7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8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9"/>
        <v>0</v>
      </c>
      <c r="W79" s="12">
        <f t="shared" si="10"/>
        <v>0</v>
      </c>
      <c r="X79" s="14" t="e">
        <f t="shared" si="11"/>
        <v>#N/A</v>
      </c>
      <c r="Y79" s="17"/>
      <c r="Z79" s="14" t="e">
        <f t="shared" si="12"/>
        <v>#N/A</v>
      </c>
      <c r="AA79" s="18"/>
      <c r="AB79" s="13"/>
      <c r="AC79" s="19"/>
      <c r="AD79" s="20"/>
      <c r="AE79" s="19"/>
      <c r="AF79" s="21"/>
      <c r="AG79" s="22" t="str">
        <f t="shared" si="13"/>
        <v>FALSE</v>
      </c>
      <c r="AH79" s="23" t="str">
        <f t="shared" si="7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8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9"/>
        <v>0</v>
      </c>
      <c r="W80" s="12">
        <f t="shared" si="10"/>
        <v>0</v>
      </c>
      <c r="X80" s="14" t="e">
        <f t="shared" si="11"/>
        <v>#N/A</v>
      </c>
      <c r="Y80" s="17"/>
      <c r="Z80" s="14" t="e">
        <f t="shared" si="12"/>
        <v>#N/A</v>
      </c>
      <c r="AA80" s="18"/>
      <c r="AB80" s="13"/>
      <c r="AC80" s="19"/>
      <c r="AD80" s="20"/>
      <c r="AE80" s="19"/>
      <c r="AF80" s="21"/>
      <c r="AG80" s="22" t="str">
        <f t="shared" si="13"/>
        <v>FALSE</v>
      </c>
      <c r="AH80" s="23" t="str">
        <f t="shared" si="7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8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9"/>
        <v>0</v>
      </c>
      <c r="W81" s="12">
        <f t="shared" si="10"/>
        <v>0</v>
      </c>
      <c r="X81" s="14" t="e">
        <f t="shared" si="11"/>
        <v>#N/A</v>
      </c>
      <c r="Y81" s="17"/>
      <c r="Z81" s="14" t="e">
        <f t="shared" si="12"/>
        <v>#N/A</v>
      </c>
      <c r="AA81" s="18"/>
      <c r="AB81" s="13"/>
      <c r="AC81" s="19"/>
      <c r="AD81" s="20"/>
      <c r="AE81" s="19"/>
      <c r="AF81" s="21"/>
      <c r="AG81" s="22" t="str">
        <f t="shared" si="13"/>
        <v>FALSE</v>
      </c>
      <c r="AH81" s="23" t="str">
        <f t="shared" si="7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8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9"/>
        <v>0</v>
      </c>
      <c r="W82" s="12">
        <f t="shared" si="10"/>
        <v>0</v>
      </c>
      <c r="X82" s="14" t="e">
        <f t="shared" si="11"/>
        <v>#N/A</v>
      </c>
      <c r="Y82" s="17"/>
      <c r="Z82" s="14" t="e">
        <f t="shared" si="12"/>
        <v>#N/A</v>
      </c>
      <c r="AA82" s="18"/>
      <c r="AB82" s="13"/>
      <c r="AC82" s="19"/>
      <c r="AD82" s="20"/>
      <c r="AE82" s="19"/>
      <c r="AF82" s="21"/>
      <c r="AG82" s="22" t="str">
        <f t="shared" si="13"/>
        <v>FALSE</v>
      </c>
      <c r="AH82" s="23" t="str">
        <f t="shared" si="7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8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9"/>
        <v>0</v>
      </c>
      <c r="W83" s="12">
        <f t="shared" si="10"/>
        <v>0</v>
      </c>
      <c r="X83" s="14" t="e">
        <f t="shared" si="11"/>
        <v>#N/A</v>
      </c>
      <c r="Y83" s="17"/>
      <c r="Z83" s="14" t="e">
        <f t="shared" si="12"/>
        <v>#N/A</v>
      </c>
      <c r="AA83" s="18"/>
      <c r="AB83" s="13"/>
      <c r="AC83" s="19"/>
      <c r="AD83" s="20"/>
      <c r="AE83" s="19"/>
      <c r="AF83" s="21"/>
      <c r="AG83" s="22" t="str">
        <f t="shared" si="13"/>
        <v>FALSE</v>
      </c>
      <c r="AH83" s="23" t="str">
        <f t="shared" si="7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8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9"/>
        <v>0</v>
      </c>
      <c r="W84" s="12">
        <f t="shared" si="10"/>
        <v>0</v>
      </c>
      <c r="X84" s="14" t="e">
        <f t="shared" si="11"/>
        <v>#N/A</v>
      </c>
      <c r="Y84" s="17"/>
      <c r="Z84" s="14" t="e">
        <f t="shared" si="12"/>
        <v>#N/A</v>
      </c>
      <c r="AA84" s="18"/>
      <c r="AB84" s="13"/>
      <c r="AC84" s="19"/>
      <c r="AD84" s="20"/>
      <c r="AE84" s="19"/>
      <c r="AF84" s="21"/>
      <c r="AG84" s="22" t="str">
        <f t="shared" si="13"/>
        <v>FALSE</v>
      </c>
      <c r="AH84" s="23" t="str">
        <f t="shared" si="7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8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9"/>
        <v>0</v>
      </c>
      <c r="W85" s="12">
        <f t="shared" si="10"/>
        <v>0</v>
      </c>
      <c r="X85" s="14" t="e">
        <f t="shared" si="11"/>
        <v>#N/A</v>
      </c>
      <c r="Y85" s="17"/>
      <c r="Z85" s="14" t="e">
        <f t="shared" si="12"/>
        <v>#N/A</v>
      </c>
      <c r="AA85" s="18"/>
      <c r="AB85" s="13"/>
      <c r="AC85" s="19"/>
      <c r="AD85" s="20"/>
      <c r="AE85" s="19"/>
      <c r="AF85" s="21"/>
      <c r="AG85" s="22" t="str">
        <f t="shared" si="13"/>
        <v>FALSE</v>
      </c>
      <c r="AH85" s="23" t="str">
        <f t="shared" si="7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8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9"/>
        <v>0</v>
      </c>
      <c r="W86" s="12">
        <f t="shared" si="10"/>
        <v>0</v>
      </c>
      <c r="X86" s="14" t="e">
        <f t="shared" si="11"/>
        <v>#N/A</v>
      </c>
      <c r="Y86" s="17"/>
      <c r="Z86" s="14" t="e">
        <f t="shared" si="12"/>
        <v>#N/A</v>
      </c>
      <c r="AA86" s="18"/>
      <c r="AB86" s="13"/>
      <c r="AC86" s="19"/>
      <c r="AD86" s="20"/>
      <c r="AE86" s="19"/>
      <c r="AF86" s="21"/>
      <c r="AG86" s="22" t="str">
        <f t="shared" si="13"/>
        <v>FALSE</v>
      </c>
      <c r="AH86" s="23" t="str">
        <f t="shared" si="7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8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9"/>
        <v>0</v>
      </c>
      <c r="W87" s="12">
        <f t="shared" si="10"/>
        <v>0</v>
      </c>
      <c r="X87" s="14" t="e">
        <f t="shared" si="11"/>
        <v>#N/A</v>
      </c>
      <c r="Y87" s="17"/>
      <c r="Z87" s="14" t="e">
        <f t="shared" si="12"/>
        <v>#N/A</v>
      </c>
      <c r="AA87" s="18"/>
      <c r="AB87" s="13"/>
      <c r="AC87" s="19"/>
      <c r="AD87" s="20"/>
      <c r="AE87" s="19"/>
      <c r="AF87" s="21"/>
      <c r="AG87" s="22" t="str">
        <f t="shared" si="13"/>
        <v>FALSE</v>
      </c>
      <c r="AH87" s="23" t="str">
        <f t="shared" si="7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9"/>
        <v>0</v>
      </c>
      <c r="W88" s="12">
        <f t="shared" si="10"/>
        <v>0</v>
      </c>
      <c r="X88" s="14" t="e">
        <f t="shared" si="11"/>
        <v>#N/A</v>
      </c>
      <c r="Y88" s="17"/>
      <c r="Z88" s="14" t="e">
        <f t="shared" si="12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7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9"/>
        <v>0</v>
      </c>
      <c r="W89" s="12">
        <f t="shared" si="10"/>
        <v>0</v>
      </c>
      <c r="X89" s="14" t="e">
        <f t="shared" si="11"/>
        <v>#N/A</v>
      </c>
      <c r="Y89" s="17"/>
      <c r="Z89" s="14" t="e">
        <f t="shared" si="12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7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9"/>
        <v>0</v>
      </c>
      <c r="W90" s="12">
        <f t="shared" si="10"/>
        <v>0</v>
      </c>
      <c r="X90" s="14" t="e">
        <f t="shared" si="11"/>
        <v>#N/A</v>
      </c>
      <c r="Y90" s="17"/>
      <c r="Z90" s="14" t="e">
        <f t="shared" si="12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7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9"/>
        <v>0</v>
      </c>
      <c r="W91" s="12">
        <f t="shared" si="10"/>
        <v>0</v>
      </c>
      <c r="X91" s="14" t="e">
        <f t="shared" si="11"/>
        <v>#N/A</v>
      </c>
      <c r="Y91" s="17"/>
      <c r="Z91" s="14" t="e">
        <f t="shared" si="12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7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9"/>
        <v>0</v>
      </c>
      <c r="W92" s="12">
        <f t="shared" si="10"/>
        <v>0</v>
      </c>
      <c r="X92" s="14" t="e">
        <f t="shared" si="11"/>
        <v>#N/A</v>
      </c>
      <c r="Y92" s="17"/>
      <c r="Z92" s="14" t="e">
        <f t="shared" si="12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7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9"/>
        <v>0</v>
      </c>
      <c r="W93" s="12">
        <f t="shared" si="10"/>
        <v>0</v>
      </c>
      <c r="X93" s="14" t="e">
        <f t="shared" si="11"/>
        <v>#N/A</v>
      </c>
      <c r="Y93" s="17"/>
      <c r="Z93" s="14" t="e">
        <f t="shared" si="12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7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9"/>
        <v>0</v>
      </c>
      <c r="W94" s="12">
        <f t="shared" si="10"/>
        <v>0</v>
      </c>
      <c r="X94" s="14" t="e">
        <f t="shared" si="11"/>
        <v>#N/A</v>
      </c>
      <c r="Y94" s="17"/>
      <c r="Z94" s="14" t="e">
        <f t="shared" si="12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7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9"/>
        <v>0</v>
      </c>
      <c r="W95" s="12">
        <f t="shared" si="10"/>
        <v>0</v>
      </c>
      <c r="X95" s="14" t="e">
        <f t="shared" si="11"/>
        <v>#N/A</v>
      </c>
      <c r="Y95" s="17"/>
      <c r="Z95" s="14" t="e">
        <f t="shared" si="12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ref="AH95:AH158" si="14">AA95&amp;" "&amp;AB95&amp;" "&amp;N95&amp;" - "&amp;L95&amp;" "&amp;M95&amp;" "&amp;AC95</f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9"/>
        <v>0</v>
      </c>
      <c r="W96" s="12">
        <f t="shared" si="10"/>
        <v>0</v>
      </c>
      <c r="X96" s="14" t="e">
        <f t="shared" si="11"/>
        <v>#N/A</v>
      </c>
      <c r="Y96" s="17"/>
      <c r="Z96" s="14" t="e">
        <f t="shared" si="12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4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9"/>
        <v>0</v>
      </c>
      <c r="W97" s="12">
        <f t="shared" si="10"/>
        <v>0</v>
      </c>
      <c r="X97" s="14" t="e">
        <f t="shared" si="11"/>
        <v>#N/A</v>
      </c>
      <c r="Y97" s="17"/>
      <c r="Z97" s="14" t="e">
        <f t="shared" si="12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4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9"/>
        <v>0</v>
      </c>
      <c r="W98" s="12">
        <f t="shared" si="10"/>
        <v>0</v>
      </c>
      <c r="X98" s="14" t="e">
        <f t="shared" si="11"/>
        <v>#N/A</v>
      </c>
      <c r="Y98" s="17"/>
      <c r="Z98" s="14" t="e">
        <f t="shared" si="12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4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9"/>
        <v>0</v>
      </c>
      <c r="W99" s="12">
        <f t="shared" si="10"/>
        <v>0</v>
      </c>
      <c r="X99" s="14" t="e">
        <f t="shared" si="11"/>
        <v>#N/A</v>
      </c>
      <c r="Y99" s="17"/>
      <c r="Z99" s="14" t="e">
        <f t="shared" si="12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4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9"/>
        <v>0</v>
      </c>
      <c r="W100" s="12">
        <f t="shared" si="10"/>
        <v>0</v>
      </c>
      <c r="X100" s="14" t="e">
        <f t="shared" si="11"/>
        <v>#N/A</v>
      </c>
      <c r="Y100" s="17"/>
      <c r="Z100" s="14" t="e">
        <f t="shared" si="12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4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9"/>
        <v>0</v>
      </c>
      <c r="W101" s="12">
        <f t="shared" si="10"/>
        <v>0</v>
      </c>
      <c r="X101" s="14" t="e">
        <f t="shared" si="11"/>
        <v>#N/A</v>
      </c>
      <c r="Y101" s="17"/>
      <c r="Z101" s="14" t="e">
        <f t="shared" si="12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4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9"/>
        <v>0</v>
      </c>
      <c r="W102" s="12">
        <f t="shared" si="10"/>
        <v>0</v>
      </c>
      <c r="X102" s="14" t="e">
        <f t="shared" si="11"/>
        <v>#N/A</v>
      </c>
      <c r="Y102" s="17"/>
      <c r="Z102" s="14" t="e">
        <f t="shared" si="12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4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9"/>
        <v>0</v>
      </c>
      <c r="W103" s="12">
        <f t="shared" si="10"/>
        <v>0</v>
      </c>
      <c r="X103" s="14" t="e">
        <f t="shared" si="11"/>
        <v>#N/A</v>
      </c>
      <c r="Y103" s="17"/>
      <c r="Z103" s="14" t="e">
        <f t="shared" si="12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4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9"/>
        <v>0</v>
      </c>
      <c r="W104" s="12">
        <f t="shared" si="10"/>
        <v>0</v>
      </c>
      <c r="X104" s="14" t="e">
        <f t="shared" si="11"/>
        <v>#N/A</v>
      </c>
      <c r="Y104" s="17"/>
      <c r="Z104" s="14" t="e">
        <f t="shared" si="12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4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9"/>
        <v>0</v>
      </c>
      <c r="W105" s="12">
        <f t="shared" si="10"/>
        <v>0</v>
      </c>
      <c r="X105" s="14" t="e">
        <f t="shared" si="11"/>
        <v>#N/A</v>
      </c>
      <c r="Y105" s="17"/>
      <c r="Z105" s="14" t="e">
        <f t="shared" si="12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4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9"/>
        <v>0</v>
      </c>
      <c r="W106" s="12">
        <f t="shared" si="10"/>
        <v>0</v>
      </c>
      <c r="X106" s="14" t="e">
        <f t="shared" si="11"/>
        <v>#N/A</v>
      </c>
      <c r="Y106" s="17"/>
      <c r="Z106" s="14" t="e">
        <f t="shared" si="12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4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9"/>
        <v>0</v>
      </c>
      <c r="W107" s="12">
        <f t="shared" si="10"/>
        <v>0</v>
      </c>
      <c r="X107" s="14" t="e">
        <f t="shared" si="11"/>
        <v>#N/A</v>
      </c>
      <c r="Y107" s="17"/>
      <c r="Z107" s="14" t="e">
        <f t="shared" si="12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4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9"/>
        <v>0</v>
      </c>
      <c r="W108" s="12">
        <f t="shared" si="10"/>
        <v>0</v>
      </c>
      <c r="X108" s="14" t="e">
        <f t="shared" si="11"/>
        <v>#N/A</v>
      </c>
      <c r="Y108" s="17"/>
      <c r="Z108" s="14" t="e">
        <f t="shared" si="12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4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9"/>
        <v>0</v>
      </c>
      <c r="W109" s="12">
        <f t="shared" si="10"/>
        <v>0</v>
      </c>
      <c r="X109" s="14" t="e">
        <f t="shared" si="11"/>
        <v>#N/A</v>
      </c>
      <c r="Y109" s="17"/>
      <c r="Z109" s="14" t="e">
        <f t="shared" si="12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4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9"/>
        <v>0</v>
      </c>
      <c r="W110" s="12">
        <f t="shared" si="10"/>
        <v>0</v>
      </c>
      <c r="X110" s="14" t="e">
        <f t="shared" si="11"/>
        <v>#N/A</v>
      </c>
      <c r="Y110" s="17"/>
      <c r="Z110" s="14" t="e">
        <f t="shared" si="12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4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9"/>
        <v>0</v>
      </c>
      <c r="W111" s="12">
        <f t="shared" si="10"/>
        <v>0</v>
      </c>
      <c r="X111" s="14" t="e">
        <f t="shared" si="11"/>
        <v>#N/A</v>
      </c>
      <c r="Y111" s="17"/>
      <c r="Z111" s="14" t="e">
        <f t="shared" si="12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4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9"/>
        <v>0</v>
      </c>
      <c r="W112" s="12">
        <f t="shared" si="10"/>
        <v>0</v>
      </c>
      <c r="X112" s="14" t="e">
        <f t="shared" si="11"/>
        <v>#N/A</v>
      </c>
      <c r="Y112" s="17"/>
      <c r="Z112" s="14" t="e">
        <f t="shared" si="12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4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9"/>
        <v>0</v>
      </c>
      <c r="W113" s="12">
        <f t="shared" si="10"/>
        <v>0</v>
      </c>
      <c r="X113" s="14" t="e">
        <f t="shared" si="11"/>
        <v>#N/A</v>
      </c>
      <c r="Y113" s="17"/>
      <c r="Z113" s="14" t="e">
        <f t="shared" si="12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4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9"/>
        <v>0</v>
      </c>
      <c r="W114" s="12">
        <f t="shared" si="10"/>
        <v>0</v>
      </c>
      <c r="X114" s="14" t="e">
        <f t="shared" si="11"/>
        <v>#N/A</v>
      </c>
      <c r="Y114" s="17"/>
      <c r="Z114" s="14" t="e">
        <f t="shared" si="12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4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9"/>
        <v>0</v>
      </c>
      <c r="W115" s="12">
        <f t="shared" si="10"/>
        <v>0</v>
      </c>
      <c r="X115" s="14" t="e">
        <f t="shared" si="11"/>
        <v>#N/A</v>
      </c>
      <c r="Y115" s="17"/>
      <c r="Z115" s="14" t="e">
        <f t="shared" si="12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4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9"/>
        <v>0</v>
      </c>
      <c r="W116" s="12">
        <f t="shared" si="10"/>
        <v>0</v>
      </c>
      <c r="X116" s="14" t="e">
        <f t="shared" si="11"/>
        <v>#N/A</v>
      </c>
      <c r="Y116" s="17"/>
      <c r="Z116" s="14" t="e">
        <f t="shared" si="12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4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9"/>
        <v>0</v>
      </c>
      <c r="W117" s="12">
        <f t="shared" si="10"/>
        <v>0</v>
      </c>
      <c r="X117" s="14" t="e">
        <f t="shared" si="11"/>
        <v>#N/A</v>
      </c>
      <c r="Y117" s="17"/>
      <c r="Z117" s="14" t="e">
        <f t="shared" si="12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4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9"/>
        <v>0</v>
      </c>
      <c r="W118" s="12">
        <f t="shared" si="10"/>
        <v>0</v>
      </c>
      <c r="X118" s="14" t="e">
        <f t="shared" si="11"/>
        <v>#N/A</v>
      </c>
      <c r="Y118" s="17"/>
      <c r="Z118" s="14" t="e">
        <f t="shared" si="12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4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9"/>
        <v>0</v>
      </c>
      <c r="W119" s="12">
        <f t="shared" si="10"/>
        <v>0</v>
      </c>
      <c r="X119" s="14" t="e">
        <f t="shared" si="11"/>
        <v>#N/A</v>
      </c>
      <c r="Y119" s="17"/>
      <c r="Z119" s="14" t="e">
        <f t="shared" si="12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4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9"/>
        <v>0</v>
      </c>
      <c r="W120" s="12">
        <f t="shared" si="10"/>
        <v>0</v>
      </c>
      <c r="X120" s="14" t="e">
        <f t="shared" si="11"/>
        <v>#N/A</v>
      </c>
      <c r="Y120" s="17"/>
      <c r="Z120" s="14" t="e">
        <f t="shared" si="12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4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9"/>
        <v>0</v>
      </c>
      <c r="W121" s="12">
        <f t="shared" si="10"/>
        <v>0</v>
      </c>
      <c r="X121" s="14" t="e">
        <f t="shared" si="11"/>
        <v>#N/A</v>
      </c>
      <c r="Y121" s="17"/>
      <c r="Z121" s="14" t="e">
        <f t="shared" si="12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4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9"/>
        <v>0</v>
      </c>
      <c r="W122" s="12">
        <f t="shared" si="10"/>
        <v>0</v>
      </c>
      <c r="X122" s="14" t="e">
        <f t="shared" si="11"/>
        <v>#N/A</v>
      </c>
      <c r="Y122" s="17"/>
      <c r="Z122" s="14" t="e">
        <f t="shared" si="12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4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9"/>
        <v>0</v>
      </c>
      <c r="W123" s="12">
        <f t="shared" si="10"/>
        <v>0</v>
      </c>
      <c r="X123" s="14" t="e">
        <f t="shared" si="11"/>
        <v>#N/A</v>
      </c>
      <c r="Y123" s="17"/>
      <c r="Z123" s="14" t="e">
        <f t="shared" si="12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4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9"/>
        <v>0</v>
      </c>
      <c r="W124" s="12">
        <f t="shared" si="10"/>
        <v>0</v>
      </c>
      <c r="X124" s="14" t="e">
        <f t="shared" si="11"/>
        <v>#N/A</v>
      </c>
      <c r="Y124" s="17"/>
      <c r="Z124" s="14" t="e">
        <f t="shared" si="12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4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9"/>
        <v>0</v>
      </c>
      <c r="W125" s="12">
        <f t="shared" si="10"/>
        <v>0</v>
      </c>
      <c r="X125" s="14" t="e">
        <f t="shared" si="11"/>
        <v>#N/A</v>
      </c>
      <c r="Y125" s="17"/>
      <c r="Z125" s="14" t="e">
        <f t="shared" si="12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4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9"/>
        <v>0</v>
      </c>
      <c r="W126" s="12">
        <f t="shared" si="10"/>
        <v>0</v>
      </c>
      <c r="X126" s="14" t="e">
        <f t="shared" si="11"/>
        <v>#N/A</v>
      </c>
      <c r="Y126" s="17"/>
      <c r="Z126" s="14" t="e">
        <f t="shared" si="12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4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9"/>
        <v>0</v>
      </c>
      <c r="W127" s="12">
        <f t="shared" si="10"/>
        <v>0</v>
      </c>
      <c r="X127" s="14" t="e">
        <f t="shared" si="11"/>
        <v>#N/A</v>
      </c>
      <c r="Y127" s="17"/>
      <c r="Z127" s="14" t="e">
        <f t="shared" si="12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4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9"/>
        <v>0</v>
      </c>
      <c r="W128" s="12">
        <f t="shared" si="10"/>
        <v>0</v>
      </c>
      <c r="X128" s="14" t="e">
        <f t="shared" si="11"/>
        <v>#N/A</v>
      </c>
      <c r="Y128" s="17"/>
      <c r="Z128" s="14" t="e">
        <f t="shared" si="12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4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9"/>
        <v>0</v>
      </c>
      <c r="W129" s="12">
        <f t="shared" si="10"/>
        <v>0</v>
      </c>
      <c r="X129" s="14" t="e">
        <f t="shared" si="11"/>
        <v>#N/A</v>
      </c>
      <c r="Y129" s="17"/>
      <c r="Z129" s="14" t="e">
        <f t="shared" si="12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4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5">IF(C130, P130, U130 )</f>
        <v>0</v>
      </c>
      <c r="W130" s="12">
        <f t="shared" si="10"/>
        <v>0</v>
      </c>
      <c r="X130" s="14" t="e">
        <f t="shared" si="11"/>
        <v>#N/A</v>
      </c>
      <c r="Y130" s="17"/>
      <c r="Z130" s="14" t="e">
        <f t="shared" si="12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4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5"/>
        <v>0</v>
      </c>
      <c r="W131" s="12">
        <f t="shared" si="10"/>
        <v>0</v>
      </c>
      <c r="X131" s="14" t="e">
        <f t="shared" si="11"/>
        <v>#N/A</v>
      </c>
      <c r="Y131" s="17"/>
      <c r="Z131" s="14" t="e">
        <f t="shared" si="12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4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5"/>
        <v>0</v>
      </c>
      <c r="W132" s="12">
        <f t="shared" si="10"/>
        <v>0</v>
      </c>
      <c r="X132" s="14" t="e">
        <f t="shared" si="11"/>
        <v>#N/A</v>
      </c>
      <c r="Y132" s="17"/>
      <c r="Z132" s="14" t="e">
        <f t="shared" si="12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4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5"/>
        <v>0</v>
      </c>
      <c r="W133" s="12">
        <f t="shared" si="10"/>
        <v>0</v>
      </c>
      <c r="X133" s="14" t="e">
        <f t="shared" si="11"/>
        <v>#N/A</v>
      </c>
      <c r="Y133" s="17"/>
      <c r="Z133" s="14" t="e">
        <f t="shared" si="12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4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5"/>
        <v>0</v>
      </c>
      <c r="W134" s="12">
        <f t="shared" si="10"/>
        <v>0</v>
      </c>
      <c r="X134" s="14" t="e">
        <f t="shared" si="11"/>
        <v>#N/A</v>
      </c>
      <c r="Y134" s="17"/>
      <c r="Z134" s="14" t="e">
        <f t="shared" si="12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4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5"/>
        <v>0</v>
      </c>
      <c r="W135" s="12">
        <f t="shared" si="10"/>
        <v>0</v>
      </c>
      <c r="X135" s="14" t="e">
        <f t="shared" si="11"/>
        <v>#N/A</v>
      </c>
      <c r="Y135" s="17"/>
      <c r="Z135" s="14" t="e">
        <f t="shared" si="12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4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5"/>
        <v>0</v>
      </c>
      <c r="W136" s="12">
        <f t="shared" si="10"/>
        <v>0</v>
      </c>
      <c r="X136" s="14" t="e">
        <f t="shared" si="11"/>
        <v>#N/A</v>
      </c>
      <c r="Y136" s="17"/>
      <c r="Z136" s="14" t="e">
        <f t="shared" si="12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4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5"/>
        <v>0</v>
      </c>
      <c r="W137" s="12">
        <f t="shared" si="10"/>
        <v>0</v>
      </c>
      <c r="X137" s="14" t="e">
        <f t="shared" si="11"/>
        <v>#N/A</v>
      </c>
      <c r="Y137" s="17"/>
      <c r="Z137" s="14" t="e">
        <f t="shared" si="12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4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5"/>
        <v>0</v>
      </c>
      <c r="W138" s="12">
        <f t="shared" si="10"/>
        <v>0</v>
      </c>
      <c r="X138" s="14" t="e">
        <f t="shared" si="11"/>
        <v>#N/A</v>
      </c>
      <c r="Y138" s="17"/>
      <c r="Z138" s="14" t="e">
        <f t="shared" si="12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4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5"/>
        <v>0</v>
      </c>
      <c r="W139" s="12">
        <f t="shared" si="10"/>
        <v>0</v>
      </c>
      <c r="X139" s="14" t="e">
        <f t="shared" si="11"/>
        <v>#N/A</v>
      </c>
      <c r="Y139" s="17"/>
      <c r="Z139" s="14" t="e">
        <f t="shared" si="12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4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5"/>
        <v>0</v>
      </c>
      <c r="W140" s="12">
        <f t="shared" si="10"/>
        <v>0</v>
      </c>
      <c r="X140" s="14" t="e">
        <f t="shared" si="11"/>
        <v>#N/A</v>
      </c>
      <c r="Y140" s="17"/>
      <c r="Z140" s="14" t="e">
        <f t="shared" si="12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4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5"/>
        <v>0</v>
      </c>
      <c r="W141" s="12">
        <f t="shared" si="10"/>
        <v>0</v>
      </c>
      <c r="X141" s="14" t="e">
        <f t="shared" si="11"/>
        <v>#N/A</v>
      </c>
      <c r="Y141" s="17"/>
      <c r="Z141" s="14" t="e">
        <f t="shared" si="12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4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5"/>
        <v>0</v>
      </c>
      <c r="W142" s="12">
        <f t="shared" si="10"/>
        <v>0</v>
      </c>
      <c r="X142" s="14" t="e">
        <f t="shared" si="11"/>
        <v>#N/A</v>
      </c>
      <c r="Y142" s="17"/>
      <c r="Z142" s="14" t="e">
        <f t="shared" si="12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4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5"/>
        <v>0</v>
      </c>
      <c r="W143" s="12">
        <f t="shared" si="10"/>
        <v>0</v>
      </c>
      <c r="X143" s="14" t="e">
        <f t="shared" si="11"/>
        <v>#N/A</v>
      </c>
      <c r="Y143" s="17"/>
      <c r="Z143" s="14" t="e">
        <f t="shared" si="12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4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5"/>
        <v>0</v>
      </c>
      <c r="W144" s="12">
        <f t="shared" si="10"/>
        <v>0</v>
      </c>
      <c r="X144" s="14" t="e">
        <f t="shared" si="11"/>
        <v>#N/A</v>
      </c>
      <c r="Y144" s="17"/>
      <c r="Z144" s="14" t="e">
        <f t="shared" si="12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4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5"/>
        <v>0</v>
      </c>
      <c r="W145" s="12">
        <f t="shared" si="10"/>
        <v>0</v>
      </c>
      <c r="X145" s="14" t="e">
        <f t="shared" si="11"/>
        <v>#N/A</v>
      </c>
      <c r="Y145" s="17"/>
      <c r="Z145" s="14" t="e">
        <f t="shared" si="12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4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5"/>
        <v>0</v>
      </c>
      <c r="W146" s="12">
        <f t="shared" si="10"/>
        <v>0</v>
      </c>
      <c r="X146" s="14" t="e">
        <f t="shared" si="11"/>
        <v>#N/A</v>
      </c>
      <c r="Y146" s="17"/>
      <c r="Z146" s="14" t="e">
        <f t="shared" si="12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4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5"/>
        <v>0</v>
      </c>
      <c r="W147" s="12">
        <f t="shared" si="10"/>
        <v>0</v>
      </c>
      <c r="X147" s="14" t="e">
        <f t="shared" si="11"/>
        <v>#N/A</v>
      </c>
      <c r="Y147" s="17"/>
      <c r="Z147" s="14" t="e">
        <f t="shared" si="12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4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5"/>
        <v>0</v>
      </c>
      <c r="W148" s="12">
        <f t="shared" si="10"/>
        <v>0</v>
      </c>
      <c r="X148" s="14" t="e">
        <f t="shared" si="11"/>
        <v>#N/A</v>
      </c>
      <c r="Y148" s="17"/>
      <c r="Z148" s="14" t="e">
        <f t="shared" si="12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4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5"/>
        <v>0</v>
      </c>
      <c r="W149" s="12">
        <f t="shared" si="10"/>
        <v>0</v>
      </c>
      <c r="X149" s="14" t="e">
        <f t="shared" si="11"/>
        <v>#N/A</v>
      </c>
      <c r="Y149" s="17"/>
      <c r="Z149" s="14" t="e">
        <f t="shared" si="12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4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5"/>
        <v>0</v>
      </c>
      <c r="W150" s="12">
        <f t="shared" si="10"/>
        <v>0</v>
      </c>
      <c r="X150" s="14" t="e">
        <f t="shared" si="11"/>
        <v>#N/A</v>
      </c>
      <c r="Y150" s="17"/>
      <c r="Z150" s="14" t="e">
        <f t="shared" si="12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4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5"/>
        <v>0</v>
      </c>
      <c r="W151" s="12">
        <f t="shared" si="10"/>
        <v>0</v>
      </c>
      <c r="X151" s="14" t="e">
        <f t="shared" si="11"/>
        <v>#N/A</v>
      </c>
      <c r="Y151" s="17"/>
      <c r="Z151" s="14" t="e">
        <f t="shared" si="12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4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5"/>
        <v>0</v>
      </c>
      <c r="W152" s="12">
        <f t="shared" si="10"/>
        <v>0</v>
      </c>
      <c r="X152" s="14" t="e">
        <f t="shared" si="11"/>
        <v>#N/A</v>
      </c>
      <c r="Y152" s="17"/>
      <c r="Z152" s="14" t="e">
        <f t="shared" si="12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4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5"/>
        <v>0</v>
      </c>
      <c r="W153" s="12">
        <f t="shared" si="10"/>
        <v>0</v>
      </c>
      <c r="X153" s="14" t="e">
        <f t="shared" si="11"/>
        <v>#N/A</v>
      </c>
      <c r="Y153" s="17"/>
      <c r="Z153" s="14" t="e">
        <f t="shared" si="12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4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5"/>
        <v>0</v>
      </c>
      <c r="W154" s="12">
        <f t="shared" si="10"/>
        <v>0</v>
      </c>
      <c r="X154" s="14" t="e">
        <f t="shared" si="11"/>
        <v>#N/A</v>
      </c>
      <c r="Y154" s="17"/>
      <c r="Z154" s="14" t="e">
        <f t="shared" si="12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4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5"/>
        <v>0</v>
      </c>
      <c r="W155" s="12">
        <f t="shared" si="10"/>
        <v>0</v>
      </c>
      <c r="X155" s="14" t="e">
        <f t="shared" si="11"/>
        <v>#N/A</v>
      </c>
      <c r="Y155" s="17"/>
      <c r="Z155" s="14" t="e">
        <f t="shared" si="12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4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5"/>
        <v>0</v>
      </c>
      <c r="W156" s="12">
        <f t="shared" si="10"/>
        <v>0</v>
      </c>
      <c r="X156" s="14" t="e">
        <f t="shared" si="11"/>
        <v>#N/A</v>
      </c>
      <c r="Y156" s="17"/>
      <c r="Z156" s="14" t="e">
        <f t="shared" si="12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4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5"/>
        <v>0</v>
      </c>
      <c r="W157" s="12">
        <f t="shared" si="10"/>
        <v>0</v>
      </c>
      <c r="X157" s="14" t="e">
        <f t="shared" si="11"/>
        <v>#N/A</v>
      </c>
      <c r="Y157" s="17"/>
      <c r="Z157" s="14" t="e">
        <f t="shared" si="12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4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5"/>
        <v>0</v>
      </c>
      <c r="W158" s="12">
        <f t="shared" si="10"/>
        <v>0</v>
      </c>
      <c r="X158" s="14" t="e">
        <f t="shared" si="11"/>
        <v>#N/A</v>
      </c>
      <c r="Y158" s="17"/>
      <c r="Z158" s="14" t="e">
        <f t="shared" si="12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4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5"/>
        <v>0</v>
      </c>
      <c r="W159" s="12">
        <f t="shared" si="10"/>
        <v>0</v>
      </c>
      <c r="X159" s="14" t="e">
        <f t="shared" si="11"/>
        <v>#N/A</v>
      </c>
      <c r="Y159" s="17"/>
      <c r="Z159" s="14" t="e">
        <f t="shared" si="12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ref="AH159:AH200" si="16">AA159&amp;" "&amp;AB159&amp;" "&amp;N159&amp;" - "&amp;L159&amp;" "&amp;M159&amp;" "&amp;AC159</f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5"/>
        <v>0</v>
      </c>
      <c r="W160" s="12">
        <f t="shared" si="10"/>
        <v>0</v>
      </c>
      <c r="X160" s="14" t="e">
        <f t="shared" si="11"/>
        <v>#N/A</v>
      </c>
      <c r="Y160" s="17"/>
      <c r="Z160" s="14" t="e">
        <f t="shared" si="12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6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5"/>
        <v>0</v>
      </c>
      <c r="W161" s="12">
        <f t="shared" si="10"/>
        <v>0</v>
      </c>
      <c r="X161" s="14" t="e">
        <f t="shared" si="11"/>
        <v>#N/A</v>
      </c>
      <c r="Y161" s="17"/>
      <c r="Z161" s="14" t="e">
        <f t="shared" si="12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6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5"/>
        <v>0</v>
      </c>
      <c r="W162" s="12">
        <f t="shared" si="10"/>
        <v>0</v>
      </c>
      <c r="X162" s="14" t="e">
        <f t="shared" si="11"/>
        <v>#N/A</v>
      </c>
      <c r="Y162" s="17"/>
      <c r="Z162" s="14" t="e">
        <f t="shared" si="12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6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5"/>
        <v>0</v>
      </c>
      <c r="W163" s="12">
        <f t="shared" si="10"/>
        <v>0</v>
      </c>
      <c r="X163" s="14" t="e">
        <f t="shared" si="11"/>
        <v>#N/A</v>
      </c>
      <c r="Y163" s="17"/>
      <c r="Z163" s="14" t="e">
        <f t="shared" si="12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6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5"/>
        <v>0</v>
      </c>
      <c r="W164" s="12">
        <f t="shared" si="10"/>
        <v>0</v>
      </c>
      <c r="X164" s="14" t="e">
        <f t="shared" si="11"/>
        <v>#N/A</v>
      </c>
      <c r="Y164" s="17"/>
      <c r="Z164" s="14" t="e">
        <f t="shared" si="12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6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5"/>
        <v>0</v>
      </c>
      <c r="W165" s="12">
        <f t="shared" si="10"/>
        <v>0</v>
      </c>
      <c r="X165" s="14" t="e">
        <f t="shared" si="11"/>
        <v>#N/A</v>
      </c>
      <c r="Y165" s="17"/>
      <c r="Z165" s="14" t="e">
        <f t="shared" si="12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6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5"/>
        <v>0</v>
      </c>
      <c r="W166" s="12">
        <f t="shared" si="10"/>
        <v>0</v>
      </c>
      <c r="X166" s="14" t="e">
        <f t="shared" si="11"/>
        <v>#N/A</v>
      </c>
      <c r="Y166" s="17"/>
      <c r="Z166" s="14" t="e">
        <f t="shared" si="12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6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5"/>
        <v>0</v>
      </c>
      <c r="W167" s="12">
        <f t="shared" si="10"/>
        <v>0</v>
      </c>
      <c r="X167" s="14" t="e">
        <f t="shared" si="11"/>
        <v>#N/A</v>
      </c>
      <c r="Y167" s="17"/>
      <c r="Z167" s="14" t="e">
        <f t="shared" si="12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6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5"/>
        <v>0</v>
      </c>
      <c r="W168" s="12">
        <f t="shared" si="10"/>
        <v>0</v>
      </c>
      <c r="X168" s="14" t="e">
        <f t="shared" si="11"/>
        <v>#N/A</v>
      </c>
      <c r="Y168" s="17"/>
      <c r="Z168" s="14" t="e">
        <f t="shared" si="12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6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5"/>
        <v>0</v>
      </c>
      <c r="W169" s="12">
        <f t="shared" si="10"/>
        <v>0</v>
      </c>
      <c r="X169" s="14" t="e">
        <f t="shared" si="11"/>
        <v>#N/A</v>
      </c>
      <c r="Y169" s="17"/>
      <c r="Z169" s="14" t="e">
        <f t="shared" si="12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6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5"/>
        <v>0</v>
      </c>
      <c r="W170" s="12">
        <f t="shared" si="10"/>
        <v>0</v>
      </c>
      <c r="X170" s="14" t="e">
        <f t="shared" si="11"/>
        <v>#N/A</v>
      </c>
      <c r="Y170" s="17"/>
      <c r="Z170" s="14" t="e">
        <f t="shared" si="12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6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5"/>
        <v>0</v>
      </c>
      <c r="W171" s="12">
        <f t="shared" si="10"/>
        <v>0</v>
      </c>
      <c r="X171" s="14" t="e">
        <f t="shared" si="11"/>
        <v>#N/A</v>
      </c>
      <c r="Y171" s="17"/>
      <c r="Z171" s="14" t="e">
        <f t="shared" si="12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6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5"/>
        <v>0</v>
      </c>
      <c r="W172" s="12">
        <f t="shared" si="10"/>
        <v>0</v>
      </c>
      <c r="X172" s="14" t="e">
        <f t="shared" si="11"/>
        <v>#N/A</v>
      </c>
      <c r="Y172" s="17"/>
      <c r="Z172" s="14" t="e">
        <f t="shared" si="12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6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5"/>
        <v>0</v>
      </c>
      <c r="W173" s="12">
        <f t="shared" si="10"/>
        <v>0</v>
      </c>
      <c r="X173" s="14" t="e">
        <f t="shared" si="11"/>
        <v>#N/A</v>
      </c>
      <c r="Y173" s="17"/>
      <c r="Z173" s="14" t="e">
        <f t="shared" si="12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6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5"/>
        <v>0</v>
      </c>
      <c r="W174" s="12">
        <f t="shared" si="10"/>
        <v>0</v>
      </c>
      <c r="X174" s="14" t="e">
        <f t="shared" si="11"/>
        <v>#N/A</v>
      </c>
      <c r="Y174" s="17"/>
      <c r="Z174" s="14" t="e">
        <f t="shared" si="12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6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5"/>
        <v>0</v>
      </c>
      <c r="W175" s="12">
        <f t="shared" si="10"/>
        <v>0</v>
      </c>
      <c r="X175" s="14" t="e">
        <f t="shared" si="11"/>
        <v>#N/A</v>
      </c>
      <c r="Y175" s="17"/>
      <c r="Z175" s="14" t="e">
        <f t="shared" si="12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6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5"/>
        <v>0</v>
      </c>
      <c r="W176" s="12">
        <f t="shared" si="10"/>
        <v>0</v>
      </c>
      <c r="X176" s="14" t="e">
        <f t="shared" si="11"/>
        <v>#N/A</v>
      </c>
      <c r="Y176" s="17"/>
      <c r="Z176" s="14" t="e">
        <f t="shared" si="12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6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5"/>
        <v>0</v>
      </c>
      <c r="W177" s="12">
        <f t="shared" si="10"/>
        <v>0</v>
      </c>
      <c r="X177" s="14" t="e">
        <f t="shared" si="11"/>
        <v>#N/A</v>
      </c>
      <c r="Y177" s="17"/>
      <c r="Z177" s="14" t="e">
        <f t="shared" si="12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6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5"/>
        <v>0</v>
      </c>
      <c r="W178" s="12">
        <f t="shared" si="10"/>
        <v>0</v>
      </c>
      <c r="X178" s="14" t="e">
        <f t="shared" si="11"/>
        <v>#N/A</v>
      </c>
      <c r="Y178" s="17"/>
      <c r="Z178" s="14" t="e">
        <f t="shared" si="12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6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5"/>
        <v>0</v>
      </c>
      <c r="W179" s="12">
        <f t="shared" si="10"/>
        <v>0</v>
      </c>
      <c r="X179" s="14" t="e">
        <f t="shared" si="11"/>
        <v>#N/A</v>
      </c>
      <c r="Y179" s="17"/>
      <c r="Z179" s="14" t="e">
        <f t="shared" si="12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6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5"/>
        <v>0</v>
      </c>
      <c r="W180" s="12">
        <f t="shared" si="10"/>
        <v>0</v>
      </c>
      <c r="X180" s="14" t="e">
        <f t="shared" si="11"/>
        <v>#N/A</v>
      </c>
      <c r="Y180" s="17"/>
      <c r="Z180" s="14" t="e">
        <f t="shared" si="12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6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5"/>
        <v>0</v>
      </c>
      <c r="W181" s="12">
        <f t="shared" si="10"/>
        <v>0</v>
      </c>
      <c r="X181" s="14" t="e">
        <f t="shared" si="11"/>
        <v>#N/A</v>
      </c>
      <c r="Y181" s="17"/>
      <c r="Z181" s="14" t="e">
        <f t="shared" si="12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6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5"/>
        <v>0</v>
      </c>
      <c r="W182" s="12">
        <f t="shared" si="10"/>
        <v>0</v>
      </c>
      <c r="X182" s="14" t="e">
        <f t="shared" si="11"/>
        <v>#N/A</v>
      </c>
      <c r="Y182" s="17"/>
      <c r="Z182" s="14" t="e">
        <f t="shared" si="12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6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5"/>
        <v>0</v>
      </c>
      <c r="W183" s="12">
        <f t="shared" si="10"/>
        <v>0</v>
      </c>
      <c r="X183" s="14" t="e">
        <f t="shared" si="11"/>
        <v>#N/A</v>
      </c>
      <c r="Y183" s="17"/>
      <c r="Z183" s="14" t="e">
        <f t="shared" si="12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6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5"/>
        <v>0</v>
      </c>
      <c r="W184" s="12">
        <f t="shared" si="10"/>
        <v>0</v>
      </c>
      <c r="X184" s="14" t="e">
        <f t="shared" si="11"/>
        <v>#N/A</v>
      </c>
      <c r="Y184" s="17"/>
      <c r="Z184" s="14" t="e">
        <f t="shared" si="12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6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5"/>
        <v>0</v>
      </c>
      <c r="W185" s="12">
        <f t="shared" si="10"/>
        <v>0</v>
      </c>
      <c r="X185" s="14" t="e">
        <f t="shared" si="11"/>
        <v>#N/A</v>
      </c>
      <c r="Y185" s="17"/>
      <c r="Z185" s="14" t="e">
        <f t="shared" si="12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6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5"/>
        <v>0</v>
      </c>
      <c r="W186" s="12">
        <f t="shared" si="10"/>
        <v>0</v>
      </c>
      <c r="X186" s="14" t="e">
        <f t="shared" si="11"/>
        <v>#N/A</v>
      </c>
      <c r="Y186" s="17"/>
      <c r="Z186" s="14" t="e">
        <f t="shared" si="12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6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5"/>
        <v>0</v>
      </c>
      <c r="W187" s="12">
        <f t="shared" si="10"/>
        <v>0</v>
      </c>
      <c r="X187" s="14" t="e">
        <f t="shared" si="11"/>
        <v>#N/A</v>
      </c>
      <c r="Y187" s="17"/>
      <c r="Z187" s="14" t="e">
        <f t="shared" si="12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6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5"/>
        <v>0</v>
      </c>
      <c r="W188" s="12">
        <f t="shared" si="10"/>
        <v>0</v>
      </c>
      <c r="X188" s="14" t="e">
        <f t="shared" si="11"/>
        <v>#N/A</v>
      </c>
      <c r="Y188" s="17"/>
      <c r="Z188" s="14" t="e">
        <f t="shared" si="12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6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5"/>
        <v>0</v>
      </c>
      <c r="W189" s="12">
        <f t="shared" si="10"/>
        <v>0</v>
      </c>
      <c r="X189" s="14" t="e">
        <f t="shared" si="11"/>
        <v>#N/A</v>
      </c>
      <c r="Y189" s="17"/>
      <c r="Z189" s="14" t="e">
        <f t="shared" si="12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6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5"/>
        <v>0</v>
      </c>
      <c r="W190" s="12">
        <f t="shared" si="10"/>
        <v>0</v>
      </c>
      <c r="X190" s="14" t="e">
        <f t="shared" si="11"/>
        <v>#N/A</v>
      </c>
      <c r="Y190" s="17"/>
      <c r="Z190" s="14" t="e">
        <f t="shared" si="12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6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5"/>
        <v>0</v>
      </c>
      <c r="W191" s="12">
        <f t="shared" si="10"/>
        <v>0</v>
      </c>
      <c r="X191" s="14" t="e">
        <f t="shared" si="11"/>
        <v>#N/A</v>
      </c>
      <c r="Y191" s="17"/>
      <c r="Z191" s="14" t="e">
        <f t="shared" si="12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6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5"/>
        <v>0</v>
      </c>
      <c r="W192" s="12">
        <f t="shared" si="10"/>
        <v>0</v>
      </c>
      <c r="X192" s="14" t="e">
        <f t="shared" si="11"/>
        <v>#N/A</v>
      </c>
      <c r="Y192" s="17"/>
      <c r="Z192" s="14" t="e">
        <f t="shared" si="12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6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5"/>
        <v>0</v>
      </c>
      <c r="W193" s="12">
        <f t="shared" si="10"/>
        <v>0</v>
      </c>
      <c r="X193" s="14" t="e">
        <f t="shared" si="11"/>
        <v>#N/A</v>
      </c>
      <c r="Y193" s="17"/>
      <c r="Z193" s="14" t="e">
        <f t="shared" si="12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6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7">IF(C194, P194, U194 )</f>
        <v>0</v>
      </c>
      <c r="W194" s="12">
        <f t="shared" si="10"/>
        <v>0</v>
      </c>
      <c r="X194" s="14" t="e">
        <f t="shared" si="11"/>
        <v>#N/A</v>
      </c>
      <c r="Y194" s="17"/>
      <c r="Z194" s="14" t="e">
        <f t="shared" si="12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6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7"/>
        <v>0</v>
      </c>
      <c r="W195" s="12">
        <f t="shared" si="10"/>
        <v>0</v>
      </c>
      <c r="X195" s="14" t="e">
        <f t="shared" si="11"/>
        <v>#N/A</v>
      </c>
      <c r="Y195" s="17"/>
      <c r="Z195" s="14" t="e">
        <f t="shared" si="12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6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7"/>
        <v>0</v>
      </c>
      <c r="W196" s="12">
        <f t="shared" si="10"/>
        <v>0</v>
      </c>
      <c r="X196" s="14" t="e">
        <f t="shared" si="11"/>
        <v>#N/A</v>
      </c>
      <c r="Y196" s="17"/>
      <c r="Z196" s="14" t="e">
        <f t="shared" si="12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6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7"/>
        <v>0</v>
      </c>
      <c r="W197" s="12">
        <f t="shared" si="10"/>
        <v>0</v>
      </c>
      <c r="X197" s="14" t="e">
        <f t="shared" si="11"/>
        <v>#N/A</v>
      </c>
      <c r="Y197" s="17"/>
      <c r="Z197" s="14" t="e">
        <f t="shared" si="12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6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7"/>
        <v>0</v>
      </c>
      <c r="W198" s="12">
        <f t="shared" si="10"/>
        <v>0</v>
      </c>
      <c r="X198" s="14" t="e">
        <f t="shared" si="11"/>
        <v>#N/A</v>
      </c>
      <c r="Y198" s="17"/>
      <c r="Z198" s="14" t="e">
        <f t="shared" si="12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6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7"/>
        <v>0</v>
      </c>
      <c r="W199" s="12">
        <f t="shared" si="10"/>
        <v>0</v>
      </c>
      <c r="X199" s="14" t="e">
        <f t="shared" si="11"/>
        <v>#N/A</v>
      </c>
      <c r="Y199" s="17"/>
      <c r="Z199" s="14" t="e">
        <f t="shared" si="12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6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7"/>
        <v>0</v>
      </c>
      <c r="W200" s="12">
        <f t="shared" si="10"/>
        <v>0</v>
      </c>
      <c r="X200" s="14" t="e">
        <f t="shared" si="11"/>
        <v>#N/A</v>
      </c>
      <c r="Y200" s="17"/>
      <c r="Z200" s="14" t="e">
        <f t="shared" si="12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6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7</v>
      </c>
      <c r="AI240" s="56">
        <f t="shared" si="19"/>
        <v>0</v>
      </c>
      <c r="AJ240" s="57">
        <f>AH240-AI240</f>
        <v>7</v>
      </c>
      <c r="AK240" s="58">
        <f t="shared" si="23"/>
        <v>1.05</v>
      </c>
      <c r="AL240" s="59">
        <f>AO240+AQ240-[2]Sheet1!$AH241</f>
        <v>0</v>
      </c>
      <c r="AM240" s="59">
        <f t="shared" si="25"/>
        <v>-7</v>
      </c>
      <c r="AN240" s="58">
        <f t="shared" si="21"/>
        <v>0</v>
      </c>
      <c r="AO240" s="59"/>
      <c r="AP240" s="58">
        <f t="shared" si="22"/>
        <v>-1.05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3</v>
      </c>
      <c r="AI241" s="56">
        <f t="shared" si="19"/>
        <v>0</v>
      </c>
      <c r="AJ241" s="57">
        <f t="shared" ref="AJ241:AJ264" si="27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25"/>
        <v>-3</v>
      </c>
      <c r="AN241" s="58">
        <f t="shared" si="21"/>
        <v>0</v>
      </c>
      <c r="AO241" s="59"/>
      <c r="AP241" s="58">
        <f t="shared" si="22"/>
        <v>-2.25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14</v>
      </c>
      <c r="AI242" s="56">
        <f t="shared" si="19"/>
        <v>0</v>
      </c>
      <c r="AJ242" s="57">
        <f t="shared" si="27"/>
        <v>14</v>
      </c>
      <c r="AK242" s="58">
        <f t="shared" ref="AK242:AK267" si="28">AH242*AG242/1000</f>
        <v>56</v>
      </c>
      <c r="AL242" s="59">
        <f>AO242+AQ242-[2]Sheet1!$AH243</f>
        <v>0</v>
      </c>
      <c r="AM242" s="59">
        <f t="shared" si="25"/>
        <v>-14</v>
      </c>
      <c r="AN242" s="58">
        <f t="shared" si="21"/>
        <v>0</v>
      </c>
      <c r="AO242" s="59"/>
      <c r="AP242" s="58">
        <f t="shared" si="22"/>
        <v>-56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5</v>
      </c>
      <c r="AI251" s="56">
        <f t="shared" si="19"/>
        <v>0</v>
      </c>
      <c r="AJ251" s="57">
        <f t="shared" si="27"/>
        <v>5</v>
      </c>
      <c r="AK251" s="58">
        <f t="shared" si="28"/>
        <v>0.75</v>
      </c>
      <c r="AL251" s="59">
        <f>AO251+AQ251-[2]Sheet1!$AH252</f>
        <v>0</v>
      </c>
      <c r="AM251" s="59">
        <f t="shared" si="25"/>
        <v>-5</v>
      </c>
      <c r="AN251" s="58">
        <f t="shared" si="21"/>
        <v>0</v>
      </c>
      <c r="AO251" s="59"/>
      <c r="AP251" s="58">
        <f t="shared" si="22"/>
        <v>-0.75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3</v>
      </c>
      <c r="AI252" s="56">
        <f t="shared" si="19"/>
        <v>0</v>
      </c>
      <c r="AJ252" s="57">
        <f t="shared" si="27"/>
        <v>3</v>
      </c>
      <c r="AK252" s="58">
        <f t="shared" si="28"/>
        <v>2.25</v>
      </c>
      <c r="AL252" s="59">
        <f>AO252+AQ252-[2]Sheet1!$AH253</f>
        <v>0</v>
      </c>
      <c r="AM252" s="59">
        <f t="shared" si="25"/>
        <v>-3</v>
      </c>
      <c r="AN252" s="58">
        <f t="shared" si="21"/>
        <v>0</v>
      </c>
      <c r="AO252" s="59"/>
      <c r="AP252" s="58">
        <f t="shared" si="22"/>
        <v>-2.25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44">
    <mergeCell ref="AE42:AE43"/>
    <mergeCell ref="N45:N46"/>
    <mergeCell ref="M45:M46"/>
    <mergeCell ref="L45:L46"/>
    <mergeCell ref="J45:J46"/>
    <mergeCell ref="I45:I46"/>
    <mergeCell ref="H45:H46"/>
    <mergeCell ref="G45:G46"/>
    <mergeCell ref="AD45:AD46"/>
    <mergeCell ref="AC45:AC46"/>
    <mergeCell ref="AB45:AB46"/>
    <mergeCell ref="AA45:AA46"/>
    <mergeCell ref="N42:N43"/>
    <mergeCell ref="M42:M43"/>
    <mergeCell ref="L42:L43"/>
    <mergeCell ref="J42:J43"/>
    <mergeCell ref="I42:I43"/>
    <mergeCell ref="H42:H43"/>
    <mergeCell ref="G42:G43"/>
    <mergeCell ref="AD42:AD43"/>
    <mergeCell ref="AC42:AC43"/>
    <mergeCell ref="AB42:AB43"/>
    <mergeCell ref="AA42:AA43"/>
    <mergeCell ref="AA2:AA3"/>
    <mergeCell ref="AB2:AB3"/>
    <mergeCell ref="AC2:AC3"/>
    <mergeCell ref="AD2:AD3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H8:H9"/>
    <mergeCell ref="G8:G9"/>
    <mergeCell ref="AD8:AD9"/>
    <mergeCell ref="AC8:AC9"/>
    <mergeCell ref="AB8:AB9"/>
    <mergeCell ref="AA8:AA9"/>
    <mergeCell ref="N8:N9"/>
    <mergeCell ref="M8:M9"/>
    <mergeCell ref="L8:L9"/>
    <mergeCell ref="J8:J9"/>
    <mergeCell ref="I8:I9"/>
    <mergeCell ref="G14:G16"/>
    <mergeCell ref="H14:H16"/>
    <mergeCell ref="I14:I16"/>
    <mergeCell ref="J14:J16"/>
    <mergeCell ref="L14:L16"/>
    <mergeCell ref="M14:M16"/>
    <mergeCell ref="N14:N16"/>
    <mergeCell ref="AD12:AD13"/>
    <mergeCell ref="AC12:AC13"/>
    <mergeCell ref="AB12:AB13"/>
    <mergeCell ref="AA12:AA13"/>
    <mergeCell ref="G12:G13"/>
    <mergeCell ref="H12:H13"/>
    <mergeCell ref="I12:I13"/>
    <mergeCell ref="J12:J13"/>
    <mergeCell ref="L12:L13"/>
    <mergeCell ref="M12:M13"/>
    <mergeCell ref="N12:N13"/>
    <mergeCell ref="AD19:AD21"/>
    <mergeCell ref="AC19:AC21"/>
    <mergeCell ref="AB19:AB21"/>
    <mergeCell ref="AA19:AA21"/>
    <mergeCell ref="N19:N21"/>
    <mergeCell ref="AD14:AD16"/>
    <mergeCell ref="AC14:AC16"/>
    <mergeCell ref="AB14:AB16"/>
    <mergeCell ref="AA14:AA16"/>
    <mergeCell ref="G19:G21"/>
    <mergeCell ref="N25:N26"/>
    <mergeCell ref="M25:M26"/>
    <mergeCell ref="L25:L26"/>
    <mergeCell ref="J25:J26"/>
    <mergeCell ref="I25:I26"/>
    <mergeCell ref="H25:H26"/>
    <mergeCell ref="G25:G26"/>
    <mergeCell ref="M19:M21"/>
    <mergeCell ref="L19:L21"/>
    <mergeCell ref="J19:J21"/>
    <mergeCell ref="I19:I21"/>
    <mergeCell ref="H19:H21"/>
    <mergeCell ref="L28:L29"/>
    <mergeCell ref="J28:J29"/>
    <mergeCell ref="I28:I29"/>
    <mergeCell ref="H28:H29"/>
    <mergeCell ref="G28:G29"/>
    <mergeCell ref="AD25:AD26"/>
    <mergeCell ref="AC25:AC26"/>
    <mergeCell ref="AB25:AB26"/>
    <mergeCell ref="AA25:AA26"/>
    <mergeCell ref="M28:M29"/>
    <mergeCell ref="N28:N29"/>
    <mergeCell ref="AD28:AD29"/>
    <mergeCell ref="AC28:AC29"/>
    <mergeCell ref="AB28:AB29"/>
    <mergeCell ref="AA28:AA29"/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H32:H33"/>
    <mergeCell ref="G32:G33"/>
    <mergeCell ref="AD32:AD33"/>
    <mergeCell ref="AC32:AC33"/>
    <mergeCell ref="AB32:AB33"/>
    <mergeCell ref="AA32:AA33"/>
    <mergeCell ref="N32:N33"/>
    <mergeCell ref="M32:M33"/>
    <mergeCell ref="L32:L33"/>
    <mergeCell ref="J32:J33"/>
    <mergeCell ref="I32:I33"/>
    <mergeCell ref="N47:N48"/>
    <mergeCell ref="M47:M48"/>
    <mergeCell ref="L47:L48"/>
    <mergeCell ref="J47:J48"/>
    <mergeCell ref="I47:I48"/>
    <mergeCell ref="H47:H48"/>
    <mergeCell ref="G47:G48"/>
    <mergeCell ref="AA37:AA39"/>
    <mergeCell ref="AD37:AD39"/>
    <mergeCell ref="AC37:AC39"/>
    <mergeCell ref="AB37:AB39"/>
    <mergeCell ref="G37:G39"/>
    <mergeCell ref="H37:H39"/>
    <mergeCell ref="I37:I39"/>
    <mergeCell ref="J37:J39"/>
    <mergeCell ref="L37:L39"/>
    <mergeCell ref="M37:M39"/>
    <mergeCell ref="N37:N39"/>
  </mergeCells>
  <conditionalFormatting sqref="G2:J2 Z2:Z200 J4:J8 AD4:AD8 J10:J12 AD10:AD12 G11:I12 G14:J14 AD14 G17:J19 AD17:AD19 G22:J25 AD22:AD25 G27:J28 AD27:AD28 G30:J30 AD30 G32:J32 AD32 G34:J37 AD34:AD37 G40:J42 AD40:AD42 G44:J45 AD44:AD45 G47:J47 AD47:AD200 G49:J200">
    <cfRule type="expression" dxfId="72" priority="66">
      <formula>$A2</formula>
    </cfRule>
    <cfRule type="expression" dxfId="71" priority="68">
      <formula>$E2</formula>
    </cfRule>
  </conditionalFormatting>
  <conditionalFormatting sqref="G2:Z2 Q3:Z200 J4:J8 AA4:AF8 J10:J12 AA10:AF12 G11:I12 G14:P14 AA14:AF14 G17:P19 AA17:AF19 G22:P25 AA22:AF25 G27:P28 AA27:AF28 G30:P30 AA30:AF30 G32:P32 AA32:AF32 G34:P37 AA34:AF37 G40:P42 AA40:AF42 G44:P45 AA44:AF45 G47:P47 AA47:AF200 G49:P200 AE2:AF3 K3:K10 O3:P10 H4:H8 AE9:AF9 H10 K11:P12 K13 O13:P13 AE13:AF13 K15:K16 O15:P16 AE15:AF16 K20:K21 O20:P21 AE20:AF21 K26 O26:P26 AE26:AF26 K29 O29:P29 AE29:AF29 K31 O31:P31 AE31:AF31 K33 O33:P33 AE33:AF33 K38:K39 O38:P39 AE38:AF39 K43 O43:P43 AF43 K46 O46:P46 AE46:AF46 K48 O48:P48">
    <cfRule type="expression" dxfId="70" priority="67">
      <formula>$C2</formula>
    </cfRule>
  </conditionalFormatting>
  <conditionalFormatting sqref="W2:W200">
    <cfRule type="expression" dxfId="69" priority="65">
      <formula>$AG2</formula>
    </cfRule>
  </conditionalFormatting>
  <conditionalFormatting sqref="AA2:AD2">
    <cfRule type="expression" dxfId="68" priority="2">
      <formula>$C2</formula>
    </cfRule>
  </conditionalFormatting>
  <conditionalFormatting sqref="AD2">
    <cfRule type="expression" dxfId="67" priority="1">
      <formula>$A2</formula>
    </cfRule>
    <cfRule type="expression" dxfId="66" priority="3">
      <formula>$E2</formula>
    </cfRule>
  </conditionalFormatting>
  <conditionalFormatting sqref="AL203:AM203">
    <cfRule type="dataBar" priority="30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{BAED41AB-A222-4D45-83DA-7E2C3140FF41}</x14:id>
        </ext>
      </extLst>
    </cfRule>
  </conditionalFormatting>
  <conditionalFormatting sqref="AL204:AM204">
    <cfRule type="dataBar" priority="29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{F80D3241-5613-4A97-A0C6-7A1C842842EF}</x14:id>
        </ext>
      </extLst>
    </cfRule>
  </conditionalFormatting>
  <conditionalFormatting sqref="AL205:AM205">
    <cfRule type="dataBar" priority="28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{B615ADA9-B831-45D9-9210-19BD563C00A3}</x14:id>
        </ext>
      </extLst>
    </cfRule>
  </conditionalFormatting>
  <conditionalFormatting sqref="AL206:AM206">
    <cfRule type="dataBar" priority="27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{8744459C-663B-4641-AD40-E962B437A574}</x14:id>
        </ext>
      </extLst>
    </cfRule>
  </conditionalFormatting>
  <conditionalFormatting sqref="AL207:AM207">
    <cfRule type="dataBar" priority="26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{A046B8C7-6ED2-41CB-8E23-EB81AF51CFA6}</x14:id>
        </ext>
      </extLst>
    </cfRule>
  </conditionalFormatting>
  <conditionalFormatting sqref="AL208:AM208">
    <cfRule type="dataBar" priority="25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{908CC565-D4D2-475F-877E-C2D67E0FCB5C}</x14:id>
        </ext>
      </extLst>
    </cfRule>
  </conditionalFormatting>
  <conditionalFormatting sqref="AL209:AM209">
    <cfRule type="dataBar" priority="24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{E3E3A9A5-AF20-4ED6-A046-C327D1FD7A08}</x14:id>
        </ext>
      </extLst>
    </cfRule>
  </conditionalFormatting>
  <conditionalFormatting sqref="AL210:AM210">
    <cfRule type="dataBar" priority="23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{CEFD3FCB-D5E0-46A5-B702-77E640407E4C}</x14:id>
        </ext>
      </extLst>
    </cfRule>
  </conditionalFormatting>
  <conditionalFormatting sqref="AL211:AM211">
    <cfRule type="dataBar" priority="22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{6A5EECDF-AF8C-4C39-8158-8B1A56DA3BF5}</x14:id>
        </ext>
      </extLst>
    </cfRule>
  </conditionalFormatting>
  <conditionalFormatting sqref="AL212:AM212">
    <cfRule type="dataBar" priority="21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{D4D514D7-5721-4110-8773-0A56D64BCB11}</x14:id>
        </ext>
      </extLst>
    </cfRule>
  </conditionalFormatting>
  <conditionalFormatting sqref="AL213:AM213">
    <cfRule type="dataBar" priority="20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{EFFD9BBE-4B5F-47E3-82B7-38CF28619811}</x14:id>
        </ext>
      </extLst>
    </cfRule>
  </conditionalFormatting>
  <conditionalFormatting sqref="AL214:AM214">
    <cfRule type="dataBar" priority="19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{DB4840D0-DB15-4095-B556-A7403EC1413E}</x14:id>
        </ext>
      </extLst>
    </cfRule>
  </conditionalFormatting>
  <conditionalFormatting sqref="AL215:AM215">
    <cfRule type="dataBar" priority="18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{EC09984C-7AAF-4054-98E2-8186E3D3C85B}</x14:id>
        </ext>
      </extLst>
    </cfRule>
  </conditionalFormatting>
  <conditionalFormatting sqref="AL216:AM216">
    <cfRule type="dataBar" priority="17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{4C8CE948-EF14-47E6-811A-C26A15CF07DB}</x14:id>
        </ext>
      </extLst>
    </cfRule>
  </conditionalFormatting>
  <conditionalFormatting sqref="AL217:AM217">
    <cfRule type="dataBar" priority="16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{CD19B62E-1B63-4482-8643-1F80CFC24C31}</x14:id>
        </ext>
      </extLst>
    </cfRule>
  </conditionalFormatting>
  <conditionalFormatting sqref="AL218:AM218">
    <cfRule type="dataBar" priority="15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{E35379D5-22B0-40CF-9C7A-5FB70AC5EB5E}</x14:id>
        </ext>
      </extLst>
    </cfRule>
  </conditionalFormatting>
  <conditionalFormatting sqref="AL219:AM219">
    <cfRule type="dataBar" priority="14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{5C6CC708-D99B-4AA0-B9D2-D04312A93B45}</x14:id>
        </ext>
      </extLst>
    </cfRule>
  </conditionalFormatting>
  <conditionalFormatting sqref="AL220:AM220">
    <cfRule type="dataBar" priority="13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{25C874BD-D926-4AA7-9424-918B219AD473}</x14:id>
        </ext>
      </extLst>
    </cfRule>
  </conditionalFormatting>
  <conditionalFormatting sqref="AL221:AM221">
    <cfRule type="dataBar" priority="31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{C4539BD7-3FD3-40D2-A848-9955FB9E9F7E}</x14:id>
        </ext>
      </extLst>
    </cfRule>
  </conditionalFormatting>
  <conditionalFormatting sqref="AL223:AM223">
    <cfRule type="dataBar" priority="32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{A4A5E02B-ABD3-494A-857B-AEA0C7ABD5F3}</x14:id>
        </ext>
      </extLst>
    </cfRule>
  </conditionalFormatting>
  <conditionalFormatting sqref="AL224:AM224">
    <cfRule type="dataBar" priority="33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{FBFFFCC6-746F-46A7-BCF2-2CF6E9591689}</x14:id>
        </ext>
      </extLst>
    </cfRule>
  </conditionalFormatting>
  <conditionalFormatting sqref="AL225:AM225">
    <cfRule type="dataBar" priority="34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{903DA0C2-DE15-4D96-B2A4-5FD6CBBF1586}</x14:id>
        </ext>
      </extLst>
    </cfRule>
  </conditionalFormatting>
  <conditionalFormatting sqref="AL226:AM226">
    <cfRule type="dataBar" priority="35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{E6D04DD2-25E7-45B9-9B36-70804A4064CD}</x14:id>
        </ext>
      </extLst>
    </cfRule>
  </conditionalFormatting>
  <conditionalFormatting sqref="AL227:AM227">
    <cfRule type="dataBar" priority="36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{1B0907EA-6898-4D59-8E36-131A4BC0FA94}</x14:id>
        </ext>
      </extLst>
    </cfRule>
  </conditionalFormatting>
  <conditionalFormatting sqref="AL228:AM228">
    <cfRule type="dataBar" priority="37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{D0CC7300-EF90-4907-B92A-74F093F37399}</x14:id>
        </ext>
      </extLst>
    </cfRule>
  </conditionalFormatting>
  <conditionalFormatting sqref="AL229:AM229">
    <cfRule type="dataBar" priority="12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{04389F24-BF94-425C-95BA-357F27965614}</x14:id>
        </ext>
      </extLst>
    </cfRule>
  </conditionalFormatting>
  <conditionalFormatting sqref="AL230:AM230">
    <cfRule type="dataBar" priority="11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{9D0F461B-BB5A-4F66-822D-03BFB56D2B3F}</x14:id>
        </ext>
      </extLst>
    </cfRule>
  </conditionalFormatting>
  <conditionalFormatting sqref="AL231:AM231">
    <cfRule type="dataBar" priority="10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{1C2EA983-502F-4564-93DC-6F97E87A4F9B}</x14:id>
        </ext>
      </extLst>
    </cfRule>
  </conditionalFormatting>
  <conditionalFormatting sqref="AL232:AM232">
    <cfRule type="dataBar" priority="9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{A4446AFD-FC0E-43A4-8C19-59603B5FB173}</x14:id>
        </ext>
      </extLst>
    </cfRule>
  </conditionalFormatting>
  <conditionalFormatting sqref="AL233:AM233">
    <cfRule type="dataBar" priority="8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{BBC3885D-D289-4037-A439-16D4A2ED9D1B}</x14:id>
        </ext>
      </extLst>
    </cfRule>
  </conditionalFormatting>
  <conditionalFormatting sqref="AL234:AM234">
    <cfRule type="dataBar" priority="7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{2DA83546-449F-44DB-9D95-F2CE4A87F868}</x14:id>
        </ext>
      </extLst>
    </cfRule>
  </conditionalFormatting>
  <conditionalFormatting sqref="AL235:AM235">
    <cfRule type="dataBar" priority="38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{604F771D-02B0-4FB6-BCB8-76AFBB6915BD}</x14:id>
        </ext>
      </extLst>
    </cfRule>
  </conditionalFormatting>
  <conditionalFormatting sqref="AL236:AM236">
    <cfRule type="dataBar" priority="39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{AE6DEFBE-59E2-44C3-A729-226FA18AADD7}</x14:id>
        </ext>
      </extLst>
    </cfRule>
  </conditionalFormatting>
  <conditionalFormatting sqref="AL237:AM237">
    <cfRule type="dataBar" priority="40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{78ED291E-E28F-472E-A906-E7091043CE0A}</x14:id>
        </ext>
      </extLst>
    </cfRule>
  </conditionalFormatting>
  <conditionalFormatting sqref="AL238:AM238">
    <cfRule type="dataBar" priority="41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{4603AEE1-FC68-4CB0-BCC4-A59BB85264BE}</x14:id>
        </ext>
      </extLst>
    </cfRule>
  </conditionalFormatting>
  <conditionalFormatting sqref="AL239:AM239">
    <cfRule type="dataBar" priority="42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{630075D1-C1CB-4B43-BBEB-1E64C5D6955F}</x14:id>
        </ext>
      </extLst>
    </cfRule>
  </conditionalFormatting>
  <conditionalFormatting sqref="AL240:AM240">
    <cfRule type="dataBar" priority="43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{39DEB04C-8C4E-4EAA-B1F7-DDB2FD499B8B}</x14:id>
        </ext>
      </extLst>
    </cfRule>
  </conditionalFormatting>
  <conditionalFormatting sqref="AL241:AM241">
    <cfRule type="dataBar" priority="44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{B4CAE220-F790-42A4-A721-1E1FAD3F90A0}</x14:id>
        </ext>
      </extLst>
    </cfRule>
  </conditionalFormatting>
  <conditionalFormatting sqref="AL242:AM242">
    <cfRule type="dataBar" priority="45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{284D5A97-50EC-434F-9E89-B6C61858CB49}</x14:id>
        </ext>
      </extLst>
    </cfRule>
  </conditionalFormatting>
  <conditionalFormatting sqref="AL243:AM243">
    <cfRule type="dataBar" priority="46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{92FB3FA5-46F2-4319-8A9A-E7E25794E6A2}</x14:id>
        </ext>
      </extLst>
    </cfRule>
  </conditionalFormatting>
  <conditionalFormatting sqref="AL244:AM244">
    <cfRule type="dataBar" priority="47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{9CDE1B89-D877-4445-8B94-2F648DBCF1D8}</x14:id>
        </ext>
      </extLst>
    </cfRule>
  </conditionalFormatting>
  <conditionalFormatting sqref="AL245:AM245">
    <cfRule type="dataBar" priority="48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{56186EE7-6365-41B9-86D8-164E3A361474}</x14:id>
        </ext>
      </extLst>
    </cfRule>
  </conditionalFormatting>
  <conditionalFormatting sqref="AL246:AM246">
    <cfRule type="dataBar" priority="49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{462A2BA9-2178-442A-96C5-388D9E9E372B}</x14:id>
        </ext>
      </extLst>
    </cfRule>
  </conditionalFormatting>
  <conditionalFormatting sqref="AL247:AM247">
    <cfRule type="dataBar" priority="50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{9C6CE813-24AB-4717-9075-B5A16B085B97}</x14:id>
        </ext>
      </extLst>
    </cfRule>
  </conditionalFormatting>
  <conditionalFormatting sqref="AL248:AM248">
    <cfRule type="dataBar" priority="6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{F134A0A7-8698-4551-BB3E-97C6BD4CA147}</x14:id>
        </ext>
      </extLst>
    </cfRule>
  </conditionalFormatting>
  <conditionalFormatting sqref="AL249:AM249">
    <cfRule type="dataBar" priority="51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{BD8304A9-AAD1-42B8-AC66-F20092EAD769}</x14:id>
        </ext>
      </extLst>
    </cfRule>
  </conditionalFormatting>
  <conditionalFormatting sqref="AL250:AM250">
    <cfRule type="dataBar" priority="52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{273CF473-A903-48C5-A6FC-0DED30432ABB}</x14:id>
        </ext>
      </extLst>
    </cfRule>
  </conditionalFormatting>
  <conditionalFormatting sqref="AL251:AM251">
    <cfRule type="dataBar" priority="53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{B1E01627-C3CF-4C9B-A5C3-F58FD977A768}</x14:id>
        </ext>
      </extLst>
    </cfRule>
  </conditionalFormatting>
  <conditionalFormatting sqref="AL252:AM252">
    <cfRule type="dataBar" priority="54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{96C3CF08-157E-4465-A89D-92453A1ADEAA}</x14:id>
        </ext>
      </extLst>
    </cfRule>
  </conditionalFormatting>
  <conditionalFormatting sqref="AL253:AM253">
    <cfRule type="dataBar" priority="55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{9627D0AB-96AE-4909-9521-5A5CFA883065}</x14:id>
        </ext>
      </extLst>
    </cfRule>
  </conditionalFormatting>
  <conditionalFormatting sqref="AL254:AM254">
    <cfRule type="dataBar" priority="56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{093F4796-6FA8-49D4-9903-82D1DB4FD0DB}</x14:id>
        </ext>
      </extLst>
    </cfRule>
  </conditionalFormatting>
  <conditionalFormatting sqref="AL255:AM255">
    <cfRule type="dataBar" priority="57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{FCD09750-4D22-48C0-9345-4674FA8DACB7}</x14:id>
        </ext>
      </extLst>
    </cfRule>
  </conditionalFormatting>
  <conditionalFormatting sqref="AL256:AM256">
    <cfRule type="dataBar" priority="58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{AF6F2E89-05D1-4F42-804D-287F2143A66F}</x14:id>
        </ext>
      </extLst>
    </cfRule>
  </conditionalFormatting>
  <conditionalFormatting sqref="AL257:AM257">
    <cfRule type="dataBar" priority="59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{F8C39AA5-CAF9-43E2-B293-9FC3E629AA30}</x14:id>
        </ext>
      </extLst>
    </cfRule>
  </conditionalFormatting>
  <conditionalFormatting sqref="AL258:AM258">
    <cfRule type="dataBar" priority="5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{EE0F2802-9493-4F81-8692-D20923B9C9CD}</x14:id>
        </ext>
      </extLst>
    </cfRule>
  </conditionalFormatting>
  <conditionalFormatting sqref="AL259:AM259">
    <cfRule type="dataBar" priority="4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{E71CA5D9-38C1-40AD-ADA9-52CA6ACEAC23}</x14:id>
        </ext>
      </extLst>
    </cfRule>
  </conditionalFormatting>
  <conditionalFormatting sqref="AL260:AM260">
    <cfRule type="dataBar" priority="60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{30EA3C6B-8558-4D4C-99E6-27EE0A2CBD91}</x14:id>
        </ext>
      </extLst>
    </cfRule>
  </conditionalFormatting>
  <conditionalFormatting sqref="AL261:AM261">
    <cfRule type="dataBar" priority="61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{F9B9286C-3492-42A6-A93B-B7F1A4F1E7D6}</x14:id>
        </ext>
      </extLst>
    </cfRule>
  </conditionalFormatting>
  <conditionalFormatting sqref="AL262:AM262">
    <cfRule type="dataBar" priority="62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{50C5B370-051A-40AF-ACA3-6C166ECC419F}</x14:id>
        </ext>
      </extLst>
    </cfRule>
  </conditionalFormatting>
  <conditionalFormatting sqref="AL263:AM263">
    <cfRule type="dataBar" priority="63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{958C2112-6395-4A07-A67E-2302E3CEE23C}</x14:id>
        </ext>
      </extLst>
    </cfRule>
  </conditionalFormatting>
  <conditionalFormatting sqref="AL264:AM264">
    <cfRule type="dataBar" priority="64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{4B7DC197-4B64-4AAA-A718-9B8E15EC0812}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ED41AB-A222-4D45-83DA-7E2C3140FF4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80D3241-5613-4A97-A0C6-7A1C842842EF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B615ADA9-B831-45D9-9210-19BD563C00A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744459C-663B-4641-AD40-E962B437A574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A046B8C7-6ED2-41CB-8E23-EB81AF51CFA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08CC565-D4D2-475F-877E-C2D67E0FCB5C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E3E3A9A5-AF20-4ED6-A046-C327D1FD7A0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EFD3FCB-D5E0-46A5-B702-77E640407E4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A5EECDF-AF8C-4C39-8158-8B1A56DA3BF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D4D514D7-5721-4110-8773-0A56D64BCB11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FFD9BBE-4B5F-47E3-82B7-38CF2861981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DB4840D0-DB15-4095-B556-A7403EC1413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EC09984C-7AAF-4054-98E2-8186E3D3C85B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C8CE948-EF14-47E6-811A-C26A15CF07D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D19B62E-1B63-4482-8643-1F80CFC24C3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35379D5-22B0-40CF-9C7A-5FB70AC5EB5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5C6CC708-D99B-4AA0-B9D2-D04312A93B45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5C874BD-D926-4AA7-9424-918B219AD473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4539BD7-3FD3-40D2-A848-9955FB9E9F7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A4A5E02B-ABD3-494A-857B-AEA0C7ABD5F3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BFFFCC6-746F-46A7-BCF2-2CF6E959168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903DA0C2-DE15-4D96-B2A4-5FD6CBBF158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E6D04DD2-25E7-45B9-9B36-70804A4064C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B0907EA-6898-4D59-8E36-131A4BC0FA9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0CC7300-EF90-4907-B92A-74F093F37399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04389F24-BF94-425C-95BA-357F27965614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D0F461B-BB5A-4F66-822D-03BFB56D2B3F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C2EA983-502F-4564-93DC-6F97E87A4F9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4446AFD-FC0E-43A4-8C19-59603B5FB17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BBC3885D-D289-4037-A439-16D4A2ED9D1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DA83546-449F-44DB-9D95-F2CE4A87F868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04F771D-02B0-4FB6-BCB8-76AFBB6915B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E6DEFBE-59E2-44C3-A729-226FA18AADD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78ED291E-E28F-472E-A906-E7091043CE0A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603AEE1-FC68-4CB0-BCC4-A59BB85264B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30075D1-C1CB-4B43-BBEB-1E64C5D6955F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9DEB04C-8C4E-4EAA-B1F7-DDB2FD499B8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4CAE220-F790-42A4-A721-1E1FAD3F90A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284D5A97-50EC-434F-9E89-B6C61858CB4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2FB3FA5-46F2-4319-8A9A-E7E25794E6A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CDE1B89-D877-4445-8B94-2F648DBCF1D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56186EE7-6365-41B9-86D8-164E3A361474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62A2BA9-2178-442A-96C5-388D9E9E372B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C6CE813-24AB-4717-9075-B5A16B085B97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F134A0A7-8698-4551-BB3E-97C6BD4CA14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D8304A9-AAD1-42B8-AC66-F20092EAD769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73CF473-A903-48C5-A6FC-0DED30432AB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B1E01627-C3CF-4C9B-A5C3-F58FD977A768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96C3CF08-157E-4465-A89D-92453A1ADEAA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627D0AB-96AE-4909-9521-5A5CFA88306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93F4796-6FA8-49D4-9903-82D1DB4FD0DB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FCD09750-4D22-48C0-9345-4674FA8DACB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F6F2E89-05D1-4F42-804D-287F2143A66F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8C39AA5-CAF9-43E2-B293-9FC3E629AA3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E0F2802-9493-4F81-8692-D20923B9C9CD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71CA5D9-38C1-40AD-ADA9-52CA6ACEAC23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30EA3C6B-8558-4D4C-99E6-27EE0A2CBD9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9B9286C-3492-42A6-A93B-B7F1A4F1E7D6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0C5B370-051A-40AF-ACA3-6C166ECC419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958C2112-6395-4A07-A67E-2302E3CEE23C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B7DC197-4B64-4AAA-A718-9B8E15EC0812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47E4-95AB-4E40-97B9-42AF3CB15659}">
  <dimension ref="A1:AR267"/>
  <sheetViews>
    <sheetView rightToLeft="1" topLeftCell="Y10" zoomScale="70" zoomScaleNormal="70" workbookViewId="0">
      <selection activeCell="AC28" sqref="AC28:AC30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6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1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6.33203125" style="24" bestFit="1" customWidth="1"/>
    <col min="29" max="29" width="15.77734375" style="31" bestFit="1" customWidth="1"/>
    <col min="30" max="30" width="13.6640625" style="32" bestFit="1" customWidth="1"/>
    <col min="31" max="31" width="62.21875" style="24" bestFit="1" customWidth="1"/>
    <col min="32" max="32" width="28.33203125" style="24" bestFit="1" customWidth="1"/>
    <col min="33" max="33" width="13.5546875" style="24" bestFit="1" customWidth="1"/>
    <col min="34" max="34" width="132.5546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2">
        <v>1</v>
      </c>
      <c r="H2" s="165"/>
      <c r="I2" s="162" t="s">
        <v>1076</v>
      </c>
      <c r="J2" s="159"/>
      <c r="K2" s="11" t="str">
        <f t="shared" ref="K2:K65" ca="1" si="0">IF(C2, TODAY(), "" )</f>
        <v/>
      </c>
      <c r="L2" s="156" t="s">
        <v>268</v>
      </c>
      <c r="M2" s="156" t="s">
        <v>269</v>
      </c>
      <c r="N2" s="156" t="s">
        <v>270</v>
      </c>
      <c r="O2" s="9">
        <v>5501.3</v>
      </c>
      <c r="P2" s="9">
        <v>4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4</v>
      </c>
      <c r="X2" s="14">
        <f t="shared" ref="X2:X65" si="3">P2*T2</f>
        <v>204800000</v>
      </c>
      <c r="Y2" s="17"/>
      <c r="Z2" s="14">
        <f t="shared" ref="Z2:Z65" si="4">X2-Y2</f>
        <v>204800000</v>
      </c>
      <c r="AA2" s="168" t="s">
        <v>80</v>
      </c>
      <c r="AB2" s="226" t="s">
        <v>70</v>
      </c>
      <c r="AC2" s="171" t="s">
        <v>271</v>
      </c>
      <c r="AD2" s="175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نولان ونک - علیرضا متقی 09331770320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3"/>
      <c r="H3" s="166"/>
      <c r="I3" s="163"/>
      <c r="J3" s="160"/>
      <c r="K3" s="11" t="str">
        <f t="shared" ca="1" si="0"/>
        <v/>
      </c>
      <c r="L3" s="157"/>
      <c r="M3" s="157"/>
      <c r="N3" s="157"/>
      <c r="O3" s="9">
        <v>3326.2</v>
      </c>
      <c r="P3" s="9">
        <v>1</v>
      </c>
      <c r="Q3" s="13" t="str">
        <f>VLOOKUP(O3, '[1]لیست محصولات شهریور ۱۴۰۳'!B:C,2,0)</f>
        <v>میاگروس | Milagros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18150000</v>
      </c>
      <c r="U3" s="15"/>
      <c r="V3" s="16">
        <f t="shared" si="1"/>
        <v>0</v>
      </c>
      <c r="W3" s="12">
        <f t="shared" si="2"/>
        <v>1</v>
      </c>
      <c r="X3" s="14">
        <f t="shared" si="3"/>
        <v>18150000</v>
      </c>
      <c r="Y3" s="17"/>
      <c r="Z3" s="14">
        <f t="shared" si="4"/>
        <v>18150000</v>
      </c>
      <c r="AA3" s="169"/>
      <c r="AB3" s="228"/>
      <c r="AC3" s="172"/>
      <c r="AD3" s="176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4"/>
      <c r="H4" s="167"/>
      <c r="I4" s="164"/>
      <c r="J4" s="161"/>
      <c r="K4" s="11" t="str">
        <f t="shared" ca="1" si="0"/>
        <v/>
      </c>
      <c r="L4" s="158"/>
      <c r="M4" s="158"/>
      <c r="N4" s="158"/>
      <c r="O4" s="9">
        <v>3327.2</v>
      </c>
      <c r="P4" s="9">
        <v>1</v>
      </c>
      <c r="Q4" s="13" t="str">
        <f>VLOOKUP(O4, '[1]لیست محصولات شهریور ۱۴۰۳'!B:C,2,0)</f>
        <v>پامپوجیلا | pampojila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29250000</v>
      </c>
      <c r="U4" s="15"/>
      <c r="V4" s="16">
        <f t="shared" si="1"/>
        <v>0</v>
      </c>
      <c r="W4" s="12">
        <f t="shared" si="2"/>
        <v>1</v>
      </c>
      <c r="X4" s="14">
        <f t="shared" si="3"/>
        <v>29250000</v>
      </c>
      <c r="Y4" s="17"/>
      <c r="Z4" s="14">
        <f t="shared" si="4"/>
        <v>29250000</v>
      </c>
      <c r="AA4" s="170"/>
      <c r="AB4" s="227"/>
      <c r="AC4" s="173"/>
      <c r="AD4" s="177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2</v>
      </c>
      <c r="H5" s="10">
        <v>283648447144</v>
      </c>
      <c r="I5" s="25" t="s">
        <v>1076</v>
      </c>
      <c r="J5" s="9"/>
      <c r="K5" s="11" t="str">
        <f t="shared" ca="1" si="0"/>
        <v/>
      </c>
      <c r="L5" s="12" t="s">
        <v>676</v>
      </c>
      <c r="M5" s="12" t="s">
        <v>677</v>
      </c>
      <c r="N5" s="12" t="s">
        <v>678</v>
      </c>
      <c r="O5" s="9">
        <v>3326.2</v>
      </c>
      <c r="P5" s="9">
        <v>1</v>
      </c>
      <c r="Q5" s="13" t="str">
        <f>VLOOKUP(O5, '[1]لیست محصولات شهریور ۱۴۰۳'!B:C,2,0)</f>
        <v>میاگروس | Milagros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18150000</v>
      </c>
      <c r="U5" s="15"/>
      <c r="V5" s="16">
        <f t="shared" si="1"/>
        <v>0</v>
      </c>
      <c r="W5" s="12">
        <f t="shared" si="2"/>
        <v>1</v>
      </c>
      <c r="X5" s="14">
        <f t="shared" si="3"/>
        <v>18150000</v>
      </c>
      <c r="Y5" s="17"/>
      <c r="Z5" s="14">
        <f t="shared" si="4"/>
        <v>18150000</v>
      </c>
      <c r="AA5" s="18" t="s">
        <v>80</v>
      </c>
      <c r="AB5" s="13" t="s">
        <v>683</v>
      </c>
      <c r="AC5" s="19" t="s">
        <v>684</v>
      </c>
      <c r="AD5" s="20" t="s">
        <v>87</v>
      </c>
      <c r="AE5" s="19"/>
      <c r="AF5" s="21"/>
      <c r="AG5" s="22" t="str">
        <f t="shared" si="5"/>
        <v>TRUE</v>
      </c>
      <c r="AH5" s="23" t="str">
        <f t="shared" si="6"/>
        <v>تهران میدان هفت تیر . خ مفتح جنوبی . خ ورکش . نبش کوچه سیاسی پ ۱۷.۷ کافه راب - اشکان رستمی فر 09384346362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59">
        <v>3</v>
      </c>
      <c r="H6" s="202">
        <v>513813</v>
      </c>
      <c r="I6" s="159" t="s">
        <v>1076</v>
      </c>
      <c r="J6" s="159"/>
      <c r="K6" s="11" t="str">
        <f t="shared" ca="1" si="0"/>
        <v/>
      </c>
      <c r="L6" s="156" t="s">
        <v>1163</v>
      </c>
      <c r="M6" s="156" t="s">
        <v>1164</v>
      </c>
      <c r="N6" s="156"/>
      <c r="O6" s="9">
        <v>5511.1</v>
      </c>
      <c r="P6" s="9">
        <v>1</v>
      </c>
      <c r="Q6" s="13" t="str">
        <f>VLOOKUP(O6, '[1]لیست محصولات شهریور ۱۴۰۳'!B:C,2,0)</f>
        <v>هامبلا | Hambella</v>
      </c>
      <c r="R6" s="9" t="s">
        <v>576</v>
      </c>
      <c r="S6" s="12">
        <f>VLOOKUP(O6, '[1]لیست محصولات شهریور ۱۴۰۳'!B:F,5,0)</f>
        <v>150</v>
      </c>
      <c r="T6" s="14">
        <f>VLOOKUP(O6, '[1]لیست محصولات شهریور ۱۴۰۳'!B:G,6,0)</f>
        <v>3000000</v>
      </c>
      <c r="U6" s="15"/>
      <c r="V6" s="16">
        <f t="shared" si="1"/>
        <v>0</v>
      </c>
      <c r="W6" s="12">
        <f t="shared" si="2"/>
        <v>1</v>
      </c>
      <c r="X6" s="14">
        <f t="shared" si="3"/>
        <v>3000000</v>
      </c>
      <c r="Y6" s="17"/>
      <c r="Z6" s="14">
        <f t="shared" si="4"/>
        <v>3000000</v>
      </c>
      <c r="AA6" s="168" t="s">
        <v>80</v>
      </c>
      <c r="AB6" s="226" t="s">
        <v>1166</v>
      </c>
      <c r="AC6" s="171" t="s">
        <v>1167</v>
      </c>
      <c r="AD6" s="175" t="s">
        <v>87</v>
      </c>
      <c r="AE6" s="19"/>
      <c r="AF6" s="21"/>
      <c r="AG6" s="22" t="str">
        <f t="shared" si="5"/>
        <v>TRUE</v>
      </c>
      <c r="AH6" s="23" t="str">
        <f t="shared" si="6"/>
        <v>تهران فرمانیه- دیباجی شمالی- خیابان یاسمن-خیابان کاشانک_خیابان نسرین_پلاک۳۶-واحد۳  - معصومه ماشین چیان 09123868938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1"/>
      <c r="H7" s="204"/>
      <c r="I7" s="161"/>
      <c r="J7" s="161"/>
      <c r="K7" s="11" t="str">
        <f t="shared" ca="1" si="0"/>
        <v/>
      </c>
      <c r="L7" s="158"/>
      <c r="M7" s="158"/>
      <c r="N7" s="158"/>
      <c r="O7" s="9">
        <v>5525.1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 t="s">
        <v>1165</v>
      </c>
      <c r="S7" s="12">
        <f>VLOOKUP(O7, '[1]لیست محصولات شهریور ۱۴۰۳'!B:F,5,0)</f>
        <v>150</v>
      </c>
      <c r="T7" s="14">
        <f>VLOOKUP(O7, '[1]لیست محصولات شهریور ۱۴۰۳'!B:G,6,0)</f>
        <v>2750000</v>
      </c>
      <c r="U7" s="26"/>
      <c r="V7" s="16">
        <f t="shared" si="1"/>
        <v>0</v>
      </c>
      <c r="W7" s="12">
        <f t="shared" si="2"/>
        <v>1</v>
      </c>
      <c r="X7" s="14">
        <f t="shared" si="3"/>
        <v>2750000</v>
      </c>
      <c r="Y7" s="17"/>
      <c r="Z7" s="14">
        <f t="shared" si="4"/>
        <v>2750000</v>
      </c>
      <c r="AA7" s="170"/>
      <c r="AB7" s="227"/>
      <c r="AC7" s="173"/>
      <c r="AD7" s="177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59">
        <v>4</v>
      </c>
      <c r="H8" s="202">
        <v>283720082813</v>
      </c>
      <c r="I8" s="159" t="s">
        <v>1168</v>
      </c>
      <c r="J8" s="159"/>
      <c r="K8" s="11" t="str">
        <f t="shared" ca="1" si="0"/>
        <v/>
      </c>
      <c r="L8" s="156" t="s">
        <v>1169</v>
      </c>
      <c r="M8" s="156" t="s">
        <v>1170</v>
      </c>
      <c r="N8" s="156" t="s">
        <v>1171</v>
      </c>
      <c r="O8" s="9">
        <v>5525.1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1</v>
      </c>
      <c r="X8" s="14">
        <f t="shared" si="3"/>
        <v>2750000</v>
      </c>
      <c r="Y8" s="17"/>
      <c r="Z8" s="14">
        <f t="shared" si="4"/>
        <v>2750000</v>
      </c>
      <c r="AA8" s="168" t="s">
        <v>1029</v>
      </c>
      <c r="AB8" s="226" t="s">
        <v>1172</v>
      </c>
      <c r="AC8" s="171" t="s">
        <v>1173</v>
      </c>
      <c r="AD8" s="175"/>
      <c r="AE8" s="19"/>
      <c r="AF8" s="21"/>
      <c r="AG8" s="22" t="str">
        <f t="shared" si="5"/>
        <v>TRUE</v>
      </c>
      <c r="AH8" s="23" t="str">
        <f t="shared" si="6"/>
        <v>شیراز شهرک استقلال-بلوار فرصتیان-اواسط خیابان کافه هاوانا  - نوید سلوک 09369351017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0"/>
      <c r="H9" s="203"/>
      <c r="I9" s="160"/>
      <c r="J9" s="160"/>
      <c r="K9" s="11" t="str">
        <f t="shared" ca="1" si="0"/>
        <v/>
      </c>
      <c r="L9" s="157"/>
      <c r="M9" s="157"/>
      <c r="N9" s="157"/>
      <c r="O9" s="9">
        <v>5524.1</v>
      </c>
      <c r="P9" s="9">
        <v>1</v>
      </c>
      <c r="Q9" s="13" t="str">
        <f>VLOOKUP(O9, '[1]لیست محصولات شهریور ۱۴۰۳'!B:C,2,0)</f>
        <v>برزیل کوکاپیل کاناریو | Brazil Cocapil Canario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2550000</v>
      </c>
      <c r="U9" s="15"/>
      <c r="V9" s="16">
        <f t="shared" si="1"/>
        <v>0</v>
      </c>
      <c r="W9" s="12">
        <f t="shared" si="2"/>
        <v>1</v>
      </c>
      <c r="X9" s="14">
        <f t="shared" si="3"/>
        <v>2550000</v>
      </c>
      <c r="Y9" s="17"/>
      <c r="Z9" s="14">
        <f t="shared" si="4"/>
        <v>2550000</v>
      </c>
      <c r="AA9" s="169"/>
      <c r="AB9" s="228"/>
      <c r="AC9" s="172"/>
      <c r="AD9" s="176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204"/>
      <c r="I10" s="161"/>
      <c r="J10" s="161"/>
      <c r="K10" s="11" t="str">
        <f t="shared" ca="1" si="0"/>
        <v/>
      </c>
      <c r="L10" s="158"/>
      <c r="M10" s="158"/>
      <c r="N10" s="158"/>
      <c r="O10" s="9">
        <v>3327.1</v>
      </c>
      <c r="P10" s="9">
        <v>1</v>
      </c>
      <c r="Q10" s="13" t="str">
        <f>VLOOKUP(O10, '[1]لیست محصولات شهریور ۱۴۰۳'!B:C,2,0)</f>
        <v>پامپوجیلا | pampojila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5950000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5950000</v>
      </c>
      <c r="Y10" s="17"/>
      <c r="Z10" s="14">
        <f t="shared" si="4"/>
        <v>5950000</v>
      </c>
      <c r="AA10" s="170"/>
      <c r="AB10" s="227"/>
      <c r="AC10" s="173"/>
      <c r="AD10" s="177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59">
        <v>5</v>
      </c>
      <c r="H11" s="202">
        <v>283720425808</v>
      </c>
      <c r="I11" s="159" t="s">
        <v>1168</v>
      </c>
      <c r="J11" s="159"/>
      <c r="K11" s="11" t="str">
        <f t="shared" ca="1" si="0"/>
        <v/>
      </c>
      <c r="L11" s="156" t="s">
        <v>1174</v>
      </c>
      <c r="M11" s="156" t="s">
        <v>1175</v>
      </c>
      <c r="N11" s="156"/>
      <c r="O11" s="9">
        <v>5524.1</v>
      </c>
      <c r="P11" s="9">
        <v>1</v>
      </c>
      <c r="Q11" s="13" t="str">
        <f>VLOOKUP(O11, '[1]لیست محصولات شهریور ۱۴۰۳'!B:C,2,0)</f>
        <v>برزیل کوکاپیل کاناریو | Brazil Cocapil Canario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2550000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2550000</v>
      </c>
      <c r="Y11" s="17"/>
      <c r="Z11" s="14">
        <f t="shared" si="4"/>
        <v>2550000</v>
      </c>
      <c r="AA11" s="168" t="s">
        <v>80</v>
      </c>
      <c r="AB11" s="226" t="s">
        <v>1176</v>
      </c>
      <c r="AC11" s="171" t="s">
        <v>1177</v>
      </c>
      <c r="AD11" s="175" t="s">
        <v>87</v>
      </c>
      <c r="AE11" s="19"/>
      <c r="AF11" s="21"/>
      <c r="AG11" s="22" t="str">
        <f t="shared" si="5"/>
        <v>TRUE</v>
      </c>
      <c r="AH11" s="23" t="str">
        <f t="shared" si="6"/>
        <v>تهران رباط کریم - خیابان گلزار (شهیدمحمدی پور) بعد از استخرارسنجانی پلاک۲۵  - محمدمهدی عباسی 09390712006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1"/>
      <c r="H12" s="204"/>
      <c r="I12" s="161"/>
      <c r="J12" s="161"/>
      <c r="K12" s="11" t="str">
        <f t="shared" ca="1" si="0"/>
        <v/>
      </c>
      <c r="L12" s="158"/>
      <c r="M12" s="158"/>
      <c r="N12" s="158"/>
      <c r="O12" s="9">
        <v>5525.1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2750000</v>
      </c>
      <c r="Y12" s="17"/>
      <c r="Z12" s="14">
        <f t="shared" si="4"/>
        <v>2750000</v>
      </c>
      <c r="AA12" s="170"/>
      <c r="AB12" s="227"/>
      <c r="AC12" s="173"/>
      <c r="AD12" s="17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6</v>
      </c>
      <c r="H13" s="10">
        <v>283727926080</v>
      </c>
      <c r="I13" s="9" t="s">
        <v>1168</v>
      </c>
      <c r="J13" s="9" t="s">
        <v>75</v>
      </c>
      <c r="K13" s="11" t="str">
        <f t="shared" ca="1" si="0"/>
        <v/>
      </c>
      <c r="L13" s="12" t="s">
        <v>1178</v>
      </c>
      <c r="M13" s="12" t="s">
        <v>1179</v>
      </c>
      <c r="N13" s="12" t="s">
        <v>1180</v>
      </c>
      <c r="O13" s="9">
        <v>5501.2</v>
      </c>
      <c r="P13" s="9">
        <v>19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11100000</v>
      </c>
      <c r="U13" s="26"/>
      <c r="V13" s="16">
        <f t="shared" si="1"/>
        <v>0</v>
      </c>
      <c r="W13" s="12">
        <f t="shared" si="2"/>
        <v>19</v>
      </c>
      <c r="X13" s="14">
        <f t="shared" si="3"/>
        <v>210900000</v>
      </c>
      <c r="Y13" s="17"/>
      <c r="Z13" s="14">
        <f t="shared" si="4"/>
        <v>210900000</v>
      </c>
      <c r="AA13" s="18" t="s">
        <v>1029</v>
      </c>
      <c r="AB13" s="13" t="s">
        <v>1181</v>
      </c>
      <c r="AC13" s="19" t="s">
        <v>1182</v>
      </c>
      <c r="AD13" s="20"/>
      <c r="AE13" s="19"/>
      <c r="AF13" s="21"/>
      <c r="AG13" s="22" t="str">
        <f t="shared" si="5"/>
        <v>TRUE</v>
      </c>
      <c r="AH13" s="23" t="str">
        <f t="shared" si="6"/>
        <v>شیراز بلوار‌نیایش ، بین کوچه ۶ و ۸  کافه گرن - طناز زارع 09055766390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7</v>
      </c>
      <c r="H14" s="10">
        <v>283727984517</v>
      </c>
      <c r="I14" s="9" t="s">
        <v>1168</v>
      </c>
      <c r="J14" s="9"/>
      <c r="K14" s="11" t="str">
        <f t="shared" ca="1" si="0"/>
        <v/>
      </c>
      <c r="L14" s="12" t="s">
        <v>1183</v>
      </c>
      <c r="M14" s="12" t="s">
        <v>1184</v>
      </c>
      <c r="N14" s="12"/>
      <c r="O14" s="9">
        <v>5501.1</v>
      </c>
      <c r="P14" s="9">
        <v>1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2300000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2300000</v>
      </c>
      <c r="Y14" s="17"/>
      <c r="Z14" s="14">
        <f t="shared" si="4"/>
        <v>2300000</v>
      </c>
      <c r="AA14" s="18" t="s">
        <v>143</v>
      </c>
      <c r="AB14" s="13" t="s">
        <v>1185</v>
      </c>
      <c r="AC14" s="19" t="s">
        <v>1186</v>
      </c>
      <c r="AD14" s="20"/>
      <c r="AE14" s="19"/>
      <c r="AF14" s="21"/>
      <c r="AG14" s="22" t="str">
        <f t="shared" si="5"/>
        <v>TRUE</v>
      </c>
      <c r="AH14" s="23" t="str">
        <f t="shared" si="6"/>
        <v>تبریز اول جاده ائل گولی فلکه خیام خیابان سینا برج های آسمان تبریز بلوک سروستان ط۷ واحد ۷۴غربی  - مینا خاوندی 09929484453</v>
      </c>
    </row>
    <row r="15" spans="1:34" ht="22.35" customHeight="1">
      <c r="A15" s="7"/>
      <c r="B15" s="7"/>
      <c r="C15" s="7"/>
      <c r="D15" s="7"/>
      <c r="E15" s="7"/>
      <c r="F15" s="8"/>
      <c r="G15" s="9">
        <v>8</v>
      </c>
      <c r="H15" s="10">
        <v>283730346469</v>
      </c>
      <c r="I15" s="9" t="s">
        <v>1168</v>
      </c>
      <c r="J15" s="9"/>
      <c r="K15" s="11" t="str">
        <f t="shared" ca="1" si="0"/>
        <v/>
      </c>
      <c r="L15" s="12" t="s">
        <v>421</v>
      </c>
      <c r="M15" s="12" t="s">
        <v>1187</v>
      </c>
      <c r="N15" s="12" t="s">
        <v>1188</v>
      </c>
      <c r="O15" s="9">
        <v>5524.1</v>
      </c>
      <c r="P15" s="9">
        <v>1</v>
      </c>
      <c r="Q15" s="13" t="str">
        <f>VLOOKUP(O15, '[1]لیست محصولات شهریور ۱۴۰۳'!B:C,2,0)</f>
        <v>برزیل کوکاپیل کاناریو | Brazil Cocapil Canario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2550000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2550000</v>
      </c>
      <c r="Y15" s="17"/>
      <c r="Z15" s="14">
        <f t="shared" si="4"/>
        <v>2550000</v>
      </c>
      <c r="AA15" s="18" t="s">
        <v>132</v>
      </c>
      <c r="AB15" s="13" t="s">
        <v>1189</v>
      </c>
      <c r="AC15" s="19" t="s">
        <v>1190</v>
      </c>
      <c r="AD15" s="20"/>
      <c r="AE15" s="19"/>
      <c r="AF15" s="21"/>
      <c r="AG15" s="22" t="str">
        <f t="shared" si="5"/>
        <v>TRUE</v>
      </c>
      <c r="AH15" s="23" t="str">
        <f t="shared" si="6"/>
        <v>اصفهان خیابان خواجه عمید خیابان دکتر آیت خیابان فرهنگ شرقی مجتمع مسکونی بهمن (کوی نوبهار)نبش نوبهار 5 پلاک11 کافه دارا - سروش فرهادی 09055392454</v>
      </c>
    </row>
    <row r="16" spans="1:34" ht="22.35" customHeight="1">
      <c r="A16" s="7"/>
      <c r="B16" s="7"/>
      <c r="C16" s="7"/>
      <c r="D16" s="7"/>
      <c r="E16" s="7"/>
      <c r="F16" s="8"/>
      <c r="G16" s="9">
        <v>9</v>
      </c>
      <c r="H16" s="10">
        <v>283734349136</v>
      </c>
      <c r="I16" s="9" t="s">
        <v>1168</v>
      </c>
      <c r="J16" s="9" t="s">
        <v>75</v>
      </c>
      <c r="K16" s="11" t="str">
        <f t="shared" ca="1" si="0"/>
        <v/>
      </c>
      <c r="L16" s="12" t="s">
        <v>1174</v>
      </c>
      <c r="M16" s="12" t="s">
        <v>936</v>
      </c>
      <c r="N16" s="12" t="s">
        <v>937</v>
      </c>
      <c r="O16" s="9">
        <v>5501.2</v>
      </c>
      <c r="P16" s="9">
        <v>3</v>
      </c>
      <c r="Q16" s="13" t="str">
        <f>VLOOKUP(O16, '[1]لیست محصولات شهریور ۱۴۰۳'!B:C,2,0)</f>
        <v>ورتکس | Vortex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11100000</v>
      </c>
      <c r="U16" s="15"/>
      <c r="V16" s="16">
        <f t="shared" si="1"/>
        <v>0</v>
      </c>
      <c r="W16" s="12">
        <f t="shared" si="2"/>
        <v>3</v>
      </c>
      <c r="X16" s="14">
        <f t="shared" si="3"/>
        <v>33300000</v>
      </c>
      <c r="Y16" s="17"/>
      <c r="Z16" s="14">
        <f t="shared" si="4"/>
        <v>33300000</v>
      </c>
      <c r="AA16" s="18" t="s">
        <v>80</v>
      </c>
      <c r="AB16" s="13" t="s">
        <v>938</v>
      </c>
      <c r="AC16" s="19" t="s">
        <v>939</v>
      </c>
      <c r="AD16" s="20" t="s">
        <v>172</v>
      </c>
      <c r="AE16" s="19"/>
      <c r="AF16" s="21"/>
      <c r="AG16" s="22" t="str">
        <f t="shared" si="5"/>
        <v>TRUE</v>
      </c>
      <c r="AH16" s="23" t="str">
        <f t="shared" si="6"/>
        <v>تهران خیابان نلسون ماندلا شمالی مجتمع مدرن الهیه کافه ترافل - محمدمهدی صفری 09123346729</v>
      </c>
    </row>
    <row r="17" spans="1:34" ht="22.35" customHeight="1">
      <c r="A17" s="7"/>
      <c r="B17" s="7"/>
      <c r="C17" s="7"/>
      <c r="D17" s="7"/>
      <c r="E17" s="7"/>
      <c r="F17" s="8"/>
      <c r="G17" s="159">
        <v>10</v>
      </c>
      <c r="H17" s="202">
        <v>283750807415</v>
      </c>
      <c r="I17" s="159" t="s">
        <v>1168</v>
      </c>
      <c r="J17" s="159"/>
      <c r="K17" s="11" t="str">
        <f t="shared" ca="1" si="0"/>
        <v/>
      </c>
      <c r="L17" s="156" t="s">
        <v>386</v>
      </c>
      <c r="M17" s="156" t="s">
        <v>926</v>
      </c>
      <c r="N17" s="156"/>
      <c r="O17" s="9">
        <v>5525.1</v>
      </c>
      <c r="P17" s="9">
        <v>1</v>
      </c>
      <c r="Q17" s="13" t="str">
        <f>VLOOKUP(O17, '[1]لیست محصولات شهریور ۱۴۰۳'!B:C,2,0)</f>
        <v>اتیوپی آناسورا | Ethiopia Anasora</v>
      </c>
      <c r="R17" s="9" t="s">
        <v>1191</v>
      </c>
      <c r="S17" s="12">
        <f>VLOOKUP(O17, '[1]لیست محصولات شهریور ۱۴۰۳'!B:F,5,0)</f>
        <v>150</v>
      </c>
      <c r="T17" s="14">
        <f>VLOOKUP(O17, '[1]لیست محصولات شهریور ۱۴۰۳'!B:G,6,0)</f>
        <v>2750000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2750000</v>
      </c>
      <c r="Y17" s="17"/>
      <c r="Z17" s="14">
        <f t="shared" si="4"/>
        <v>2750000</v>
      </c>
      <c r="AA17" s="168" t="s">
        <v>336</v>
      </c>
      <c r="AB17" s="226" t="s">
        <v>1192</v>
      </c>
      <c r="AC17" s="171" t="s">
        <v>1193</v>
      </c>
      <c r="AD17" s="175"/>
      <c r="AE17" s="19"/>
      <c r="AF17" s="21"/>
      <c r="AG17" s="22" t="str">
        <f t="shared" si="5"/>
        <v>TRUE</v>
      </c>
      <c r="AH17" s="23" t="str">
        <f t="shared" si="6"/>
        <v>یزد میبد - شهیدیه کوچه بهار ۶  - وحید رضایی 09132578901</v>
      </c>
    </row>
    <row r="18" spans="1:34" ht="22.35" customHeight="1">
      <c r="A18" s="7"/>
      <c r="B18" s="7"/>
      <c r="C18" s="7"/>
      <c r="D18" s="7"/>
      <c r="E18" s="7"/>
      <c r="F18" s="8"/>
      <c r="G18" s="160"/>
      <c r="H18" s="203"/>
      <c r="I18" s="160"/>
      <c r="J18" s="160"/>
      <c r="K18" s="11" t="str">
        <f t="shared" ca="1" si="0"/>
        <v/>
      </c>
      <c r="L18" s="157"/>
      <c r="M18" s="157"/>
      <c r="N18" s="157"/>
      <c r="O18" s="9">
        <v>5501.1</v>
      </c>
      <c r="P18" s="9">
        <v>1</v>
      </c>
      <c r="Q18" s="13" t="str">
        <f>VLOOKUP(O18, '[1]لیست محصولات شهریور ۱۴۰۳'!B:C,2,0)</f>
        <v>ورتکس | Vortex</v>
      </c>
      <c r="R18" s="9" t="s">
        <v>1191</v>
      </c>
      <c r="S18" s="12">
        <f>VLOOKUP(O18, '[1]لیست محصولات شهریور ۱۴۰۳'!B:F,5,0)</f>
        <v>150</v>
      </c>
      <c r="T18" s="14">
        <f>VLOOKUP(O18, '[1]لیست محصولات شهریور ۱۴۰۳'!B:G,6,0)</f>
        <v>2300000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2300000</v>
      </c>
      <c r="Y18" s="17"/>
      <c r="Z18" s="14">
        <f t="shared" si="4"/>
        <v>2300000</v>
      </c>
      <c r="AA18" s="169"/>
      <c r="AB18" s="228"/>
      <c r="AC18" s="172"/>
      <c r="AD18" s="176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1"/>
      <c r="H19" s="204"/>
      <c r="I19" s="161"/>
      <c r="J19" s="161"/>
      <c r="K19" s="11" t="str">
        <f t="shared" ca="1" si="0"/>
        <v/>
      </c>
      <c r="L19" s="158"/>
      <c r="M19" s="158"/>
      <c r="N19" s="158"/>
      <c r="O19" s="9">
        <v>5524.1</v>
      </c>
      <c r="P19" s="9">
        <v>1</v>
      </c>
      <c r="Q19" s="13" t="str">
        <f>VLOOKUP(O19, '[1]لیست محصولات شهریور ۱۴۰۳'!B:C,2,0)</f>
        <v>برزیل کوکاپیل کاناریو | Brazil Cocapil Canario</v>
      </c>
      <c r="R19" s="9" t="s">
        <v>1191</v>
      </c>
      <c r="S19" s="12">
        <f>VLOOKUP(O19, '[1]لیست محصولات شهریور ۱۴۰۳'!B:F,5,0)</f>
        <v>150</v>
      </c>
      <c r="T19" s="14">
        <f>VLOOKUP(O19, '[1]لیست محصولات شهریور ۱۴۰۳'!B:G,6,0)</f>
        <v>2550000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2550000</v>
      </c>
      <c r="Y19" s="17"/>
      <c r="Z19" s="14">
        <f t="shared" si="4"/>
        <v>2550000</v>
      </c>
      <c r="AA19" s="170"/>
      <c r="AB19" s="227"/>
      <c r="AC19" s="173"/>
      <c r="AD19" s="177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59">
        <v>11</v>
      </c>
      <c r="H20" s="202">
        <v>283755497401</v>
      </c>
      <c r="I20" s="159" t="s">
        <v>1168</v>
      </c>
      <c r="J20" s="159"/>
      <c r="K20" s="11" t="str">
        <f t="shared" ca="1" si="0"/>
        <v/>
      </c>
      <c r="L20" s="156" t="s">
        <v>76</v>
      </c>
      <c r="M20" s="156" t="s">
        <v>1195</v>
      </c>
      <c r="N20" s="156" t="s">
        <v>1196</v>
      </c>
      <c r="O20" s="9">
        <v>5511.2</v>
      </c>
      <c r="P20" s="9">
        <v>1</v>
      </c>
      <c r="Q20" s="13" t="str">
        <f>VLOOKUP(O20, '[1]لیست محصولات شهریور ۱۴۰۳'!B:C,2,0)</f>
        <v>هامبلا | Hambella</v>
      </c>
      <c r="R20" s="9"/>
      <c r="S20" s="12">
        <f>VLOOKUP(O20, '[1]لیست محصولات شهریور ۱۴۰۳'!B:F,5,0)</f>
        <v>750</v>
      </c>
      <c r="T20" s="14">
        <f>VLOOKUP(O20, '[1]لیست محصولات شهریور ۱۴۰۳'!B:G,6,0)</f>
        <v>14550000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14550000</v>
      </c>
      <c r="Y20" s="17"/>
      <c r="Z20" s="14">
        <f t="shared" si="4"/>
        <v>14550000</v>
      </c>
      <c r="AA20" s="168" t="s">
        <v>428</v>
      </c>
      <c r="AB20" s="226" t="s">
        <v>1197</v>
      </c>
      <c r="AC20" s="171" t="s">
        <v>1198</v>
      </c>
      <c r="AD20" s="175"/>
      <c r="AE20" s="19"/>
      <c r="AF20" s="21"/>
      <c r="AG20" s="22" t="str">
        <f t="shared" si="5"/>
        <v>TRUE</v>
      </c>
      <c r="AH20" s="23" t="str">
        <f t="shared" si="6"/>
        <v>قزوین چهار راه فلسطین کافه ریور - مهدی کاظم لو 09376907572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1"/>
      <c r="H21" s="204"/>
      <c r="I21" s="161"/>
      <c r="J21" s="161"/>
      <c r="K21" s="11" t="str">
        <f t="shared" ca="1" si="0"/>
        <v/>
      </c>
      <c r="L21" s="158"/>
      <c r="M21" s="158"/>
      <c r="N21" s="158"/>
      <c r="O21" s="9">
        <v>3326.2</v>
      </c>
      <c r="P21" s="9">
        <v>1</v>
      </c>
      <c r="Q21" s="13" t="str">
        <f>VLOOKUP(O21, '[1]لیست محصولات شهریور ۱۴۰۳'!B:C,2,0)</f>
        <v>میاگروس | Milagros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18150000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18150000</v>
      </c>
      <c r="Y21" s="17"/>
      <c r="Z21" s="14">
        <f t="shared" si="4"/>
        <v>18150000</v>
      </c>
      <c r="AA21" s="170"/>
      <c r="AB21" s="227"/>
      <c r="AC21" s="173"/>
      <c r="AD21" s="17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12</v>
      </c>
      <c r="H22" s="10">
        <v>187387</v>
      </c>
      <c r="I22" s="9" t="s">
        <v>1194</v>
      </c>
      <c r="J22" s="9"/>
      <c r="K22" s="11" t="str">
        <f t="shared" ca="1" si="0"/>
        <v/>
      </c>
      <c r="L22" s="12" t="s">
        <v>1199</v>
      </c>
      <c r="M22" s="12" t="s">
        <v>1200</v>
      </c>
      <c r="N22" s="12"/>
      <c r="O22" s="9">
        <v>5511.1</v>
      </c>
      <c r="P22" s="9">
        <v>1</v>
      </c>
      <c r="Q22" s="13" t="str">
        <f>VLOOKUP(O22, '[1]لیست محصولات شهریور ۱۴۰۳'!B:C,2,0)</f>
        <v>هامبلا | Hambella</v>
      </c>
      <c r="R22" s="9" t="s">
        <v>1191</v>
      </c>
      <c r="S22" s="12">
        <f>VLOOKUP(O22, '[1]لیست محصولات شهریور ۱۴۰۳'!B:F,5,0)</f>
        <v>150</v>
      </c>
      <c r="T22" s="14">
        <f>VLOOKUP(O22, '[1]لیست محصولات شهریور ۱۴۰۳'!B:G,6,0)</f>
        <v>3000000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3000000</v>
      </c>
      <c r="Y22" s="17"/>
      <c r="Z22" s="14">
        <f t="shared" si="4"/>
        <v>3000000</v>
      </c>
      <c r="AA22" s="18" t="s">
        <v>496</v>
      </c>
      <c r="AB22" s="13" t="s">
        <v>1201</v>
      </c>
      <c r="AC22" s="19" t="s">
        <v>1202</v>
      </c>
      <c r="AD22" s="20"/>
      <c r="AE22" s="19"/>
      <c r="AF22" s="21"/>
      <c r="AG22" s="22" t="str">
        <f t="shared" si="5"/>
        <v>TRUE</v>
      </c>
      <c r="AH22" s="23" t="str">
        <f t="shared" si="6"/>
        <v>لاهیجان خیابان منظریه.بنبست منظریه ۸  - فریما فرح آور 09113405484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13</v>
      </c>
      <c r="H23" s="10">
        <v>518730</v>
      </c>
      <c r="I23" s="9" t="s">
        <v>1194</v>
      </c>
      <c r="J23" s="9"/>
      <c r="K23" s="11" t="str">
        <f t="shared" ca="1" si="0"/>
        <v/>
      </c>
      <c r="L23" s="12" t="s">
        <v>1203</v>
      </c>
      <c r="M23" s="12" t="s">
        <v>1204</v>
      </c>
      <c r="N23" s="12" t="s">
        <v>1205</v>
      </c>
      <c r="O23" s="9">
        <v>5511.3</v>
      </c>
      <c r="P23" s="9">
        <v>2</v>
      </c>
      <c r="Q23" s="13" t="str">
        <f>VLOOKUP(O23, '[1]لیست محصولات شهریور ۱۴۰۳'!B:C,2,0)</f>
        <v>هامبلا | Hambella</v>
      </c>
      <c r="R23" s="9"/>
      <c r="S23" s="12">
        <f>VLOOKUP(O23, '[1]لیست محصولات شهریور ۱۴۰۳'!B:F,5,0)</f>
        <v>4000</v>
      </c>
      <c r="T23" s="14">
        <f>VLOOKUP(O23, '[1]لیست محصولات شهریور ۱۴۰۳'!B:G,6,0)</f>
        <v>69600000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139200000</v>
      </c>
      <c r="Y23" s="17"/>
      <c r="Z23" s="14">
        <f t="shared" si="4"/>
        <v>139200000</v>
      </c>
      <c r="AA23" s="18" t="s">
        <v>207</v>
      </c>
      <c r="AB23" s="13" t="s">
        <v>1206</v>
      </c>
      <c r="AC23" s="19" t="s">
        <v>1207</v>
      </c>
      <c r="AD23" s="20"/>
      <c r="AE23" s="19"/>
      <c r="AF23" s="21"/>
      <c r="AG23" s="22" t="str">
        <f t="shared" si="5"/>
        <v>TRUE</v>
      </c>
      <c r="AH23" s="23" t="str">
        <f t="shared" si="6"/>
        <v>کرج مهرشهر خیابان ۱۱۱-بین کوچه ۱۱۷ و۱۱۶ کافه بلوباتل - مرتضی شعبان پور 09021373023</v>
      </c>
    </row>
    <row r="24" spans="1:34" ht="22.35" hidden="1" customHeight="1">
      <c r="A24" s="7"/>
      <c r="B24" s="7"/>
      <c r="C24" s="7" t="b">
        <v>0</v>
      </c>
      <c r="D24" s="7"/>
      <c r="E24" s="7"/>
      <c r="F24" s="8"/>
      <c r="G24" s="82" t="s">
        <v>1222</v>
      </c>
      <c r="H24" s="83"/>
      <c r="I24" s="82"/>
      <c r="J24" s="82"/>
      <c r="K24" s="123"/>
      <c r="L24" s="124"/>
      <c r="M24" s="124"/>
      <c r="N24" s="124"/>
      <c r="O24" s="82"/>
      <c r="P24" s="82"/>
      <c r="Q24" s="125" t="e">
        <f>VLOOKUP(O24, '[1]لیست محصولات شهریور ۱۴۰۳'!B:C,2,0)</f>
        <v>#N/A</v>
      </c>
      <c r="R24" s="82"/>
      <c r="S24" s="124" t="e">
        <f>VLOOKUP(O24, '[1]لیست محصولات شهریور ۱۴۰۳'!B:F,5,0)</f>
        <v>#N/A</v>
      </c>
      <c r="T24" s="126" t="e">
        <f>VLOOKUP(O24, '[1]لیست محصولات شهریور ۱۴۰۳'!B:G,6,0)</f>
        <v>#N/A</v>
      </c>
      <c r="U24" s="127"/>
      <c r="V24" s="128">
        <f t="shared" si="1"/>
        <v>0</v>
      </c>
      <c r="W24" s="124">
        <f t="shared" si="2"/>
        <v>0</v>
      </c>
      <c r="X24" s="126" t="e">
        <f t="shared" si="3"/>
        <v>#N/A</v>
      </c>
      <c r="Y24" s="129"/>
      <c r="Z24" s="126" t="e">
        <f t="shared" si="4"/>
        <v>#N/A</v>
      </c>
      <c r="AA24" s="130"/>
      <c r="AB24" s="125"/>
      <c r="AC24" s="131"/>
      <c r="AD24" s="132"/>
      <c r="AE24" s="133"/>
      <c r="AF24" s="134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82">
        <v>14</v>
      </c>
      <c r="H25" s="83"/>
      <c r="I25" s="82" t="s">
        <v>1194</v>
      </c>
      <c r="J25" s="9" t="s">
        <v>75</v>
      </c>
      <c r="K25" s="11" t="str">
        <f t="shared" ca="1" si="0"/>
        <v/>
      </c>
      <c r="L25" s="12" t="s">
        <v>1214</v>
      </c>
      <c r="M25" s="12" t="s">
        <v>1215</v>
      </c>
      <c r="N25" s="12" t="s">
        <v>1216</v>
      </c>
      <c r="O25" s="9">
        <v>5525.3</v>
      </c>
      <c r="P25" s="9">
        <v>5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63200000</v>
      </c>
      <c r="U25" s="15"/>
      <c r="V25" s="16">
        <f t="shared" si="1"/>
        <v>0</v>
      </c>
      <c r="W25" s="12">
        <f t="shared" si="2"/>
        <v>5</v>
      </c>
      <c r="X25" s="14">
        <f t="shared" si="3"/>
        <v>316000000</v>
      </c>
      <c r="Y25" s="17"/>
      <c r="Z25" s="14">
        <f t="shared" si="4"/>
        <v>316000000</v>
      </c>
      <c r="AA25" s="18" t="s">
        <v>184</v>
      </c>
      <c r="AB25" s="13" t="s">
        <v>1217</v>
      </c>
      <c r="AC25" s="19" t="s">
        <v>1218</v>
      </c>
      <c r="AD25" s="20"/>
      <c r="AE25" s="19"/>
      <c r="AF25" s="21"/>
      <c r="AG25" s="22" t="str">
        <f t="shared" si="5"/>
        <v>TRUE</v>
      </c>
      <c r="AH25" s="23" t="str">
        <f t="shared" si="6"/>
        <v>مشهد بلوار كوثر، بين كوثر 7 و 9 کافه مینل - آروین رجروندی 09378374518</v>
      </c>
    </row>
    <row r="26" spans="1:34" ht="22.35" hidden="1" customHeight="1">
      <c r="A26" s="7"/>
      <c r="B26" s="7"/>
      <c r="C26" s="7"/>
      <c r="D26" s="7"/>
      <c r="E26" s="7"/>
      <c r="F26" s="8"/>
      <c r="G26" s="162" t="s">
        <v>1223</v>
      </c>
      <c r="H26" s="165"/>
      <c r="I26" s="162"/>
      <c r="J26" s="162"/>
      <c r="K26" s="123"/>
      <c r="L26" s="260"/>
      <c r="M26" s="260"/>
      <c r="N26" s="260"/>
      <c r="O26" s="82"/>
      <c r="P26" s="82"/>
      <c r="Q26" s="125" t="e">
        <f>VLOOKUP(O26, '[1]لیست محصولات شهریور ۱۴۰۳'!B:C,2,0)</f>
        <v>#N/A</v>
      </c>
      <c r="R26" s="82"/>
      <c r="S26" s="124" t="e">
        <f>VLOOKUP(O26, '[1]لیست محصولات شهریور ۱۴۰۳'!B:F,5,0)</f>
        <v>#N/A</v>
      </c>
      <c r="T26" s="126" t="e">
        <f>VLOOKUP(O26, '[1]لیست محصولات شهریور ۱۴۰۳'!B:G,6,0)</f>
        <v>#N/A</v>
      </c>
      <c r="U26" s="127"/>
      <c r="V26" s="128">
        <f t="shared" si="1"/>
        <v>0</v>
      </c>
      <c r="W26" s="124">
        <f t="shared" si="2"/>
        <v>0</v>
      </c>
      <c r="X26" s="126" t="e">
        <f t="shared" si="3"/>
        <v>#N/A</v>
      </c>
      <c r="Y26" s="129"/>
      <c r="Z26" s="126" t="e">
        <f t="shared" si="4"/>
        <v>#N/A</v>
      </c>
      <c r="AA26" s="258"/>
      <c r="AB26" s="256"/>
      <c r="AC26" s="254"/>
      <c r="AD26" s="252"/>
      <c r="AE26" s="131"/>
      <c r="AF26" s="134"/>
      <c r="AG26" s="22" t="str">
        <f t="shared" si="5"/>
        <v>FALSE</v>
      </c>
      <c r="AH26" s="23" t="str">
        <f t="shared" si="6"/>
        <v xml:space="preserve">   -   </v>
      </c>
    </row>
    <row r="27" spans="1:34" ht="22.35" hidden="1" customHeight="1">
      <c r="A27" s="7"/>
      <c r="B27" s="7"/>
      <c r="C27" s="7" t="b">
        <v>0</v>
      </c>
      <c r="D27" s="7"/>
      <c r="E27" s="7"/>
      <c r="F27" s="8"/>
      <c r="G27" s="164"/>
      <c r="H27" s="167"/>
      <c r="I27" s="164"/>
      <c r="J27" s="164"/>
      <c r="K27" s="123"/>
      <c r="L27" s="261"/>
      <c r="M27" s="261"/>
      <c r="N27" s="261"/>
      <c r="O27" s="82"/>
      <c r="P27" s="82"/>
      <c r="Q27" s="125" t="e">
        <f>VLOOKUP(O27, '[1]لیست محصولات شهریور ۱۴۰۳'!B:C,2,0)</f>
        <v>#N/A</v>
      </c>
      <c r="R27" s="82"/>
      <c r="S27" s="124" t="e">
        <f>VLOOKUP(O27, '[1]لیست محصولات شهریور ۱۴۰۳'!B:F,5,0)</f>
        <v>#N/A</v>
      </c>
      <c r="T27" s="126" t="e">
        <f>VLOOKUP(O27, '[1]لیست محصولات شهریور ۱۴۰۳'!B:G,6,0)</f>
        <v>#N/A</v>
      </c>
      <c r="U27" s="127"/>
      <c r="V27" s="128">
        <f t="shared" si="1"/>
        <v>0</v>
      </c>
      <c r="W27" s="124">
        <f t="shared" si="2"/>
        <v>0</v>
      </c>
      <c r="X27" s="126" t="e">
        <f t="shared" si="3"/>
        <v>#N/A</v>
      </c>
      <c r="Y27" s="129"/>
      <c r="Z27" s="126" t="e">
        <f t="shared" si="4"/>
        <v>#N/A</v>
      </c>
      <c r="AA27" s="259"/>
      <c r="AB27" s="257"/>
      <c r="AC27" s="255"/>
      <c r="AD27" s="253"/>
      <c r="AE27" s="131"/>
      <c r="AF27" s="134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2">
        <v>15</v>
      </c>
      <c r="H28" s="165" t="s">
        <v>1213</v>
      </c>
      <c r="I28" s="162" t="s">
        <v>1194</v>
      </c>
      <c r="J28" s="159" t="s">
        <v>75</v>
      </c>
      <c r="K28" s="11" t="str">
        <f t="shared" ref="K28" ca="1" si="7">IF(C28, TODAY(), "" )</f>
        <v/>
      </c>
      <c r="L28" s="156"/>
      <c r="M28" s="156" t="s">
        <v>1209</v>
      </c>
      <c r="N28" s="156" t="s">
        <v>1210</v>
      </c>
      <c r="O28" s="9">
        <v>5511.3</v>
      </c>
      <c r="P28" s="9">
        <v>23</v>
      </c>
      <c r="Q28" s="13" t="str">
        <f>VLOOKUP(O28, '[1]لیست محصولات شهریور ۱۴۰۳'!B:C,2,0)</f>
        <v>هامبلا | Hambella</v>
      </c>
      <c r="R28" s="9"/>
      <c r="S28" s="12">
        <f>VLOOKUP(O28, '[1]لیست محصولات شهریور ۱۴۰۳'!B:F,5,0)</f>
        <v>4000</v>
      </c>
      <c r="T28" s="14">
        <f>VLOOKUP(O28, '[1]لیست محصولات شهریور ۱۴۰۳'!B:G,6,0)</f>
        <v>69600000</v>
      </c>
      <c r="U28" s="15"/>
      <c r="V28" s="16">
        <f t="shared" ref="V28" si="8">IF(C28, P28, U28 )</f>
        <v>0</v>
      </c>
      <c r="W28" s="12">
        <f t="shared" ref="W28" si="9">P28-V28</f>
        <v>23</v>
      </c>
      <c r="X28" s="14">
        <f t="shared" ref="X28" si="10">P28*T28</f>
        <v>1600800000</v>
      </c>
      <c r="Y28" s="17"/>
      <c r="Z28" s="14">
        <f t="shared" ref="Z28" si="11">X28-Y28</f>
        <v>1600800000</v>
      </c>
      <c r="AA28" s="168" t="s">
        <v>1029</v>
      </c>
      <c r="AB28" s="226" t="s">
        <v>1211</v>
      </c>
      <c r="AC28" s="171" t="s">
        <v>1212</v>
      </c>
      <c r="AD28" s="175"/>
      <c r="AE28" s="249" t="s">
        <v>1110</v>
      </c>
      <c r="AF28" s="21"/>
      <c r="AG28" s="22" t="str">
        <f t="shared" si="5"/>
        <v>TRUE</v>
      </c>
      <c r="AH28" s="23" t="str">
        <f t="shared" si="6"/>
        <v>شیراز چهارراه زرگري - ساختمان بارانا کافه بیکری گنتوم -  زارعی 09917331349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3"/>
      <c r="H29" s="166"/>
      <c r="I29" s="163"/>
      <c r="J29" s="160"/>
      <c r="K29" s="11" t="str">
        <f t="shared" ca="1" si="0"/>
        <v/>
      </c>
      <c r="L29" s="157"/>
      <c r="M29" s="157"/>
      <c r="N29" s="157"/>
      <c r="O29" s="9">
        <v>3326.2</v>
      </c>
      <c r="P29" s="9">
        <v>1</v>
      </c>
      <c r="Q29" s="13" t="str">
        <f>VLOOKUP(O29, '[1]لیست محصولات شهریور ۱۴۰۳'!B:C,2,0)</f>
        <v>میاگروس | Milagros</v>
      </c>
      <c r="R29" s="9"/>
      <c r="S29" s="12">
        <f>VLOOKUP(O29, '[1]لیست محصولات شهریور ۱۴۰۳'!B:F,5,0)</f>
        <v>750</v>
      </c>
      <c r="T29" s="14">
        <f>VLOOKUP(O29, '[1]لیست محصولات شهریور ۱۴۰۳'!B:G,6,0)</f>
        <v>18150000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18150000</v>
      </c>
      <c r="Y29" s="17"/>
      <c r="Z29" s="14">
        <f t="shared" si="4"/>
        <v>18150000</v>
      </c>
      <c r="AA29" s="169"/>
      <c r="AB29" s="228"/>
      <c r="AC29" s="172"/>
      <c r="AD29" s="176"/>
      <c r="AE29" s="250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4"/>
      <c r="H30" s="167"/>
      <c r="I30" s="164"/>
      <c r="J30" s="161"/>
      <c r="K30" s="11" t="str">
        <f t="shared" ca="1" si="0"/>
        <v/>
      </c>
      <c r="L30" s="158"/>
      <c r="M30" s="158"/>
      <c r="N30" s="158"/>
      <c r="O30" s="9">
        <v>5524.2</v>
      </c>
      <c r="P30" s="9">
        <v>1</v>
      </c>
      <c r="Q30" s="13" t="str">
        <f>VLOOKUP(O30, '[1]لیست محصولات شهریور ۱۴۰۳'!B:C,2,0)</f>
        <v>برزیل کوکاپیل کاناریو | Brazil Cocapil Canario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12450000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12450000</v>
      </c>
      <c r="Y30" s="17"/>
      <c r="Z30" s="14">
        <f t="shared" si="4"/>
        <v>12450000</v>
      </c>
      <c r="AA30" s="170"/>
      <c r="AB30" s="227"/>
      <c r="AC30" s="173"/>
      <c r="AD30" s="177"/>
      <c r="AE30" s="251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2">
        <v>16</v>
      </c>
      <c r="H31" s="165"/>
      <c r="I31" s="162" t="s">
        <v>1194</v>
      </c>
      <c r="J31" s="159" t="s">
        <v>75</v>
      </c>
      <c r="K31" s="11" t="str">
        <f t="shared" ca="1" si="0"/>
        <v/>
      </c>
      <c r="L31" s="156" t="s">
        <v>147</v>
      </c>
      <c r="M31" s="156" t="s">
        <v>376</v>
      </c>
      <c r="N31" s="156" t="s">
        <v>377</v>
      </c>
      <c r="O31" s="9">
        <v>5501.3</v>
      </c>
      <c r="P31" s="9">
        <v>8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4000</v>
      </c>
      <c r="T31" s="14">
        <f>VLOOKUP(O31, '[1]لیست محصولات شهریور ۱۴۰۳'!B:G,6,0)</f>
        <v>51200000</v>
      </c>
      <c r="U31" s="15"/>
      <c r="V31" s="16">
        <f t="shared" si="1"/>
        <v>0</v>
      </c>
      <c r="W31" s="12">
        <f t="shared" si="2"/>
        <v>8</v>
      </c>
      <c r="X31" s="14">
        <f t="shared" si="3"/>
        <v>409600000</v>
      </c>
      <c r="Y31" s="17"/>
      <c r="Z31" s="14">
        <f t="shared" si="4"/>
        <v>409600000</v>
      </c>
      <c r="AA31" s="168" t="s">
        <v>378</v>
      </c>
      <c r="AB31" s="226" t="s">
        <v>1220</v>
      </c>
      <c r="AC31" s="171" t="s">
        <v>1221</v>
      </c>
      <c r="AD31" s="175"/>
      <c r="AE31" s="249" t="s">
        <v>1110</v>
      </c>
      <c r="AF31" s="21"/>
      <c r="AG31" s="22" t="str">
        <f t="shared" si="5"/>
        <v>TRUE</v>
      </c>
      <c r="AH31" s="23" t="str">
        <f t="shared" si="6"/>
        <v>قم خيابان شهيد صدوقي ميدان مفتح خيابان مفتح نبش كوچه 8  کافه کی آر بی - علی کرباسچی 09191954192</v>
      </c>
    </row>
    <row r="32" spans="1:34" ht="22.35" customHeight="1">
      <c r="A32" s="7"/>
      <c r="B32" s="7"/>
      <c r="C32" s="7"/>
      <c r="D32" s="7"/>
      <c r="E32" s="7"/>
      <c r="F32" s="8"/>
      <c r="G32" s="164"/>
      <c r="H32" s="167"/>
      <c r="I32" s="164"/>
      <c r="J32" s="161"/>
      <c r="K32" s="11" t="str">
        <f t="shared" ca="1" si="0"/>
        <v/>
      </c>
      <c r="L32" s="158"/>
      <c r="M32" s="158"/>
      <c r="N32" s="158"/>
      <c r="O32" s="9">
        <v>5511.2</v>
      </c>
      <c r="P32" s="9">
        <v>5</v>
      </c>
      <c r="Q32" s="13" t="str">
        <f>VLOOKUP(O32, '[1]لیست محصولات شهریور ۱۴۰۳'!B:C,2,0)</f>
        <v>هامبلا | Hambella</v>
      </c>
      <c r="R32" s="9"/>
      <c r="S32" s="12">
        <f>VLOOKUP(O32, '[1]لیست محصولات شهریور ۱۴۰۳'!B:F,5,0)</f>
        <v>750</v>
      </c>
      <c r="T32" s="14">
        <f>VLOOKUP(O32, '[1]لیست محصولات شهریور ۱۴۰۳'!B:G,6,0)</f>
        <v>14550000</v>
      </c>
      <c r="U32" s="15"/>
      <c r="V32" s="16">
        <f t="shared" si="1"/>
        <v>0</v>
      </c>
      <c r="W32" s="12">
        <f t="shared" si="2"/>
        <v>5</v>
      </c>
      <c r="X32" s="14">
        <f t="shared" si="3"/>
        <v>72750000</v>
      </c>
      <c r="Y32" s="17"/>
      <c r="Z32" s="14">
        <f t="shared" si="4"/>
        <v>72750000</v>
      </c>
      <c r="AA32" s="170"/>
      <c r="AB32" s="227"/>
      <c r="AC32" s="173"/>
      <c r="AD32" s="177"/>
      <c r="AE32" s="251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62">
        <v>17</v>
      </c>
      <c r="H33" s="165"/>
      <c r="I33" s="162" t="s">
        <v>1194</v>
      </c>
      <c r="J33" s="159" t="s">
        <v>75</v>
      </c>
      <c r="K33" s="11" t="str">
        <f t="shared" ref="K33:K34" ca="1" si="12">IF(C33, TODAY(), "" )</f>
        <v/>
      </c>
      <c r="L33" s="156" t="s">
        <v>114</v>
      </c>
      <c r="M33" s="156" t="s">
        <v>194</v>
      </c>
      <c r="N33" s="156" t="s">
        <v>195</v>
      </c>
      <c r="O33" s="9">
        <v>5525.3</v>
      </c>
      <c r="P33" s="9">
        <v>6</v>
      </c>
      <c r="Q33" s="13" t="str">
        <f>VLOOKUP(O33, '[1]لیست محصولات شهریور ۱۴۰۳'!B:C,2,0)</f>
        <v>اتیوپی آناسورا | Ethiopia Anasora</v>
      </c>
      <c r="R33" s="9"/>
      <c r="S33" s="12">
        <f>VLOOKUP(O33, '[1]لیست محصولات شهریور ۱۴۰۳'!B:F,5,0)</f>
        <v>4000</v>
      </c>
      <c r="T33" s="14">
        <f>VLOOKUP(O33, '[1]لیست محصولات شهریور ۱۴۰۳'!B:G,6,0)</f>
        <v>63200000</v>
      </c>
      <c r="U33" s="15"/>
      <c r="V33" s="16">
        <f t="shared" ref="V33:V34" si="13">IF(C33, P33, U33 )</f>
        <v>0</v>
      </c>
      <c r="W33" s="12">
        <f t="shared" ref="W33:W34" si="14">P33-V33</f>
        <v>6</v>
      </c>
      <c r="X33" s="14">
        <f t="shared" ref="X33:X34" si="15">P33*T33</f>
        <v>379200000</v>
      </c>
      <c r="Y33" s="17"/>
      <c r="Z33" s="14">
        <f t="shared" ref="Z33:Z34" si="16">X33-Y33</f>
        <v>379200000</v>
      </c>
      <c r="AA33" s="168" t="s">
        <v>80</v>
      </c>
      <c r="AB33" s="226" t="s">
        <v>70</v>
      </c>
      <c r="AC33" s="171" t="s">
        <v>196</v>
      </c>
      <c r="AD33" s="175"/>
      <c r="AE33" s="19"/>
      <c r="AF33" s="21"/>
      <c r="AG33" s="22" t="str">
        <f t="shared" si="5"/>
        <v>TRUE</v>
      </c>
      <c r="AH33" s="23" t="str">
        <f t="shared" si="6"/>
        <v>تهران - ویکافه - محمدرضا دلجو 09051534303</v>
      </c>
    </row>
    <row r="34" spans="1:34" ht="22.35" customHeight="1">
      <c r="A34" s="7"/>
      <c r="B34" s="7"/>
      <c r="C34" s="7"/>
      <c r="D34" s="7"/>
      <c r="E34" s="7"/>
      <c r="F34" s="8"/>
      <c r="G34" s="163"/>
      <c r="H34" s="166"/>
      <c r="I34" s="163"/>
      <c r="J34" s="160"/>
      <c r="K34" s="11" t="str">
        <f t="shared" ca="1" si="12"/>
        <v/>
      </c>
      <c r="L34" s="157"/>
      <c r="M34" s="157"/>
      <c r="N34" s="157"/>
      <c r="O34" s="9">
        <v>5511.1</v>
      </c>
      <c r="P34" s="9">
        <v>15</v>
      </c>
      <c r="Q34" s="13" t="str">
        <f>VLOOKUP(O34, '[1]لیست محصولات شهریور ۱۴۰۳'!B:C,2,0)</f>
        <v>هامبلا | Hambella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3000000</v>
      </c>
      <c r="U34" s="15"/>
      <c r="V34" s="16">
        <f t="shared" si="13"/>
        <v>0</v>
      </c>
      <c r="W34" s="12">
        <f t="shared" si="14"/>
        <v>15</v>
      </c>
      <c r="X34" s="14">
        <f t="shared" si="15"/>
        <v>45000000</v>
      </c>
      <c r="Y34" s="17"/>
      <c r="Z34" s="14">
        <f t="shared" si="16"/>
        <v>45000000</v>
      </c>
      <c r="AA34" s="169"/>
      <c r="AB34" s="228"/>
      <c r="AC34" s="172"/>
      <c r="AD34" s="176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64"/>
      <c r="H35" s="167"/>
      <c r="I35" s="164"/>
      <c r="J35" s="161"/>
      <c r="K35" s="11" t="str">
        <f t="shared" ca="1" si="0"/>
        <v/>
      </c>
      <c r="L35" s="158"/>
      <c r="M35" s="158"/>
      <c r="N35" s="158"/>
      <c r="O35" s="9">
        <v>5511.2</v>
      </c>
      <c r="P35" s="9">
        <v>2</v>
      </c>
      <c r="Q35" s="13" t="str">
        <f>VLOOKUP(O35, '[1]لیست محصولات شهریور ۱۴۰۳'!B:C,2,0)</f>
        <v>هامبلا | Hambella</v>
      </c>
      <c r="R35" s="9"/>
      <c r="S35" s="12">
        <f>VLOOKUP(O35, '[1]لیست محصولات شهریور ۱۴۰۳'!B:F,5,0)</f>
        <v>750</v>
      </c>
      <c r="T35" s="14">
        <f>VLOOKUP(O35, '[1]لیست محصولات شهریور ۱۴۰۳'!B:G,6,0)</f>
        <v>14550000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29100000</v>
      </c>
      <c r="Y35" s="17"/>
      <c r="Z35" s="14">
        <f t="shared" si="4"/>
        <v>29100000</v>
      </c>
      <c r="AA35" s="170"/>
      <c r="AB35" s="227"/>
      <c r="AC35" s="173"/>
      <c r="AD35" s="177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>
        <v>18</v>
      </c>
      <c r="H36" s="10">
        <v>283804282597</v>
      </c>
      <c r="I36" s="9" t="s">
        <v>1194</v>
      </c>
      <c r="J36" s="9"/>
      <c r="K36" s="11" t="str">
        <f t="shared" ca="1" si="0"/>
        <v/>
      </c>
      <c r="L36" s="12" t="s">
        <v>834</v>
      </c>
      <c r="M36" s="12" t="s">
        <v>1225</v>
      </c>
      <c r="N36" s="12"/>
      <c r="O36" s="9">
        <v>5501.1</v>
      </c>
      <c r="P36" s="9">
        <v>4</v>
      </c>
      <c r="Q36" s="13" t="str">
        <f>VLOOKUP(O36, '[1]لیست محصولات شهریور ۱۴۰۳'!B:C,2,0)</f>
        <v>ورتکس | Vortex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2300000</v>
      </c>
      <c r="U36" s="15"/>
      <c r="V36" s="16">
        <f t="shared" si="1"/>
        <v>0</v>
      </c>
      <c r="W36" s="12">
        <f t="shared" si="2"/>
        <v>4</v>
      </c>
      <c r="X36" s="14">
        <f t="shared" si="3"/>
        <v>9200000</v>
      </c>
      <c r="Y36" s="17"/>
      <c r="Z36" s="14">
        <f t="shared" si="4"/>
        <v>9200000</v>
      </c>
      <c r="AA36" s="18" t="s">
        <v>80</v>
      </c>
      <c r="AB36" s="13" t="s">
        <v>1226</v>
      </c>
      <c r="AC36" s="19" t="s">
        <v>1227</v>
      </c>
      <c r="AD36" s="20" t="s">
        <v>172</v>
      </c>
      <c r="AE36" s="19"/>
      <c r="AF36" s="21"/>
      <c r="AG36" s="22" t="str">
        <f t="shared" si="5"/>
        <v>TRUE</v>
      </c>
      <c r="AH36" s="23" t="str">
        <f t="shared" si="6"/>
        <v>تهران سعادت آباد میدان فرهنگ بلوار فرهنگ خیابان ۱۶ شرقی پلاک ۱۸ واحد ۳۰۴  - رضا پورسیدی 09121228264</v>
      </c>
    </row>
    <row r="37" spans="1:34" ht="22.35" customHeight="1">
      <c r="A37" s="7"/>
      <c r="B37" s="7"/>
      <c r="C37" s="7"/>
      <c r="D37" s="7"/>
      <c r="E37" s="7"/>
      <c r="F37" s="8"/>
      <c r="G37" s="159">
        <v>19</v>
      </c>
      <c r="H37" s="202">
        <v>349580</v>
      </c>
      <c r="I37" s="159" t="s">
        <v>1231</v>
      </c>
      <c r="J37" s="159"/>
      <c r="K37" s="11" t="str">
        <f t="shared" ca="1" si="0"/>
        <v/>
      </c>
      <c r="L37" s="156" t="s">
        <v>168</v>
      </c>
      <c r="M37" s="156" t="s">
        <v>1232</v>
      </c>
      <c r="N37" s="156" t="s">
        <v>1233</v>
      </c>
      <c r="O37" s="9">
        <v>5501.1</v>
      </c>
      <c r="P37" s="9">
        <v>1</v>
      </c>
      <c r="Q37" s="13" t="str">
        <f>VLOOKUP(O37, '[1]لیست محصولات شهریور ۱۴۰۳'!B:C,2,0)</f>
        <v>ورتکس | Vortex</v>
      </c>
      <c r="R37" s="9" t="s">
        <v>1128</v>
      </c>
      <c r="S37" s="12">
        <f>VLOOKUP(O37, '[1]لیست محصولات شهریور ۱۴۰۳'!B:F,5,0)</f>
        <v>150</v>
      </c>
      <c r="T37" s="14">
        <f>VLOOKUP(O37, '[1]لیست محصولات شهریور ۱۴۰۳'!B:G,6,0)</f>
        <v>2300000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2300000</v>
      </c>
      <c r="Y37" s="17"/>
      <c r="Z37" s="14">
        <f t="shared" si="4"/>
        <v>2300000</v>
      </c>
      <c r="AA37" s="168" t="s">
        <v>80</v>
      </c>
      <c r="AB37" s="226" t="s">
        <v>1234</v>
      </c>
      <c r="AC37" s="171" t="s">
        <v>1235</v>
      </c>
      <c r="AD37" s="175" t="s">
        <v>87</v>
      </c>
      <c r="AE37" s="19"/>
      <c r="AF37" s="21"/>
      <c r="AG37" s="22" t="str">
        <f t="shared" si="5"/>
        <v>TRUE</v>
      </c>
      <c r="AH37" s="23" t="str">
        <f t="shared" si="6"/>
        <v>تهران میدان ونک- خیابان ملاصدرا، خیابان پردیس، ابتدای زاینده رود شرقی پلاک 2 شرکت نقش اول کیفیت - محسن افشار 09125645705</v>
      </c>
    </row>
    <row r="38" spans="1:34" ht="22.35" customHeight="1">
      <c r="A38" s="7"/>
      <c r="B38" s="7"/>
      <c r="C38" s="7"/>
      <c r="D38" s="7"/>
      <c r="E38" s="7"/>
      <c r="F38" s="8"/>
      <c r="G38" s="160"/>
      <c r="H38" s="203"/>
      <c r="I38" s="160"/>
      <c r="J38" s="160"/>
      <c r="K38" s="11" t="str">
        <f t="shared" ca="1" si="0"/>
        <v/>
      </c>
      <c r="L38" s="157"/>
      <c r="M38" s="157"/>
      <c r="N38" s="157"/>
      <c r="O38" s="9">
        <v>5501.1</v>
      </c>
      <c r="P38" s="9">
        <v>1</v>
      </c>
      <c r="Q38" s="13" t="str">
        <f>VLOOKUP(O38, '[1]لیست محصولات شهریور ۱۴۰۳'!B:C,2,0)</f>
        <v>ورتکس | Vortex</v>
      </c>
      <c r="R38" s="9" t="s">
        <v>84</v>
      </c>
      <c r="S38" s="12">
        <f>VLOOKUP(O38, '[1]لیست محصولات شهریور ۱۴۰۳'!B:F,5,0)</f>
        <v>150</v>
      </c>
      <c r="T38" s="14">
        <f>VLOOKUP(O38, '[1]لیست محصولات شهریور ۱۴۰۳'!B:G,6,0)</f>
        <v>2300000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2300000</v>
      </c>
      <c r="Y38" s="17"/>
      <c r="Z38" s="14">
        <f t="shared" si="4"/>
        <v>2300000</v>
      </c>
      <c r="AA38" s="169"/>
      <c r="AB38" s="228"/>
      <c r="AC38" s="172"/>
      <c r="AD38" s="176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161"/>
      <c r="H39" s="204"/>
      <c r="I39" s="161"/>
      <c r="J39" s="161"/>
      <c r="K39" s="11" t="str">
        <f t="shared" ca="1" si="0"/>
        <v/>
      </c>
      <c r="L39" s="158"/>
      <c r="M39" s="158"/>
      <c r="N39" s="158"/>
      <c r="O39" s="9">
        <v>5501.1</v>
      </c>
      <c r="P39" s="9">
        <v>1</v>
      </c>
      <c r="Q39" s="13" t="str">
        <f>VLOOKUP(O39, '[1]لیست محصولات شهریور ۱۴۰۳'!B:C,2,0)</f>
        <v>ورتکس | Vortex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2300000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2300000</v>
      </c>
      <c r="Y39" s="17"/>
      <c r="Z39" s="14">
        <f t="shared" si="4"/>
        <v>2300000</v>
      </c>
      <c r="AA39" s="170"/>
      <c r="AB39" s="227"/>
      <c r="AC39" s="173"/>
      <c r="AD39" s="177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2">
        <v>20</v>
      </c>
      <c r="H40" s="165" t="s">
        <v>329</v>
      </c>
      <c r="I40" s="162" t="s">
        <v>1076</v>
      </c>
      <c r="J40" s="159" t="s">
        <v>75</v>
      </c>
      <c r="K40" s="11" t="str">
        <f t="shared" ca="1" si="0"/>
        <v/>
      </c>
      <c r="L40" s="156" t="s">
        <v>82</v>
      </c>
      <c r="M40" s="156" t="s">
        <v>263</v>
      </c>
      <c r="N40" s="156" t="s">
        <v>264</v>
      </c>
      <c r="O40" s="9">
        <v>5501.3</v>
      </c>
      <c r="P40" s="9">
        <v>2</v>
      </c>
      <c r="Q40" s="13" t="str">
        <f>VLOOKUP(O40, '[1]لیست محصولات شهریور ۱۴۰۳'!B:C,2,0)</f>
        <v>ورتکس | Vortex</v>
      </c>
      <c r="R40" s="9"/>
      <c r="S40" s="12">
        <f>VLOOKUP(O40, '[1]لیست محصولات شهریور ۱۴۰۳'!B:F,5,0)</f>
        <v>4000</v>
      </c>
      <c r="T40" s="14">
        <f>VLOOKUP(O40, '[1]لیست محصولات شهریور ۱۴۰۳'!B:G,6,0)</f>
        <v>51200000</v>
      </c>
      <c r="U40" s="15"/>
      <c r="V40" s="16">
        <f t="shared" si="1"/>
        <v>0</v>
      </c>
      <c r="W40" s="12">
        <f t="shared" si="2"/>
        <v>2</v>
      </c>
      <c r="X40" s="14">
        <f t="shared" si="3"/>
        <v>102400000</v>
      </c>
      <c r="Y40" s="17"/>
      <c r="Z40" s="14">
        <f t="shared" si="4"/>
        <v>102400000</v>
      </c>
      <c r="AA40" s="168" t="s">
        <v>265</v>
      </c>
      <c r="AB40" s="226" t="s">
        <v>267</v>
      </c>
      <c r="AC40" s="171" t="s">
        <v>266</v>
      </c>
      <c r="AD40" s="175"/>
      <c r="AE40" s="154" t="s">
        <v>1326</v>
      </c>
      <c r="AF40" s="21"/>
      <c r="AG40" s="22" t="str">
        <f t="shared" si="5"/>
        <v>TRUE</v>
      </c>
      <c r="AH40" s="23" t="str">
        <f t="shared" si="6"/>
        <v>کرمان بلوار جمهوري اسلامي همتي فر نبش كوچه شماره يك کافه دارسین - زهرا کاکوئی 09059769286</v>
      </c>
    </row>
    <row r="41" spans="1:34" ht="22.35" customHeight="1">
      <c r="A41" s="7"/>
      <c r="B41" s="7"/>
      <c r="C41" s="7"/>
      <c r="D41" s="7"/>
      <c r="E41" s="7"/>
      <c r="F41" s="8"/>
      <c r="G41" s="163"/>
      <c r="H41" s="166"/>
      <c r="I41" s="163"/>
      <c r="J41" s="160"/>
      <c r="K41" s="11" t="str">
        <f t="shared" ca="1" si="0"/>
        <v/>
      </c>
      <c r="L41" s="157"/>
      <c r="M41" s="157"/>
      <c r="N41" s="157"/>
      <c r="O41" s="9">
        <v>5511.2</v>
      </c>
      <c r="P41" s="9">
        <v>1</v>
      </c>
      <c r="Q41" s="13" t="str">
        <f>VLOOKUP(O41, '[1]لیست محصولات شهریور ۱۴۰۳'!B:C,2,0)</f>
        <v>هامبلا | Hambella</v>
      </c>
      <c r="R41" s="9"/>
      <c r="S41" s="12">
        <f>VLOOKUP(O41, '[1]لیست محصولات شهریور ۱۴۰۳'!B:F,5,0)</f>
        <v>750</v>
      </c>
      <c r="T41" s="14">
        <f>VLOOKUP(O41, '[1]لیست محصولات شهریور ۱۴۰۳'!B:G,6,0)</f>
        <v>14550000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14550000</v>
      </c>
      <c r="Y41" s="17"/>
      <c r="Z41" s="14">
        <f t="shared" si="4"/>
        <v>14550000</v>
      </c>
      <c r="AA41" s="169"/>
      <c r="AB41" s="228"/>
      <c r="AC41" s="172"/>
      <c r="AD41" s="176"/>
      <c r="AE41" s="174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64"/>
      <c r="H42" s="167"/>
      <c r="I42" s="164"/>
      <c r="J42" s="161"/>
      <c r="K42" s="11" t="str">
        <f t="shared" ca="1" si="0"/>
        <v/>
      </c>
      <c r="L42" s="158"/>
      <c r="M42" s="158"/>
      <c r="N42" s="158"/>
      <c r="O42" s="9">
        <v>3326.2</v>
      </c>
      <c r="P42" s="9">
        <v>1</v>
      </c>
      <c r="Q42" s="13" t="str">
        <f>VLOOKUP(O42, '[1]لیست محصولات شهریور ۱۴۰۳'!B:C,2,0)</f>
        <v>میاگروس | Milagros</v>
      </c>
      <c r="R42" s="9"/>
      <c r="S42" s="12">
        <f>VLOOKUP(O42, '[1]لیست محصولات شهریور ۱۴۰۳'!B:F,5,0)</f>
        <v>750</v>
      </c>
      <c r="T42" s="14">
        <f>VLOOKUP(O42, '[1]لیست محصولات شهریور ۱۴۰۳'!B:G,6,0)</f>
        <v>18150000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18150000</v>
      </c>
      <c r="Y42" s="17"/>
      <c r="Z42" s="14">
        <f t="shared" si="4"/>
        <v>18150000</v>
      </c>
      <c r="AA42" s="170"/>
      <c r="AB42" s="227"/>
      <c r="AC42" s="173"/>
      <c r="AD42" s="177"/>
      <c r="AE42" s="155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59">
        <v>21</v>
      </c>
      <c r="H43" s="202">
        <v>283969653396</v>
      </c>
      <c r="I43" s="159" t="s">
        <v>1231</v>
      </c>
      <c r="J43" s="159" t="s">
        <v>75</v>
      </c>
      <c r="K43" s="11" t="str">
        <f t="shared" ca="1" si="0"/>
        <v/>
      </c>
      <c r="L43" s="156" t="s">
        <v>1271</v>
      </c>
      <c r="M43" s="156" t="s">
        <v>177</v>
      </c>
      <c r="N43" s="156" t="s">
        <v>1272</v>
      </c>
      <c r="O43" s="9">
        <v>5511.2</v>
      </c>
      <c r="P43" s="9">
        <v>2</v>
      </c>
      <c r="Q43" s="13" t="str">
        <f>VLOOKUP(O43, '[1]لیست محصولات شهریور ۱۴۰۳'!B:C,2,0)</f>
        <v>هامبلا | Hambella</v>
      </c>
      <c r="R43" s="9"/>
      <c r="S43" s="12">
        <f>VLOOKUP(O43, '[1]لیست محصولات شهریور ۱۴۰۳'!B:F,5,0)</f>
        <v>750</v>
      </c>
      <c r="T43" s="14">
        <f>VLOOKUP(O43, '[1]لیست محصولات شهریور ۱۴۰۳'!B:G,6,0)</f>
        <v>14550000</v>
      </c>
      <c r="U43" s="15"/>
      <c r="V43" s="16">
        <f t="shared" si="1"/>
        <v>0</v>
      </c>
      <c r="W43" s="12">
        <f t="shared" si="2"/>
        <v>2</v>
      </c>
      <c r="X43" s="14">
        <f t="shared" si="3"/>
        <v>29100000</v>
      </c>
      <c r="Y43" s="17"/>
      <c r="Z43" s="14">
        <f t="shared" si="4"/>
        <v>29100000</v>
      </c>
      <c r="AA43" s="168" t="s">
        <v>80</v>
      </c>
      <c r="AB43" s="226" t="s">
        <v>1273</v>
      </c>
      <c r="AC43" s="171" t="s">
        <v>1274</v>
      </c>
      <c r="AD43" s="175"/>
      <c r="AE43" s="19"/>
      <c r="AF43" s="21"/>
      <c r="AG43" s="22" t="str">
        <f t="shared" si="5"/>
        <v>TRUE</v>
      </c>
      <c r="AH43" s="23" t="str">
        <f t="shared" si="6"/>
        <v>تهران دزاشیب کوچه افشار کافه پاز - ملیکا بیات 09102110518</v>
      </c>
    </row>
    <row r="44" spans="1:34" ht="22.35" customHeight="1">
      <c r="A44" s="7"/>
      <c r="B44" s="7"/>
      <c r="C44" s="7"/>
      <c r="D44" s="7"/>
      <c r="E44" s="7"/>
      <c r="F44" s="8"/>
      <c r="G44" s="161"/>
      <c r="H44" s="204"/>
      <c r="I44" s="161"/>
      <c r="J44" s="161"/>
      <c r="K44" s="11" t="str">
        <f t="shared" ca="1" si="0"/>
        <v/>
      </c>
      <c r="L44" s="157"/>
      <c r="M44" s="157"/>
      <c r="N44" s="157"/>
      <c r="O44" s="9">
        <v>5501.3</v>
      </c>
      <c r="P44" s="9">
        <v>2</v>
      </c>
      <c r="Q44" s="13" t="str">
        <f>VLOOKUP(O44, '[1]لیست محصولات شهریور ۱۴۰۳'!B:C,2,0)</f>
        <v>ورتکس | Vortex</v>
      </c>
      <c r="R44" s="9"/>
      <c r="S44" s="12">
        <f>VLOOKUP(O44, '[1]لیست محصولات شهریور ۱۴۰۳'!B:F,5,0)</f>
        <v>4000</v>
      </c>
      <c r="T44" s="14">
        <f>VLOOKUP(O44, '[1]لیست محصولات شهریور ۱۴۰۳'!B:G,6,0)</f>
        <v>51200000</v>
      </c>
      <c r="U44" s="15"/>
      <c r="V44" s="16">
        <f t="shared" si="1"/>
        <v>0</v>
      </c>
      <c r="W44" s="12">
        <f t="shared" si="2"/>
        <v>2</v>
      </c>
      <c r="X44" s="14">
        <f t="shared" si="3"/>
        <v>102400000</v>
      </c>
      <c r="Y44" s="17"/>
      <c r="Z44" s="14">
        <f t="shared" si="4"/>
        <v>102400000</v>
      </c>
      <c r="AA44" s="169"/>
      <c r="AB44" s="228"/>
      <c r="AC44" s="172"/>
      <c r="AD44" s="176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>
        <v>22</v>
      </c>
      <c r="H45" s="10">
        <v>283973520108</v>
      </c>
      <c r="I45" s="9" t="s">
        <v>1231</v>
      </c>
      <c r="J45" s="9" t="s">
        <v>75</v>
      </c>
      <c r="K45" s="11" t="str">
        <f t="shared" ca="1" si="0"/>
        <v/>
      </c>
      <c r="L45" s="158"/>
      <c r="M45" s="158"/>
      <c r="N45" s="158"/>
      <c r="O45" s="9">
        <v>5501.1</v>
      </c>
      <c r="P45" s="9">
        <v>3</v>
      </c>
      <c r="Q45" s="13" t="str">
        <f>VLOOKUP(O45, '[1]لیست محصولات شهریور ۱۴۰۳'!B:C,2,0)</f>
        <v>ورتکس | Vortex</v>
      </c>
      <c r="R45" s="9"/>
      <c r="S45" s="12">
        <f>VLOOKUP(O45, '[1]لیست محصولات شهریور ۱۴۰۳'!B:F,5,0)</f>
        <v>150</v>
      </c>
      <c r="T45" s="14">
        <f>VLOOKUP(O45, '[1]لیست محصولات شهریور ۱۴۰۳'!B:G,6,0)</f>
        <v>2300000</v>
      </c>
      <c r="U45" s="26"/>
      <c r="V45" s="16">
        <f t="shared" si="1"/>
        <v>0</v>
      </c>
      <c r="W45" s="12">
        <f t="shared" si="2"/>
        <v>3</v>
      </c>
      <c r="X45" s="14">
        <f t="shared" si="3"/>
        <v>6900000</v>
      </c>
      <c r="Y45" s="17"/>
      <c r="Z45" s="14">
        <f t="shared" si="4"/>
        <v>6900000</v>
      </c>
      <c r="AA45" s="170"/>
      <c r="AB45" s="227"/>
      <c r="AC45" s="173"/>
      <c r="AD45" s="177"/>
      <c r="AE45" s="137" t="s">
        <v>1275</v>
      </c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>
        <v>23</v>
      </c>
      <c r="H46" s="10">
        <v>283863915553</v>
      </c>
      <c r="I46" s="9" t="s">
        <v>1194</v>
      </c>
      <c r="J46" s="9"/>
      <c r="K46" s="11" t="str">
        <f t="shared" ca="1" si="0"/>
        <v/>
      </c>
      <c r="L46" s="12" t="s">
        <v>124</v>
      </c>
      <c r="M46" s="12" t="s">
        <v>999</v>
      </c>
      <c r="N46" s="12" t="s">
        <v>1268</v>
      </c>
      <c r="O46" s="9">
        <v>5501.2</v>
      </c>
      <c r="P46" s="9">
        <v>1</v>
      </c>
      <c r="Q46" s="13" t="str">
        <f>VLOOKUP(O46, '[1]لیست محصولات شهریور ۱۴۰۳'!B:C,2,0)</f>
        <v>ورتکس | Vortex</v>
      </c>
      <c r="R46" s="9"/>
      <c r="S46" s="12">
        <f>VLOOKUP(O46, '[1]لیست محصولات شهریور ۱۴۰۳'!B:F,5,0)</f>
        <v>750</v>
      </c>
      <c r="T46" s="14">
        <f>VLOOKUP(O46, '[1]لیست محصولات شهریور ۱۴۰۳'!B:G,6,0)</f>
        <v>11100000</v>
      </c>
      <c r="U46" s="15"/>
      <c r="V46" s="16">
        <f t="shared" si="1"/>
        <v>0</v>
      </c>
      <c r="W46" s="12">
        <f t="shared" si="2"/>
        <v>1</v>
      </c>
      <c r="X46" s="14">
        <f t="shared" si="3"/>
        <v>11100000</v>
      </c>
      <c r="Y46" s="17"/>
      <c r="Z46" s="14">
        <f t="shared" si="4"/>
        <v>11100000</v>
      </c>
      <c r="AA46" s="18" t="s">
        <v>80</v>
      </c>
      <c r="AB46" s="13" t="s">
        <v>1269</v>
      </c>
      <c r="AC46" s="19" t="s">
        <v>1270</v>
      </c>
      <c r="AD46" s="20" t="s">
        <v>87</v>
      </c>
      <c r="AE46" s="84" t="s">
        <v>1293</v>
      </c>
      <c r="AF46" s="21"/>
      <c r="AG46" s="22" t="str">
        <f t="shared" si="5"/>
        <v>TRUE</v>
      </c>
      <c r="AH46" s="23" t="str">
        <f t="shared" si="6"/>
        <v>تهران جردن خیابان عاطفی شرقی پلاک ۳۷ طبقه اول شرکت کاریزما - میلاد حیدری 09129476829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18">IF(C66, P66, U66 )</f>
        <v>0</v>
      </c>
      <c r="W66" s="12">
        <f t="shared" ref="W66:W200" si="19">P66-V66</f>
        <v>0</v>
      </c>
      <c r="X66" s="14" t="e">
        <f t="shared" ref="X66:X200" si="20">P66*T66</f>
        <v>#N/A</v>
      </c>
      <c r="Y66" s="17"/>
      <c r="Z66" s="14" t="e">
        <f t="shared" ref="Z66:Z200" si="2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2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18"/>
        <v>0</v>
      </c>
      <c r="W67" s="12">
        <f t="shared" si="19"/>
        <v>0</v>
      </c>
      <c r="X67" s="14" t="e">
        <f t="shared" si="20"/>
        <v>#N/A</v>
      </c>
      <c r="Y67" s="17"/>
      <c r="Z67" s="14" t="e">
        <f t="shared" si="21"/>
        <v>#N/A</v>
      </c>
      <c r="AA67" s="18"/>
      <c r="AB67" s="13"/>
      <c r="AC67" s="19"/>
      <c r="AD67" s="20"/>
      <c r="AE67" s="19"/>
      <c r="AF67" s="21"/>
      <c r="AG67" s="22" t="str">
        <f t="shared" si="2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18"/>
        <v>0</v>
      </c>
      <c r="W68" s="12">
        <f t="shared" si="19"/>
        <v>0</v>
      </c>
      <c r="X68" s="14" t="e">
        <f t="shared" si="20"/>
        <v>#N/A</v>
      </c>
      <c r="Y68" s="17"/>
      <c r="Z68" s="14" t="e">
        <f t="shared" si="21"/>
        <v>#N/A</v>
      </c>
      <c r="AA68" s="18"/>
      <c r="AB68" s="13"/>
      <c r="AC68" s="19"/>
      <c r="AD68" s="20"/>
      <c r="AE68" s="19"/>
      <c r="AF68" s="21"/>
      <c r="AG68" s="22" t="str">
        <f t="shared" si="22"/>
        <v>FALSE</v>
      </c>
      <c r="AH68" s="23" t="str">
        <f t="shared" ref="AH68:AH131" si="2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18"/>
        <v>0</v>
      </c>
      <c r="W69" s="12">
        <f t="shared" si="19"/>
        <v>0</v>
      </c>
      <c r="X69" s="14" t="e">
        <f t="shared" si="20"/>
        <v>#N/A</v>
      </c>
      <c r="Y69" s="17"/>
      <c r="Z69" s="14" t="e">
        <f t="shared" si="21"/>
        <v>#N/A</v>
      </c>
      <c r="AA69" s="18"/>
      <c r="AB69" s="13"/>
      <c r="AC69" s="19"/>
      <c r="AD69" s="20"/>
      <c r="AE69" s="19"/>
      <c r="AF69" s="21"/>
      <c r="AG69" s="22" t="str">
        <f t="shared" si="22"/>
        <v>FALSE</v>
      </c>
      <c r="AH69" s="23" t="str">
        <f t="shared" si="2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18"/>
        <v>0</v>
      </c>
      <c r="W70" s="12">
        <f t="shared" si="19"/>
        <v>0</v>
      </c>
      <c r="X70" s="14" t="e">
        <f t="shared" si="20"/>
        <v>#N/A</v>
      </c>
      <c r="Y70" s="17"/>
      <c r="Z70" s="14" t="e">
        <f t="shared" si="21"/>
        <v>#N/A</v>
      </c>
      <c r="AA70" s="18"/>
      <c r="AB70" s="13"/>
      <c r="AC70" s="19"/>
      <c r="AD70" s="20"/>
      <c r="AE70" s="19"/>
      <c r="AF70" s="21"/>
      <c r="AG70" s="22" t="str">
        <f t="shared" si="22"/>
        <v>FALSE</v>
      </c>
      <c r="AH70" s="23" t="str">
        <f t="shared" si="2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18"/>
        <v>0</v>
      </c>
      <c r="W71" s="12">
        <f t="shared" si="19"/>
        <v>0</v>
      </c>
      <c r="X71" s="14" t="e">
        <f t="shared" si="20"/>
        <v>#N/A</v>
      </c>
      <c r="Y71" s="17"/>
      <c r="Z71" s="14" t="e">
        <f t="shared" si="21"/>
        <v>#N/A</v>
      </c>
      <c r="AA71" s="18"/>
      <c r="AB71" s="13"/>
      <c r="AC71" s="19"/>
      <c r="AD71" s="20"/>
      <c r="AE71" s="19"/>
      <c r="AF71" s="21"/>
      <c r="AG71" s="22" t="str">
        <f t="shared" si="22"/>
        <v>FALSE</v>
      </c>
      <c r="AH71" s="23" t="str">
        <f t="shared" si="2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18"/>
        <v>0</v>
      </c>
      <c r="W72" s="12">
        <f t="shared" si="19"/>
        <v>0</v>
      </c>
      <c r="X72" s="14" t="e">
        <f t="shared" si="20"/>
        <v>#N/A</v>
      </c>
      <c r="Y72" s="17"/>
      <c r="Z72" s="14" t="e">
        <f t="shared" si="21"/>
        <v>#N/A</v>
      </c>
      <c r="AA72" s="18"/>
      <c r="AB72" s="13"/>
      <c r="AC72" s="19"/>
      <c r="AD72" s="20"/>
      <c r="AE72" s="19"/>
      <c r="AF72" s="21"/>
      <c r="AG72" s="22" t="str">
        <f t="shared" si="22"/>
        <v>FALSE</v>
      </c>
      <c r="AH72" s="23" t="str">
        <f t="shared" si="2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18"/>
        <v>0</v>
      </c>
      <c r="W73" s="12">
        <f t="shared" si="19"/>
        <v>0</v>
      </c>
      <c r="X73" s="14" t="e">
        <f t="shared" si="20"/>
        <v>#N/A</v>
      </c>
      <c r="Y73" s="17"/>
      <c r="Z73" s="14" t="e">
        <f t="shared" si="21"/>
        <v>#N/A</v>
      </c>
      <c r="AA73" s="18"/>
      <c r="AB73" s="13"/>
      <c r="AC73" s="19"/>
      <c r="AD73" s="20"/>
      <c r="AE73" s="19"/>
      <c r="AF73" s="21"/>
      <c r="AG73" s="22" t="str">
        <f t="shared" si="22"/>
        <v>FALSE</v>
      </c>
      <c r="AH73" s="23" t="str">
        <f t="shared" si="2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18"/>
        <v>0</v>
      </c>
      <c r="W74" s="12">
        <f t="shared" si="19"/>
        <v>0</v>
      </c>
      <c r="X74" s="14" t="e">
        <f t="shared" si="20"/>
        <v>#N/A</v>
      </c>
      <c r="Y74" s="17"/>
      <c r="Z74" s="14" t="e">
        <f t="shared" si="21"/>
        <v>#N/A</v>
      </c>
      <c r="AA74" s="18"/>
      <c r="AB74" s="13"/>
      <c r="AC74" s="19"/>
      <c r="AD74" s="20"/>
      <c r="AE74" s="19"/>
      <c r="AF74" s="21"/>
      <c r="AG74" s="22" t="str">
        <f t="shared" si="22"/>
        <v>FALSE</v>
      </c>
      <c r="AH74" s="23" t="str">
        <f t="shared" si="2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18"/>
        <v>0</v>
      </c>
      <c r="W75" s="12">
        <f t="shared" si="19"/>
        <v>0</v>
      </c>
      <c r="X75" s="14" t="e">
        <f t="shared" si="20"/>
        <v>#N/A</v>
      </c>
      <c r="Y75" s="17"/>
      <c r="Z75" s="14" t="e">
        <f t="shared" si="21"/>
        <v>#N/A</v>
      </c>
      <c r="AA75" s="18"/>
      <c r="AB75" s="13"/>
      <c r="AC75" s="19"/>
      <c r="AD75" s="20"/>
      <c r="AE75" s="19"/>
      <c r="AF75" s="21"/>
      <c r="AG75" s="22" t="str">
        <f t="shared" si="22"/>
        <v>FALSE</v>
      </c>
      <c r="AH75" s="23" t="str">
        <f t="shared" si="2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18"/>
        <v>0</v>
      </c>
      <c r="W76" s="12">
        <f t="shared" si="19"/>
        <v>0</v>
      </c>
      <c r="X76" s="14" t="e">
        <f t="shared" si="20"/>
        <v>#N/A</v>
      </c>
      <c r="Y76" s="17"/>
      <c r="Z76" s="14" t="e">
        <f t="shared" si="21"/>
        <v>#N/A</v>
      </c>
      <c r="AA76" s="18"/>
      <c r="AB76" s="13"/>
      <c r="AC76" s="19"/>
      <c r="AD76" s="20"/>
      <c r="AE76" s="19"/>
      <c r="AF76" s="21"/>
      <c r="AG76" s="22" t="str">
        <f t="shared" si="22"/>
        <v>FALSE</v>
      </c>
      <c r="AH76" s="23" t="str">
        <f t="shared" si="2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18"/>
        <v>0</v>
      </c>
      <c r="W77" s="12">
        <f t="shared" si="19"/>
        <v>0</v>
      </c>
      <c r="X77" s="14" t="e">
        <f t="shared" si="20"/>
        <v>#N/A</v>
      </c>
      <c r="Y77" s="17"/>
      <c r="Z77" s="14" t="e">
        <f t="shared" si="21"/>
        <v>#N/A</v>
      </c>
      <c r="AA77" s="18"/>
      <c r="AB77" s="13"/>
      <c r="AC77" s="19"/>
      <c r="AD77" s="20"/>
      <c r="AE77" s="19"/>
      <c r="AF77" s="21"/>
      <c r="AG77" s="22" t="str">
        <f t="shared" si="22"/>
        <v>FALSE</v>
      </c>
      <c r="AH77" s="23" t="str">
        <f t="shared" si="2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18"/>
        <v>0</v>
      </c>
      <c r="W78" s="12">
        <f t="shared" si="19"/>
        <v>0</v>
      </c>
      <c r="X78" s="14" t="e">
        <f t="shared" si="20"/>
        <v>#N/A</v>
      </c>
      <c r="Y78" s="17"/>
      <c r="Z78" s="14" t="e">
        <f t="shared" si="21"/>
        <v>#N/A</v>
      </c>
      <c r="AA78" s="18"/>
      <c r="AB78" s="13"/>
      <c r="AC78" s="19"/>
      <c r="AD78" s="20"/>
      <c r="AE78" s="19"/>
      <c r="AF78" s="21"/>
      <c r="AG78" s="22" t="str">
        <f t="shared" si="22"/>
        <v>FALSE</v>
      </c>
      <c r="AH78" s="23" t="str">
        <f t="shared" si="2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18"/>
        <v>0</v>
      </c>
      <c r="W79" s="12">
        <f t="shared" si="19"/>
        <v>0</v>
      </c>
      <c r="X79" s="14" t="e">
        <f t="shared" si="20"/>
        <v>#N/A</v>
      </c>
      <c r="Y79" s="17"/>
      <c r="Z79" s="14" t="e">
        <f t="shared" si="21"/>
        <v>#N/A</v>
      </c>
      <c r="AA79" s="18"/>
      <c r="AB79" s="13"/>
      <c r="AC79" s="19"/>
      <c r="AD79" s="20"/>
      <c r="AE79" s="19"/>
      <c r="AF79" s="21"/>
      <c r="AG79" s="22" t="str">
        <f t="shared" si="22"/>
        <v>FALSE</v>
      </c>
      <c r="AH79" s="23" t="str">
        <f t="shared" si="2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18"/>
        <v>0</v>
      </c>
      <c r="W80" s="12">
        <f t="shared" si="19"/>
        <v>0</v>
      </c>
      <c r="X80" s="14" t="e">
        <f t="shared" si="20"/>
        <v>#N/A</v>
      </c>
      <c r="Y80" s="17"/>
      <c r="Z80" s="14" t="e">
        <f t="shared" si="21"/>
        <v>#N/A</v>
      </c>
      <c r="AA80" s="18"/>
      <c r="AB80" s="13"/>
      <c r="AC80" s="19"/>
      <c r="AD80" s="20"/>
      <c r="AE80" s="19"/>
      <c r="AF80" s="21"/>
      <c r="AG80" s="22" t="str">
        <f t="shared" si="22"/>
        <v>FALSE</v>
      </c>
      <c r="AH80" s="23" t="str">
        <f t="shared" si="2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18"/>
        <v>0</v>
      </c>
      <c r="W81" s="12">
        <f t="shared" si="19"/>
        <v>0</v>
      </c>
      <c r="X81" s="14" t="e">
        <f t="shared" si="20"/>
        <v>#N/A</v>
      </c>
      <c r="Y81" s="17"/>
      <c r="Z81" s="14" t="e">
        <f t="shared" si="21"/>
        <v>#N/A</v>
      </c>
      <c r="AA81" s="18"/>
      <c r="AB81" s="13"/>
      <c r="AC81" s="19"/>
      <c r="AD81" s="20"/>
      <c r="AE81" s="19"/>
      <c r="AF81" s="21"/>
      <c r="AG81" s="22" t="str">
        <f t="shared" si="22"/>
        <v>FALSE</v>
      </c>
      <c r="AH81" s="23" t="str">
        <f t="shared" si="2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18"/>
        <v>0</v>
      </c>
      <c r="W82" s="12">
        <f t="shared" si="19"/>
        <v>0</v>
      </c>
      <c r="X82" s="14" t="e">
        <f t="shared" si="20"/>
        <v>#N/A</v>
      </c>
      <c r="Y82" s="17"/>
      <c r="Z82" s="14" t="e">
        <f t="shared" si="21"/>
        <v>#N/A</v>
      </c>
      <c r="AA82" s="18"/>
      <c r="AB82" s="13"/>
      <c r="AC82" s="19"/>
      <c r="AD82" s="20"/>
      <c r="AE82" s="19"/>
      <c r="AF82" s="21"/>
      <c r="AG82" s="22" t="str">
        <f t="shared" si="22"/>
        <v>FALSE</v>
      </c>
      <c r="AH82" s="23" t="str">
        <f t="shared" si="2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18"/>
        <v>0</v>
      </c>
      <c r="W83" s="12">
        <f t="shared" si="19"/>
        <v>0</v>
      </c>
      <c r="X83" s="14" t="e">
        <f t="shared" si="20"/>
        <v>#N/A</v>
      </c>
      <c r="Y83" s="17"/>
      <c r="Z83" s="14" t="e">
        <f t="shared" si="21"/>
        <v>#N/A</v>
      </c>
      <c r="AA83" s="18"/>
      <c r="AB83" s="13"/>
      <c r="AC83" s="19"/>
      <c r="AD83" s="20"/>
      <c r="AE83" s="19"/>
      <c r="AF83" s="21"/>
      <c r="AG83" s="22" t="str">
        <f t="shared" si="22"/>
        <v>FALSE</v>
      </c>
      <c r="AH83" s="23" t="str">
        <f t="shared" si="2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18"/>
        <v>0</v>
      </c>
      <c r="W84" s="12">
        <f t="shared" si="19"/>
        <v>0</v>
      </c>
      <c r="X84" s="14" t="e">
        <f t="shared" si="20"/>
        <v>#N/A</v>
      </c>
      <c r="Y84" s="17"/>
      <c r="Z84" s="14" t="e">
        <f t="shared" si="21"/>
        <v>#N/A</v>
      </c>
      <c r="AA84" s="18"/>
      <c r="AB84" s="13"/>
      <c r="AC84" s="19"/>
      <c r="AD84" s="20"/>
      <c r="AE84" s="19"/>
      <c r="AF84" s="21"/>
      <c r="AG84" s="22" t="str">
        <f t="shared" si="22"/>
        <v>FALSE</v>
      </c>
      <c r="AH84" s="23" t="str">
        <f t="shared" si="2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18"/>
        <v>0</v>
      </c>
      <c r="W85" s="12">
        <f t="shared" si="19"/>
        <v>0</v>
      </c>
      <c r="X85" s="14" t="e">
        <f t="shared" si="20"/>
        <v>#N/A</v>
      </c>
      <c r="Y85" s="17"/>
      <c r="Z85" s="14" t="e">
        <f t="shared" si="21"/>
        <v>#N/A</v>
      </c>
      <c r="AA85" s="18"/>
      <c r="AB85" s="13"/>
      <c r="AC85" s="19"/>
      <c r="AD85" s="20"/>
      <c r="AE85" s="19"/>
      <c r="AF85" s="21"/>
      <c r="AG85" s="22" t="str">
        <f t="shared" si="22"/>
        <v>FALSE</v>
      </c>
      <c r="AH85" s="23" t="str">
        <f t="shared" si="2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18"/>
        <v>0</v>
      </c>
      <c r="W86" s="12">
        <f t="shared" si="19"/>
        <v>0</v>
      </c>
      <c r="X86" s="14" t="e">
        <f t="shared" si="20"/>
        <v>#N/A</v>
      </c>
      <c r="Y86" s="17"/>
      <c r="Z86" s="14" t="e">
        <f t="shared" si="21"/>
        <v>#N/A</v>
      </c>
      <c r="AA86" s="18"/>
      <c r="AB86" s="13"/>
      <c r="AC86" s="19"/>
      <c r="AD86" s="20"/>
      <c r="AE86" s="19"/>
      <c r="AF86" s="21"/>
      <c r="AG86" s="22" t="str">
        <f t="shared" si="22"/>
        <v>FALSE</v>
      </c>
      <c r="AH86" s="23" t="str">
        <f t="shared" si="2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18"/>
        <v>0</v>
      </c>
      <c r="W87" s="12">
        <f t="shared" si="19"/>
        <v>0</v>
      </c>
      <c r="X87" s="14" t="e">
        <f t="shared" si="20"/>
        <v>#N/A</v>
      </c>
      <c r="Y87" s="17"/>
      <c r="Z87" s="14" t="e">
        <f t="shared" si="21"/>
        <v>#N/A</v>
      </c>
      <c r="AA87" s="18"/>
      <c r="AB87" s="13"/>
      <c r="AC87" s="19"/>
      <c r="AD87" s="20"/>
      <c r="AE87" s="19"/>
      <c r="AF87" s="21"/>
      <c r="AG87" s="22" t="str">
        <f t="shared" si="22"/>
        <v>FALSE</v>
      </c>
      <c r="AH87" s="23" t="str">
        <f t="shared" si="2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18"/>
        <v>0</v>
      </c>
      <c r="W88" s="12">
        <f t="shared" si="19"/>
        <v>0</v>
      </c>
      <c r="X88" s="14" t="e">
        <f t="shared" si="20"/>
        <v>#N/A</v>
      </c>
      <c r="Y88" s="17"/>
      <c r="Z88" s="14" t="e">
        <f t="shared" si="2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2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18"/>
        <v>0</v>
      </c>
      <c r="W89" s="12">
        <f t="shared" si="19"/>
        <v>0</v>
      </c>
      <c r="X89" s="14" t="e">
        <f t="shared" si="20"/>
        <v>#N/A</v>
      </c>
      <c r="Y89" s="17"/>
      <c r="Z89" s="14" t="e">
        <f t="shared" si="2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2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18"/>
        <v>0</v>
      </c>
      <c r="W90" s="12">
        <f t="shared" si="19"/>
        <v>0</v>
      </c>
      <c r="X90" s="14" t="e">
        <f t="shared" si="20"/>
        <v>#N/A</v>
      </c>
      <c r="Y90" s="17"/>
      <c r="Z90" s="14" t="e">
        <f t="shared" si="2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2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18"/>
        <v>0</v>
      </c>
      <c r="W91" s="12">
        <f t="shared" si="19"/>
        <v>0</v>
      </c>
      <c r="X91" s="14" t="e">
        <f t="shared" si="20"/>
        <v>#N/A</v>
      </c>
      <c r="Y91" s="17"/>
      <c r="Z91" s="14" t="e">
        <f t="shared" si="2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2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18"/>
        <v>0</v>
      </c>
      <c r="W92" s="12">
        <f t="shared" si="19"/>
        <v>0</v>
      </c>
      <c r="X92" s="14" t="e">
        <f t="shared" si="20"/>
        <v>#N/A</v>
      </c>
      <c r="Y92" s="17"/>
      <c r="Z92" s="14" t="e">
        <f t="shared" si="2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2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18"/>
        <v>0</v>
      </c>
      <c r="W93" s="12">
        <f t="shared" si="19"/>
        <v>0</v>
      </c>
      <c r="X93" s="14" t="e">
        <f t="shared" si="20"/>
        <v>#N/A</v>
      </c>
      <c r="Y93" s="17"/>
      <c r="Z93" s="14" t="e">
        <f t="shared" si="2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2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18"/>
        <v>0</v>
      </c>
      <c r="W94" s="12">
        <f t="shared" si="19"/>
        <v>0</v>
      </c>
      <c r="X94" s="14" t="e">
        <f t="shared" si="20"/>
        <v>#N/A</v>
      </c>
      <c r="Y94" s="17"/>
      <c r="Z94" s="14" t="e">
        <f t="shared" si="2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2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18"/>
        <v>0</v>
      </c>
      <c r="W95" s="12">
        <f t="shared" si="19"/>
        <v>0</v>
      </c>
      <c r="X95" s="14" t="e">
        <f t="shared" si="20"/>
        <v>#N/A</v>
      </c>
      <c r="Y95" s="17"/>
      <c r="Z95" s="14" t="e">
        <f t="shared" si="2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2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18"/>
        <v>0</v>
      </c>
      <c r="W96" s="12">
        <f t="shared" si="19"/>
        <v>0</v>
      </c>
      <c r="X96" s="14" t="e">
        <f t="shared" si="20"/>
        <v>#N/A</v>
      </c>
      <c r="Y96" s="17"/>
      <c r="Z96" s="14" t="e">
        <f t="shared" si="2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2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18"/>
        <v>0</v>
      </c>
      <c r="W97" s="12">
        <f t="shared" si="19"/>
        <v>0</v>
      </c>
      <c r="X97" s="14" t="e">
        <f t="shared" si="20"/>
        <v>#N/A</v>
      </c>
      <c r="Y97" s="17"/>
      <c r="Z97" s="14" t="e">
        <f t="shared" si="2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2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18"/>
        <v>0</v>
      </c>
      <c r="W98" s="12">
        <f t="shared" si="19"/>
        <v>0</v>
      </c>
      <c r="X98" s="14" t="e">
        <f t="shared" si="20"/>
        <v>#N/A</v>
      </c>
      <c r="Y98" s="17"/>
      <c r="Z98" s="14" t="e">
        <f t="shared" si="2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2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18"/>
        <v>0</v>
      </c>
      <c r="W99" s="12">
        <f t="shared" si="19"/>
        <v>0</v>
      </c>
      <c r="X99" s="14" t="e">
        <f t="shared" si="20"/>
        <v>#N/A</v>
      </c>
      <c r="Y99" s="17"/>
      <c r="Z99" s="14" t="e">
        <f t="shared" si="2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2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18"/>
        <v>0</v>
      </c>
      <c r="W100" s="12">
        <f t="shared" si="19"/>
        <v>0</v>
      </c>
      <c r="X100" s="14" t="e">
        <f t="shared" si="20"/>
        <v>#N/A</v>
      </c>
      <c r="Y100" s="17"/>
      <c r="Z100" s="14" t="e">
        <f t="shared" si="2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2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18"/>
        <v>0</v>
      </c>
      <c r="W101" s="12">
        <f t="shared" si="19"/>
        <v>0</v>
      </c>
      <c r="X101" s="14" t="e">
        <f t="shared" si="20"/>
        <v>#N/A</v>
      </c>
      <c r="Y101" s="17"/>
      <c r="Z101" s="14" t="e">
        <f t="shared" si="2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2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18"/>
        <v>0</v>
      </c>
      <c r="W102" s="12">
        <f t="shared" si="19"/>
        <v>0</v>
      </c>
      <c r="X102" s="14" t="e">
        <f t="shared" si="20"/>
        <v>#N/A</v>
      </c>
      <c r="Y102" s="17"/>
      <c r="Z102" s="14" t="e">
        <f t="shared" si="2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2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18"/>
        <v>0</v>
      </c>
      <c r="W103" s="12">
        <f t="shared" si="19"/>
        <v>0</v>
      </c>
      <c r="X103" s="14" t="e">
        <f t="shared" si="20"/>
        <v>#N/A</v>
      </c>
      <c r="Y103" s="17"/>
      <c r="Z103" s="14" t="e">
        <f t="shared" si="2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2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18"/>
        <v>0</v>
      </c>
      <c r="W104" s="12">
        <f t="shared" si="19"/>
        <v>0</v>
      </c>
      <c r="X104" s="14" t="e">
        <f t="shared" si="20"/>
        <v>#N/A</v>
      </c>
      <c r="Y104" s="17"/>
      <c r="Z104" s="14" t="e">
        <f t="shared" si="2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2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18"/>
        <v>0</v>
      </c>
      <c r="W105" s="12">
        <f t="shared" si="19"/>
        <v>0</v>
      </c>
      <c r="X105" s="14" t="e">
        <f t="shared" si="20"/>
        <v>#N/A</v>
      </c>
      <c r="Y105" s="17"/>
      <c r="Z105" s="14" t="e">
        <f t="shared" si="2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2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18"/>
        <v>0</v>
      </c>
      <c r="W106" s="12">
        <f t="shared" si="19"/>
        <v>0</v>
      </c>
      <c r="X106" s="14" t="e">
        <f t="shared" si="20"/>
        <v>#N/A</v>
      </c>
      <c r="Y106" s="17"/>
      <c r="Z106" s="14" t="e">
        <f t="shared" si="2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2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18"/>
        <v>0</v>
      </c>
      <c r="W107" s="12">
        <f t="shared" si="19"/>
        <v>0</v>
      </c>
      <c r="X107" s="14" t="e">
        <f t="shared" si="20"/>
        <v>#N/A</v>
      </c>
      <c r="Y107" s="17"/>
      <c r="Z107" s="14" t="e">
        <f t="shared" si="2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2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18"/>
        <v>0</v>
      </c>
      <c r="W108" s="12">
        <f t="shared" si="19"/>
        <v>0</v>
      </c>
      <c r="X108" s="14" t="e">
        <f t="shared" si="20"/>
        <v>#N/A</v>
      </c>
      <c r="Y108" s="17"/>
      <c r="Z108" s="14" t="e">
        <f t="shared" si="2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2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18"/>
        <v>0</v>
      </c>
      <c r="W109" s="12">
        <f t="shared" si="19"/>
        <v>0</v>
      </c>
      <c r="X109" s="14" t="e">
        <f t="shared" si="20"/>
        <v>#N/A</v>
      </c>
      <c r="Y109" s="17"/>
      <c r="Z109" s="14" t="e">
        <f t="shared" si="2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2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18"/>
        <v>0</v>
      </c>
      <c r="W110" s="12">
        <f t="shared" si="19"/>
        <v>0</v>
      </c>
      <c r="X110" s="14" t="e">
        <f t="shared" si="20"/>
        <v>#N/A</v>
      </c>
      <c r="Y110" s="17"/>
      <c r="Z110" s="14" t="e">
        <f t="shared" si="2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2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18"/>
        <v>0</v>
      </c>
      <c r="W111" s="12">
        <f t="shared" si="19"/>
        <v>0</v>
      </c>
      <c r="X111" s="14" t="e">
        <f t="shared" si="20"/>
        <v>#N/A</v>
      </c>
      <c r="Y111" s="17"/>
      <c r="Z111" s="14" t="e">
        <f t="shared" si="2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2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18"/>
        <v>0</v>
      </c>
      <c r="W112" s="12">
        <f t="shared" si="19"/>
        <v>0</v>
      </c>
      <c r="X112" s="14" t="e">
        <f t="shared" si="20"/>
        <v>#N/A</v>
      </c>
      <c r="Y112" s="17"/>
      <c r="Z112" s="14" t="e">
        <f t="shared" si="2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2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18"/>
        <v>0</v>
      </c>
      <c r="W113" s="12">
        <f t="shared" si="19"/>
        <v>0</v>
      </c>
      <c r="X113" s="14" t="e">
        <f t="shared" si="20"/>
        <v>#N/A</v>
      </c>
      <c r="Y113" s="17"/>
      <c r="Z113" s="14" t="e">
        <f t="shared" si="2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2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18"/>
        <v>0</v>
      </c>
      <c r="W114" s="12">
        <f t="shared" si="19"/>
        <v>0</v>
      </c>
      <c r="X114" s="14" t="e">
        <f t="shared" si="20"/>
        <v>#N/A</v>
      </c>
      <c r="Y114" s="17"/>
      <c r="Z114" s="14" t="e">
        <f t="shared" si="2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2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18"/>
        <v>0</v>
      </c>
      <c r="W115" s="12">
        <f t="shared" si="19"/>
        <v>0</v>
      </c>
      <c r="X115" s="14" t="e">
        <f t="shared" si="20"/>
        <v>#N/A</v>
      </c>
      <c r="Y115" s="17"/>
      <c r="Z115" s="14" t="e">
        <f t="shared" si="2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2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18"/>
        <v>0</v>
      </c>
      <c r="W116" s="12">
        <f t="shared" si="19"/>
        <v>0</v>
      </c>
      <c r="X116" s="14" t="e">
        <f t="shared" si="20"/>
        <v>#N/A</v>
      </c>
      <c r="Y116" s="17"/>
      <c r="Z116" s="14" t="e">
        <f t="shared" si="2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2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18"/>
        <v>0</v>
      </c>
      <c r="W117" s="12">
        <f t="shared" si="19"/>
        <v>0</v>
      </c>
      <c r="X117" s="14" t="e">
        <f t="shared" si="20"/>
        <v>#N/A</v>
      </c>
      <c r="Y117" s="17"/>
      <c r="Z117" s="14" t="e">
        <f t="shared" si="2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2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18"/>
        <v>0</v>
      </c>
      <c r="W118" s="12">
        <f t="shared" si="19"/>
        <v>0</v>
      </c>
      <c r="X118" s="14" t="e">
        <f t="shared" si="20"/>
        <v>#N/A</v>
      </c>
      <c r="Y118" s="17"/>
      <c r="Z118" s="14" t="e">
        <f t="shared" si="2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2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18"/>
        <v>0</v>
      </c>
      <c r="W119" s="12">
        <f t="shared" si="19"/>
        <v>0</v>
      </c>
      <c r="X119" s="14" t="e">
        <f t="shared" si="20"/>
        <v>#N/A</v>
      </c>
      <c r="Y119" s="17"/>
      <c r="Z119" s="14" t="e">
        <f t="shared" si="2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2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18"/>
        <v>0</v>
      </c>
      <c r="W120" s="12">
        <f t="shared" si="19"/>
        <v>0</v>
      </c>
      <c r="X120" s="14" t="e">
        <f t="shared" si="20"/>
        <v>#N/A</v>
      </c>
      <c r="Y120" s="17"/>
      <c r="Z120" s="14" t="e">
        <f t="shared" si="2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2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18"/>
        <v>0</v>
      </c>
      <c r="W121" s="12">
        <f t="shared" si="19"/>
        <v>0</v>
      </c>
      <c r="X121" s="14" t="e">
        <f t="shared" si="20"/>
        <v>#N/A</v>
      </c>
      <c r="Y121" s="17"/>
      <c r="Z121" s="14" t="e">
        <f t="shared" si="2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2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18"/>
        <v>0</v>
      </c>
      <c r="W122" s="12">
        <f t="shared" si="19"/>
        <v>0</v>
      </c>
      <c r="X122" s="14" t="e">
        <f t="shared" si="20"/>
        <v>#N/A</v>
      </c>
      <c r="Y122" s="17"/>
      <c r="Z122" s="14" t="e">
        <f t="shared" si="2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2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18"/>
        <v>0</v>
      </c>
      <c r="W123" s="12">
        <f t="shared" si="19"/>
        <v>0</v>
      </c>
      <c r="X123" s="14" t="e">
        <f t="shared" si="20"/>
        <v>#N/A</v>
      </c>
      <c r="Y123" s="17"/>
      <c r="Z123" s="14" t="e">
        <f t="shared" si="2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2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18"/>
        <v>0</v>
      </c>
      <c r="W124" s="12">
        <f t="shared" si="19"/>
        <v>0</v>
      </c>
      <c r="X124" s="14" t="e">
        <f t="shared" si="20"/>
        <v>#N/A</v>
      </c>
      <c r="Y124" s="17"/>
      <c r="Z124" s="14" t="e">
        <f t="shared" si="2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2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18"/>
        <v>0</v>
      </c>
      <c r="W125" s="12">
        <f t="shared" si="19"/>
        <v>0</v>
      </c>
      <c r="X125" s="14" t="e">
        <f t="shared" si="20"/>
        <v>#N/A</v>
      </c>
      <c r="Y125" s="17"/>
      <c r="Z125" s="14" t="e">
        <f t="shared" si="2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2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18"/>
        <v>0</v>
      </c>
      <c r="W126" s="12">
        <f t="shared" si="19"/>
        <v>0</v>
      </c>
      <c r="X126" s="14" t="e">
        <f t="shared" si="20"/>
        <v>#N/A</v>
      </c>
      <c r="Y126" s="17"/>
      <c r="Z126" s="14" t="e">
        <f t="shared" si="2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2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18"/>
        <v>0</v>
      </c>
      <c r="W127" s="12">
        <f t="shared" si="19"/>
        <v>0</v>
      </c>
      <c r="X127" s="14" t="e">
        <f t="shared" si="20"/>
        <v>#N/A</v>
      </c>
      <c r="Y127" s="17"/>
      <c r="Z127" s="14" t="e">
        <f t="shared" si="2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2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18"/>
        <v>0</v>
      </c>
      <c r="W128" s="12">
        <f t="shared" si="19"/>
        <v>0</v>
      </c>
      <c r="X128" s="14" t="e">
        <f t="shared" si="20"/>
        <v>#N/A</v>
      </c>
      <c r="Y128" s="17"/>
      <c r="Z128" s="14" t="e">
        <f t="shared" si="2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2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18"/>
        <v>0</v>
      </c>
      <c r="W129" s="12">
        <f t="shared" si="19"/>
        <v>0</v>
      </c>
      <c r="X129" s="14" t="e">
        <f t="shared" si="20"/>
        <v>#N/A</v>
      </c>
      <c r="Y129" s="17"/>
      <c r="Z129" s="14" t="e">
        <f t="shared" si="2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2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24">IF(C130, P130, U130 )</f>
        <v>0</v>
      </c>
      <c r="W130" s="12">
        <f t="shared" si="19"/>
        <v>0</v>
      </c>
      <c r="X130" s="14" t="e">
        <f t="shared" si="20"/>
        <v>#N/A</v>
      </c>
      <c r="Y130" s="17"/>
      <c r="Z130" s="14" t="e">
        <f t="shared" si="2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2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24"/>
        <v>0</v>
      </c>
      <c r="W131" s="12">
        <f t="shared" si="19"/>
        <v>0</v>
      </c>
      <c r="X131" s="14" t="e">
        <f t="shared" si="20"/>
        <v>#N/A</v>
      </c>
      <c r="Y131" s="17"/>
      <c r="Z131" s="14" t="e">
        <f t="shared" si="2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2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24"/>
        <v>0</v>
      </c>
      <c r="W132" s="12">
        <f t="shared" si="19"/>
        <v>0</v>
      </c>
      <c r="X132" s="14" t="e">
        <f t="shared" si="20"/>
        <v>#N/A</v>
      </c>
      <c r="Y132" s="17"/>
      <c r="Z132" s="14" t="e">
        <f t="shared" si="2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24"/>
        <v>0</v>
      </c>
      <c r="W133" s="12">
        <f t="shared" si="19"/>
        <v>0</v>
      </c>
      <c r="X133" s="14" t="e">
        <f t="shared" si="20"/>
        <v>#N/A</v>
      </c>
      <c r="Y133" s="17"/>
      <c r="Z133" s="14" t="e">
        <f t="shared" si="2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24"/>
        <v>0</v>
      </c>
      <c r="W134" s="12">
        <f t="shared" si="19"/>
        <v>0</v>
      </c>
      <c r="X134" s="14" t="e">
        <f t="shared" si="20"/>
        <v>#N/A</v>
      </c>
      <c r="Y134" s="17"/>
      <c r="Z134" s="14" t="e">
        <f t="shared" si="2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24"/>
        <v>0</v>
      </c>
      <c r="W135" s="12">
        <f t="shared" si="19"/>
        <v>0</v>
      </c>
      <c r="X135" s="14" t="e">
        <f t="shared" si="20"/>
        <v>#N/A</v>
      </c>
      <c r="Y135" s="17"/>
      <c r="Z135" s="14" t="e">
        <f t="shared" si="2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24"/>
        <v>0</v>
      </c>
      <c r="W136" s="12">
        <f t="shared" si="19"/>
        <v>0</v>
      </c>
      <c r="X136" s="14" t="e">
        <f t="shared" si="20"/>
        <v>#N/A</v>
      </c>
      <c r="Y136" s="17"/>
      <c r="Z136" s="14" t="e">
        <f t="shared" si="2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24"/>
        <v>0</v>
      </c>
      <c r="W137" s="12">
        <f t="shared" si="19"/>
        <v>0</v>
      </c>
      <c r="X137" s="14" t="e">
        <f t="shared" si="20"/>
        <v>#N/A</v>
      </c>
      <c r="Y137" s="17"/>
      <c r="Z137" s="14" t="e">
        <f t="shared" si="2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24"/>
        <v>0</v>
      </c>
      <c r="W138" s="12">
        <f t="shared" si="19"/>
        <v>0</v>
      </c>
      <c r="X138" s="14" t="e">
        <f t="shared" si="20"/>
        <v>#N/A</v>
      </c>
      <c r="Y138" s="17"/>
      <c r="Z138" s="14" t="e">
        <f t="shared" si="2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24"/>
        <v>0</v>
      </c>
      <c r="W139" s="12">
        <f t="shared" si="19"/>
        <v>0</v>
      </c>
      <c r="X139" s="14" t="e">
        <f t="shared" si="20"/>
        <v>#N/A</v>
      </c>
      <c r="Y139" s="17"/>
      <c r="Z139" s="14" t="e">
        <f t="shared" si="2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24"/>
        <v>0</v>
      </c>
      <c r="W140" s="12">
        <f t="shared" si="19"/>
        <v>0</v>
      </c>
      <c r="X140" s="14" t="e">
        <f t="shared" si="20"/>
        <v>#N/A</v>
      </c>
      <c r="Y140" s="17"/>
      <c r="Z140" s="14" t="e">
        <f t="shared" si="2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24"/>
        <v>0</v>
      </c>
      <c r="W141" s="12">
        <f t="shared" si="19"/>
        <v>0</v>
      </c>
      <c r="X141" s="14" t="e">
        <f t="shared" si="20"/>
        <v>#N/A</v>
      </c>
      <c r="Y141" s="17"/>
      <c r="Z141" s="14" t="e">
        <f t="shared" si="2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24"/>
        <v>0</v>
      </c>
      <c r="W142" s="12">
        <f t="shared" si="19"/>
        <v>0</v>
      </c>
      <c r="X142" s="14" t="e">
        <f t="shared" si="20"/>
        <v>#N/A</v>
      </c>
      <c r="Y142" s="17"/>
      <c r="Z142" s="14" t="e">
        <f t="shared" si="2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24"/>
        <v>0</v>
      </c>
      <c r="W143" s="12">
        <f t="shared" si="19"/>
        <v>0</v>
      </c>
      <c r="X143" s="14" t="e">
        <f t="shared" si="20"/>
        <v>#N/A</v>
      </c>
      <c r="Y143" s="17"/>
      <c r="Z143" s="14" t="e">
        <f t="shared" si="2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24"/>
        <v>0</v>
      </c>
      <c r="W144" s="12">
        <f t="shared" si="19"/>
        <v>0</v>
      </c>
      <c r="X144" s="14" t="e">
        <f t="shared" si="20"/>
        <v>#N/A</v>
      </c>
      <c r="Y144" s="17"/>
      <c r="Z144" s="14" t="e">
        <f t="shared" si="2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24"/>
        <v>0</v>
      </c>
      <c r="W145" s="12">
        <f t="shared" si="19"/>
        <v>0</v>
      </c>
      <c r="X145" s="14" t="e">
        <f t="shared" si="20"/>
        <v>#N/A</v>
      </c>
      <c r="Y145" s="17"/>
      <c r="Z145" s="14" t="e">
        <f t="shared" si="2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24"/>
        <v>0</v>
      </c>
      <c r="W146" s="12">
        <f t="shared" si="19"/>
        <v>0</v>
      </c>
      <c r="X146" s="14" t="e">
        <f t="shared" si="20"/>
        <v>#N/A</v>
      </c>
      <c r="Y146" s="17"/>
      <c r="Z146" s="14" t="e">
        <f t="shared" si="2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24"/>
        <v>0</v>
      </c>
      <c r="W147" s="12">
        <f t="shared" si="19"/>
        <v>0</v>
      </c>
      <c r="X147" s="14" t="e">
        <f t="shared" si="20"/>
        <v>#N/A</v>
      </c>
      <c r="Y147" s="17"/>
      <c r="Z147" s="14" t="e">
        <f t="shared" si="2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24"/>
        <v>0</v>
      </c>
      <c r="W148" s="12">
        <f t="shared" si="19"/>
        <v>0</v>
      </c>
      <c r="X148" s="14" t="e">
        <f t="shared" si="20"/>
        <v>#N/A</v>
      </c>
      <c r="Y148" s="17"/>
      <c r="Z148" s="14" t="e">
        <f t="shared" si="2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24"/>
        <v>0</v>
      </c>
      <c r="W149" s="12">
        <f t="shared" si="19"/>
        <v>0</v>
      </c>
      <c r="X149" s="14" t="e">
        <f t="shared" si="20"/>
        <v>#N/A</v>
      </c>
      <c r="Y149" s="17"/>
      <c r="Z149" s="14" t="e">
        <f t="shared" si="2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24"/>
        <v>0</v>
      </c>
      <c r="W150" s="12">
        <f t="shared" si="19"/>
        <v>0</v>
      </c>
      <c r="X150" s="14" t="e">
        <f t="shared" si="20"/>
        <v>#N/A</v>
      </c>
      <c r="Y150" s="17"/>
      <c r="Z150" s="14" t="e">
        <f t="shared" si="2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24"/>
        <v>0</v>
      </c>
      <c r="W151" s="12">
        <f t="shared" si="19"/>
        <v>0</v>
      </c>
      <c r="X151" s="14" t="e">
        <f t="shared" si="20"/>
        <v>#N/A</v>
      </c>
      <c r="Y151" s="17"/>
      <c r="Z151" s="14" t="e">
        <f t="shared" si="2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24"/>
        <v>0</v>
      </c>
      <c r="W152" s="12">
        <f t="shared" si="19"/>
        <v>0</v>
      </c>
      <c r="X152" s="14" t="e">
        <f t="shared" si="20"/>
        <v>#N/A</v>
      </c>
      <c r="Y152" s="17"/>
      <c r="Z152" s="14" t="e">
        <f t="shared" si="2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24"/>
        <v>0</v>
      </c>
      <c r="W153" s="12">
        <f t="shared" si="19"/>
        <v>0</v>
      </c>
      <c r="X153" s="14" t="e">
        <f t="shared" si="20"/>
        <v>#N/A</v>
      </c>
      <c r="Y153" s="17"/>
      <c r="Z153" s="14" t="e">
        <f t="shared" si="2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24"/>
        <v>0</v>
      </c>
      <c r="W154" s="12">
        <f t="shared" si="19"/>
        <v>0</v>
      </c>
      <c r="X154" s="14" t="e">
        <f t="shared" si="20"/>
        <v>#N/A</v>
      </c>
      <c r="Y154" s="17"/>
      <c r="Z154" s="14" t="e">
        <f t="shared" si="2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24"/>
        <v>0</v>
      </c>
      <c r="W155" s="12">
        <f t="shared" si="19"/>
        <v>0</v>
      </c>
      <c r="X155" s="14" t="e">
        <f t="shared" si="20"/>
        <v>#N/A</v>
      </c>
      <c r="Y155" s="17"/>
      <c r="Z155" s="14" t="e">
        <f t="shared" si="2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24"/>
        <v>0</v>
      </c>
      <c r="W156" s="12">
        <f t="shared" si="19"/>
        <v>0</v>
      </c>
      <c r="X156" s="14" t="e">
        <f t="shared" si="20"/>
        <v>#N/A</v>
      </c>
      <c r="Y156" s="17"/>
      <c r="Z156" s="14" t="e">
        <f t="shared" si="2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24"/>
        <v>0</v>
      </c>
      <c r="W157" s="12">
        <f t="shared" si="19"/>
        <v>0</v>
      </c>
      <c r="X157" s="14" t="e">
        <f t="shared" si="20"/>
        <v>#N/A</v>
      </c>
      <c r="Y157" s="17"/>
      <c r="Z157" s="14" t="e">
        <f t="shared" si="2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24"/>
        <v>0</v>
      </c>
      <c r="W158" s="12">
        <f t="shared" si="19"/>
        <v>0</v>
      </c>
      <c r="X158" s="14" t="e">
        <f t="shared" si="20"/>
        <v>#N/A</v>
      </c>
      <c r="Y158" s="17"/>
      <c r="Z158" s="14" t="e">
        <f t="shared" si="2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24"/>
        <v>0</v>
      </c>
      <c r="W159" s="12">
        <f t="shared" si="19"/>
        <v>0</v>
      </c>
      <c r="X159" s="14" t="e">
        <f t="shared" si="20"/>
        <v>#N/A</v>
      </c>
      <c r="Y159" s="17"/>
      <c r="Z159" s="14" t="e">
        <f t="shared" si="2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24"/>
        <v>0</v>
      </c>
      <c r="W160" s="12">
        <f t="shared" si="19"/>
        <v>0</v>
      </c>
      <c r="X160" s="14" t="e">
        <f t="shared" si="20"/>
        <v>#N/A</v>
      </c>
      <c r="Y160" s="17"/>
      <c r="Z160" s="14" t="e">
        <f t="shared" si="2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24"/>
        <v>0</v>
      </c>
      <c r="W161" s="12">
        <f t="shared" si="19"/>
        <v>0</v>
      </c>
      <c r="X161" s="14" t="e">
        <f t="shared" si="20"/>
        <v>#N/A</v>
      </c>
      <c r="Y161" s="17"/>
      <c r="Z161" s="14" t="e">
        <f t="shared" si="2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24"/>
        <v>0</v>
      </c>
      <c r="W162" s="12">
        <f t="shared" si="19"/>
        <v>0</v>
      </c>
      <c r="X162" s="14" t="e">
        <f t="shared" si="20"/>
        <v>#N/A</v>
      </c>
      <c r="Y162" s="17"/>
      <c r="Z162" s="14" t="e">
        <f t="shared" si="2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24"/>
        <v>0</v>
      </c>
      <c r="W163" s="12">
        <f t="shared" si="19"/>
        <v>0</v>
      </c>
      <c r="X163" s="14" t="e">
        <f t="shared" si="20"/>
        <v>#N/A</v>
      </c>
      <c r="Y163" s="17"/>
      <c r="Z163" s="14" t="e">
        <f t="shared" si="2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24"/>
        <v>0</v>
      </c>
      <c r="W164" s="12">
        <f t="shared" si="19"/>
        <v>0</v>
      </c>
      <c r="X164" s="14" t="e">
        <f t="shared" si="20"/>
        <v>#N/A</v>
      </c>
      <c r="Y164" s="17"/>
      <c r="Z164" s="14" t="e">
        <f t="shared" si="2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24"/>
        <v>0</v>
      </c>
      <c r="W165" s="12">
        <f t="shared" si="19"/>
        <v>0</v>
      </c>
      <c r="X165" s="14" t="e">
        <f t="shared" si="20"/>
        <v>#N/A</v>
      </c>
      <c r="Y165" s="17"/>
      <c r="Z165" s="14" t="e">
        <f t="shared" si="2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24"/>
        <v>0</v>
      </c>
      <c r="W166" s="12">
        <f t="shared" si="19"/>
        <v>0</v>
      </c>
      <c r="X166" s="14" t="e">
        <f t="shared" si="20"/>
        <v>#N/A</v>
      </c>
      <c r="Y166" s="17"/>
      <c r="Z166" s="14" t="e">
        <f t="shared" si="2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24"/>
        <v>0</v>
      </c>
      <c r="W167" s="12">
        <f t="shared" si="19"/>
        <v>0</v>
      </c>
      <c r="X167" s="14" t="e">
        <f t="shared" si="20"/>
        <v>#N/A</v>
      </c>
      <c r="Y167" s="17"/>
      <c r="Z167" s="14" t="e">
        <f t="shared" si="2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24"/>
        <v>0</v>
      </c>
      <c r="W168" s="12">
        <f t="shared" si="19"/>
        <v>0</v>
      </c>
      <c r="X168" s="14" t="e">
        <f t="shared" si="20"/>
        <v>#N/A</v>
      </c>
      <c r="Y168" s="17"/>
      <c r="Z168" s="14" t="e">
        <f t="shared" si="2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24"/>
        <v>0</v>
      </c>
      <c r="W169" s="12">
        <f t="shared" si="19"/>
        <v>0</v>
      </c>
      <c r="X169" s="14" t="e">
        <f t="shared" si="20"/>
        <v>#N/A</v>
      </c>
      <c r="Y169" s="17"/>
      <c r="Z169" s="14" t="e">
        <f t="shared" si="2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24"/>
        <v>0</v>
      </c>
      <c r="W170" s="12">
        <f t="shared" si="19"/>
        <v>0</v>
      </c>
      <c r="X170" s="14" t="e">
        <f t="shared" si="20"/>
        <v>#N/A</v>
      </c>
      <c r="Y170" s="17"/>
      <c r="Z170" s="14" t="e">
        <f t="shared" si="2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24"/>
        <v>0</v>
      </c>
      <c r="W171" s="12">
        <f t="shared" si="19"/>
        <v>0</v>
      </c>
      <c r="X171" s="14" t="e">
        <f t="shared" si="20"/>
        <v>#N/A</v>
      </c>
      <c r="Y171" s="17"/>
      <c r="Z171" s="14" t="e">
        <f t="shared" si="2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24"/>
        <v>0</v>
      </c>
      <c r="W172" s="12">
        <f t="shared" si="19"/>
        <v>0</v>
      </c>
      <c r="X172" s="14" t="e">
        <f t="shared" si="20"/>
        <v>#N/A</v>
      </c>
      <c r="Y172" s="17"/>
      <c r="Z172" s="14" t="e">
        <f t="shared" si="2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24"/>
        <v>0</v>
      </c>
      <c r="W173" s="12">
        <f t="shared" si="19"/>
        <v>0</v>
      </c>
      <c r="X173" s="14" t="e">
        <f t="shared" si="20"/>
        <v>#N/A</v>
      </c>
      <c r="Y173" s="17"/>
      <c r="Z173" s="14" t="e">
        <f t="shared" si="2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24"/>
        <v>0</v>
      </c>
      <c r="W174" s="12">
        <f t="shared" si="19"/>
        <v>0</v>
      </c>
      <c r="X174" s="14" t="e">
        <f t="shared" si="20"/>
        <v>#N/A</v>
      </c>
      <c r="Y174" s="17"/>
      <c r="Z174" s="14" t="e">
        <f t="shared" si="2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24"/>
        <v>0</v>
      </c>
      <c r="W175" s="12">
        <f t="shared" si="19"/>
        <v>0</v>
      </c>
      <c r="X175" s="14" t="e">
        <f t="shared" si="20"/>
        <v>#N/A</v>
      </c>
      <c r="Y175" s="17"/>
      <c r="Z175" s="14" t="e">
        <f t="shared" si="2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24"/>
        <v>0</v>
      </c>
      <c r="W176" s="12">
        <f t="shared" si="19"/>
        <v>0</v>
      </c>
      <c r="X176" s="14" t="e">
        <f t="shared" si="20"/>
        <v>#N/A</v>
      </c>
      <c r="Y176" s="17"/>
      <c r="Z176" s="14" t="e">
        <f t="shared" si="2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24"/>
        <v>0</v>
      </c>
      <c r="W177" s="12">
        <f t="shared" si="19"/>
        <v>0</v>
      </c>
      <c r="X177" s="14" t="e">
        <f t="shared" si="20"/>
        <v>#N/A</v>
      </c>
      <c r="Y177" s="17"/>
      <c r="Z177" s="14" t="e">
        <f t="shared" si="2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24"/>
        <v>0</v>
      </c>
      <c r="W178" s="12">
        <f t="shared" si="19"/>
        <v>0</v>
      </c>
      <c r="X178" s="14" t="e">
        <f t="shared" si="20"/>
        <v>#N/A</v>
      </c>
      <c r="Y178" s="17"/>
      <c r="Z178" s="14" t="e">
        <f t="shared" si="2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24"/>
        <v>0</v>
      </c>
      <c r="W179" s="12">
        <f t="shared" si="19"/>
        <v>0</v>
      </c>
      <c r="X179" s="14" t="e">
        <f t="shared" si="20"/>
        <v>#N/A</v>
      </c>
      <c r="Y179" s="17"/>
      <c r="Z179" s="14" t="e">
        <f t="shared" si="2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24"/>
        <v>0</v>
      </c>
      <c r="W180" s="12">
        <f t="shared" si="19"/>
        <v>0</v>
      </c>
      <c r="X180" s="14" t="e">
        <f t="shared" si="20"/>
        <v>#N/A</v>
      </c>
      <c r="Y180" s="17"/>
      <c r="Z180" s="14" t="e">
        <f t="shared" si="2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24"/>
        <v>0</v>
      </c>
      <c r="W181" s="12">
        <f t="shared" si="19"/>
        <v>0</v>
      </c>
      <c r="X181" s="14" t="e">
        <f t="shared" si="20"/>
        <v>#N/A</v>
      </c>
      <c r="Y181" s="17"/>
      <c r="Z181" s="14" t="e">
        <f t="shared" si="2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24"/>
        <v>0</v>
      </c>
      <c r="W182" s="12">
        <f t="shared" si="19"/>
        <v>0</v>
      </c>
      <c r="X182" s="14" t="e">
        <f t="shared" si="20"/>
        <v>#N/A</v>
      </c>
      <c r="Y182" s="17"/>
      <c r="Z182" s="14" t="e">
        <f t="shared" si="2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24"/>
        <v>0</v>
      </c>
      <c r="W183" s="12">
        <f t="shared" si="19"/>
        <v>0</v>
      </c>
      <c r="X183" s="14" t="e">
        <f t="shared" si="20"/>
        <v>#N/A</v>
      </c>
      <c r="Y183" s="17"/>
      <c r="Z183" s="14" t="e">
        <f t="shared" si="2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24"/>
        <v>0</v>
      </c>
      <c r="W184" s="12">
        <f t="shared" si="19"/>
        <v>0</v>
      </c>
      <c r="X184" s="14" t="e">
        <f t="shared" si="20"/>
        <v>#N/A</v>
      </c>
      <c r="Y184" s="17"/>
      <c r="Z184" s="14" t="e">
        <f t="shared" si="2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24"/>
        <v>0</v>
      </c>
      <c r="W185" s="12">
        <f t="shared" si="19"/>
        <v>0</v>
      </c>
      <c r="X185" s="14" t="e">
        <f t="shared" si="20"/>
        <v>#N/A</v>
      </c>
      <c r="Y185" s="17"/>
      <c r="Z185" s="14" t="e">
        <f t="shared" si="2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24"/>
        <v>0</v>
      </c>
      <c r="W186" s="12">
        <f t="shared" si="19"/>
        <v>0</v>
      </c>
      <c r="X186" s="14" t="e">
        <f t="shared" si="20"/>
        <v>#N/A</v>
      </c>
      <c r="Y186" s="17"/>
      <c r="Z186" s="14" t="e">
        <f t="shared" si="2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24"/>
        <v>0</v>
      </c>
      <c r="W187" s="12">
        <f t="shared" si="19"/>
        <v>0</v>
      </c>
      <c r="X187" s="14" t="e">
        <f t="shared" si="20"/>
        <v>#N/A</v>
      </c>
      <c r="Y187" s="17"/>
      <c r="Z187" s="14" t="e">
        <f t="shared" si="2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24"/>
        <v>0</v>
      </c>
      <c r="W188" s="12">
        <f t="shared" si="19"/>
        <v>0</v>
      </c>
      <c r="X188" s="14" t="e">
        <f t="shared" si="20"/>
        <v>#N/A</v>
      </c>
      <c r="Y188" s="17"/>
      <c r="Z188" s="14" t="e">
        <f t="shared" si="2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24"/>
        <v>0</v>
      </c>
      <c r="W189" s="12">
        <f t="shared" si="19"/>
        <v>0</v>
      </c>
      <c r="X189" s="14" t="e">
        <f t="shared" si="20"/>
        <v>#N/A</v>
      </c>
      <c r="Y189" s="17"/>
      <c r="Z189" s="14" t="e">
        <f t="shared" si="2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24"/>
        <v>0</v>
      </c>
      <c r="W190" s="12">
        <f t="shared" si="19"/>
        <v>0</v>
      </c>
      <c r="X190" s="14" t="e">
        <f t="shared" si="20"/>
        <v>#N/A</v>
      </c>
      <c r="Y190" s="17"/>
      <c r="Z190" s="14" t="e">
        <f t="shared" si="2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24"/>
        <v>0</v>
      </c>
      <c r="W191" s="12">
        <f t="shared" si="19"/>
        <v>0</v>
      </c>
      <c r="X191" s="14" t="e">
        <f t="shared" si="20"/>
        <v>#N/A</v>
      </c>
      <c r="Y191" s="17"/>
      <c r="Z191" s="14" t="e">
        <f t="shared" si="2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24"/>
        <v>0</v>
      </c>
      <c r="W192" s="12">
        <f t="shared" si="19"/>
        <v>0</v>
      </c>
      <c r="X192" s="14" t="e">
        <f t="shared" si="20"/>
        <v>#N/A</v>
      </c>
      <c r="Y192" s="17"/>
      <c r="Z192" s="14" t="e">
        <f t="shared" si="2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24"/>
        <v>0</v>
      </c>
      <c r="W193" s="12">
        <f t="shared" si="19"/>
        <v>0</v>
      </c>
      <c r="X193" s="14" t="e">
        <f t="shared" si="20"/>
        <v>#N/A</v>
      </c>
      <c r="Y193" s="17"/>
      <c r="Z193" s="14" t="e">
        <f t="shared" si="2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26">IF(C194, P194, U194 )</f>
        <v>0</v>
      </c>
      <c r="W194" s="12">
        <f t="shared" si="19"/>
        <v>0</v>
      </c>
      <c r="X194" s="14" t="e">
        <f t="shared" si="20"/>
        <v>#N/A</v>
      </c>
      <c r="Y194" s="17"/>
      <c r="Z194" s="14" t="e">
        <f t="shared" si="2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26"/>
        <v>0</v>
      </c>
      <c r="W195" s="12">
        <f t="shared" si="19"/>
        <v>0</v>
      </c>
      <c r="X195" s="14" t="e">
        <f t="shared" si="20"/>
        <v>#N/A</v>
      </c>
      <c r="Y195" s="17"/>
      <c r="Z195" s="14" t="e">
        <f t="shared" si="2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26"/>
        <v>0</v>
      </c>
      <c r="W196" s="12">
        <f t="shared" si="19"/>
        <v>0</v>
      </c>
      <c r="X196" s="14" t="e">
        <f t="shared" si="20"/>
        <v>#N/A</v>
      </c>
      <c r="Y196" s="17"/>
      <c r="Z196" s="14" t="e">
        <f t="shared" si="2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26"/>
        <v>0</v>
      </c>
      <c r="W197" s="12">
        <f t="shared" si="19"/>
        <v>0</v>
      </c>
      <c r="X197" s="14" t="e">
        <f t="shared" si="20"/>
        <v>#N/A</v>
      </c>
      <c r="Y197" s="17"/>
      <c r="Z197" s="14" t="e">
        <f t="shared" si="2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26"/>
        <v>0</v>
      </c>
      <c r="W198" s="12">
        <f t="shared" si="19"/>
        <v>0</v>
      </c>
      <c r="X198" s="14" t="e">
        <f t="shared" si="20"/>
        <v>#N/A</v>
      </c>
      <c r="Y198" s="17"/>
      <c r="Z198" s="14" t="e">
        <f t="shared" si="2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26"/>
        <v>0</v>
      </c>
      <c r="W199" s="12">
        <f t="shared" si="19"/>
        <v>0</v>
      </c>
      <c r="X199" s="14" t="e">
        <f t="shared" si="20"/>
        <v>#N/A</v>
      </c>
      <c r="Y199" s="17"/>
      <c r="Z199" s="14" t="e">
        <f t="shared" si="2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26"/>
        <v>0</v>
      </c>
      <c r="W200" s="12">
        <f t="shared" si="19"/>
        <v>0</v>
      </c>
      <c r="X200" s="14" t="e">
        <f t="shared" si="20"/>
        <v>#N/A</v>
      </c>
      <c r="Y200" s="17"/>
      <c r="Z200" s="14" t="e">
        <f t="shared" si="2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8">SUMIF(O:O,AA203,P:P)</f>
        <v>0</v>
      </c>
      <c r="AI203" s="42">
        <f t="shared" ref="AI203:AI266" si="2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8"/>
        <v>0</v>
      </c>
      <c r="AI204" s="42">
        <f t="shared" si="29"/>
        <v>0</v>
      </c>
      <c r="AJ204" s="43">
        <f t="shared" ref="AJ204:AJ222" si="3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31">AL204*AG204/1000</f>
        <v>0</v>
      </c>
      <c r="AO204" s="45"/>
      <c r="AP204" s="44" t="str">
        <f t="shared" ref="AP204:AP267" si="3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8"/>
        <v>0</v>
      </c>
      <c r="AI205" s="42">
        <f t="shared" si="29"/>
        <v>0</v>
      </c>
      <c r="AJ205" s="43">
        <f t="shared" si="30"/>
        <v>0</v>
      </c>
      <c r="AK205" s="44">
        <f>AH205*AG205/1000</f>
        <v>0</v>
      </c>
      <c r="AL205" s="45"/>
      <c r="AM205" s="45"/>
      <c r="AN205" s="44">
        <f t="shared" si="31"/>
        <v>0</v>
      </c>
      <c r="AO205" s="44"/>
      <c r="AP205" s="44" t="str">
        <f t="shared" si="3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8"/>
        <v>0</v>
      </c>
      <c r="AI206" s="42">
        <f t="shared" si="29"/>
        <v>0</v>
      </c>
      <c r="AJ206" s="43">
        <f t="shared" si="3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31"/>
        <v>0</v>
      </c>
      <c r="AO206" s="45"/>
      <c r="AP206" s="44" t="str">
        <f t="shared" si="3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8"/>
        <v>0</v>
      </c>
      <c r="AI207" s="42">
        <f t="shared" si="29"/>
        <v>0</v>
      </c>
      <c r="AJ207" s="43">
        <f t="shared" si="30"/>
        <v>0</v>
      </c>
      <c r="AK207" s="44">
        <f t="shared" ref="AK207:AK240" si="33">AH207*AG207/1000</f>
        <v>0</v>
      </c>
      <c r="AL207" s="45">
        <f>AO207+AQ207-[2]Sheet1!$AH208</f>
        <v>0</v>
      </c>
      <c r="AM207" s="45">
        <f t="shared" ref="AM207:AM216" si="34">AL207-AJ207</f>
        <v>0</v>
      </c>
      <c r="AN207" s="44">
        <f t="shared" si="31"/>
        <v>0</v>
      </c>
      <c r="AO207" s="45"/>
      <c r="AP207" s="44" t="str">
        <f t="shared" si="3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8"/>
        <v>0</v>
      </c>
      <c r="AI208" s="42">
        <f t="shared" si="29"/>
        <v>0</v>
      </c>
      <c r="AJ208" s="43">
        <f t="shared" si="30"/>
        <v>0</v>
      </c>
      <c r="AK208" s="44">
        <f t="shared" si="33"/>
        <v>0</v>
      </c>
      <c r="AL208" s="45">
        <f>AO208+AQ208-[2]Sheet1!$AH209</f>
        <v>0</v>
      </c>
      <c r="AM208" s="45">
        <f t="shared" si="34"/>
        <v>0</v>
      </c>
      <c r="AN208" s="44">
        <f t="shared" si="31"/>
        <v>0</v>
      </c>
      <c r="AO208" s="45"/>
      <c r="AP208" s="44" t="str">
        <f t="shared" si="3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8"/>
        <v>0</v>
      </c>
      <c r="AI209" s="42">
        <f t="shared" si="29"/>
        <v>0</v>
      </c>
      <c r="AJ209" s="43">
        <f t="shared" si="30"/>
        <v>0</v>
      </c>
      <c r="AK209" s="44">
        <f t="shared" si="33"/>
        <v>0</v>
      </c>
      <c r="AL209" s="45">
        <f>AO209+AQ209-[2]Sheet1!$AH210</f>
        <v>0</v>
      </c>
      <c r="AM209" s="45">
        <f t="shared" si="34"/>
        <v>0</v>
      </c>
      <c r="AN209" s="44">
        <f t="shared" si="31"/>
        <v>0</v>
      </c>
      <c r="AO209" s="45"/>
      <c r="AP209" s="44" t="str">
        <f t="shared" si="3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8"/>
        <v>0</v>
      </c>
      <c r="AI210" s="42">
        <f t="shared" si="29"/>
        <v>0</v>
      </c>
      <c r="AJ210" s="43">
        <f t="shared" si="30"/>
        <v>0</v>
      </c>
      <c r="AK210" s="44">
        <f t="shared" si="33"/>
        <v>0</v>
      </c>
      <c r="AL210" s="45">
        <f>AO210+AQ210-[2]Sheet1!$AH211</f>
        <v>0</v>
      </c>
      <c r="AM210" s="45">
        <f t="shared" si="34"/>
        <v>0</v>
      </c>
      <c r="AN210" s="44">
        <f t="shared" si="31"/>
        <v>0</v>
      </c>
      <c r="AO210" s="45"/>
      <c r="AP210" s="44" t="str">
        <f t="shared" si="3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8"/>
        <v>0</v>
      </c>
      <c r="AI211" s="42">
        <f t="shared" si="29"/>
        <v>0</v>
      </c>
      <c r="AJ211" s="43">
        <f t="shared" si="30"/>
        <v>0</v>
      </c>
      <c r="AK211" s="44">
        <f t="shared" si="33"/>
        <v>0</v>
      </c>
      <c r="AL211" s="45">
        <f>AO211+AQ211-[2]Sheet1!$AH212</f>
        <v>0</v>
      </c>
      <c r="AM211" s="45">
        <f t="shared" si="34"/>
        <v>0</v>
      </c>
      <c r="AN211" s="44">
        <f t="shared" si="31"/>
        <v>0</v>
      </c>
      <c r="AO211" s="45"/>
      <c r="AP211" s="44" t="str">
        <f t="shared" si="3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8"/>
        <v>0</v>
      </c>
      <c r="AI212" s="42">
        <f t="shared" si="29"/>
        <v>0</v>
      </c>
      <c r="AJ212" s="43">
        <f t="shared" si="30"/>
        <v>0</v>
      </c>
      <c r="AK212" s="44">
        <f t="shared" si="33"/>
        <v>0</v>
      </c>
      <c r="AL212" s="45">
        <f>AO212+AQ212-[2]Sheet1!$AH213</f>
        <v>0</v>
      </c>
      <c r="AM212" s="45">
        <f t="shared" si="34"/>
        <v>0</v>
      </c>
      <c r="AN212" s="44">
        <f t="shared" si="31"/>
        <v>0</v>
      </c>
      <c r="AO212" s="45"/>
      <c r="AP212" s="44" t="str">
        <f t="shared" si="3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8"/>
        <v>0</v>
      </c>
      <c r="AI213" s="42">
        <f t="shared" si="29"/>
        <v>0</v>
      </c>
      <c r="AJ213" s="43">
        <f t="shared" si="30"/>
        <v>0</v>
      </c>
      <c r="AK213" s="44">
        <f t="shared" si="33"/>
        <v>0</v>
      </c>
      <c r="AL213" s="45">
        <f>AO213+AQ213-[2]Sheet1!$AH214</f>
        <v>0</v>
      </c>
      <c r="AM213" s="45">
        <f t="shared" si="34"/>
        <v>0</v>
      </c>
      <c r="AN213" s="44">
        <f t="shared" si="31"/>
        <v>0</v>
      </c>
      <c r="AO213" s="45"/>
      <c r="AP213" s="44" t="str">
        <f t="shared" si="3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8"/>
        <v>0</v>
      </c>
      <c r="AI214" s="42">
        <f t="shared" si="29"/>
        <v>0</v>
      </c>
      <c r="AJ214" s="43">
        <f t="shared" si="30"/>
        <v>0</v>
      </c>
      <c r="AK214" s="44">
        <f t="shared" si="33"/>
        <v>0</v>
      </c>
      <c r="AL214" s="45">
        <f>AO214+AQ214-[2]Sheet1!$AH215</f>
        <v>0</v>
      </c>
      <c r="AM214" s="45">
        <f t="shared" si="34"/>
        <v>0</v>
      </c>
      <c r="AN214" s="44">
        <f t="shared" si="31"/>
        <v>0</v>
      </c>
      <c r="AO214" s="45"/>
      <c r="AP214" s="44" t="str">
        <f t="shared" si="3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8"/>
        <v>0</v>
      </c>
      <c r="AI215" s="42">
        <f t="shared" si="29"/>
        <v>0</v>
      </c>
      <c r="AJ215" s="43">
        <f t="shared" si="30"/>
        <v>0</v>
      </c>
      <c r="AK215" s="44">
        <f t="shared" si="33"/>
        <v>0</v>
      </c>
      <c r="AL215" s="45">
        <f>AO215+AQ215-[2]Sheet1!$AH216</f>
        <v>0</v>
      </c>
      <c r="AM215" s="45">
        <f t="shared" si="34"/>
        <v>0</v>
      </c>
      <c r="AN215" s="44">
        <f t="shared" si="31"/>
        <v>0</v>
      </c>
      <c r="AO215" s="45"/>
      <c r="AP215" s="44" t="str">
        <f t="shared" si="3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8"/>
        <v>0</v>
      </c>
      <c r="AI216" s="42">
        <f t="shared" si="29"/>
        <v>0</v>
      </c>
      <c r="AJ216" s="43">
        <f t="shared" si="30"/>
        <v>0</v>
      </c>
      <c r="AK216" s="44">
        <f t="shared" si="33"/>
        <v>0</v>
      </c>
      <c r="AL216" s="45">
        <f>AO216+AQ216-[2]Sheet1!$AH217</f>
        <v>0</v>
      </c>
      <c r="AM216" s="45">
        <f t="shared" si="34"/>
        <v>0</v>
      </c>
      <c r="AN216" s="44">
        <f t="shared" si="31"/>
        <v>0</v>
      </c>
      <c r="AO216" s="44"/>
      <c r="AP216" s="44" t="str">
        <f t="shared" si="3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8"/>
        <v>0</v>
      </c>
      <c r="AI217" s="42">
        <f t="shared" si="29"/>
        <v>0</v>
      </c>
      <c r="AJ217" s="43">
        <f t="shared" si="30"/>
        <v>0</v>
      </c>
      <c r="AK217" s="44">
        <f t="shared" si="33"/>
        <v>0</v>
      </c>
      <c r="AL217" s="45">
        <f>AO217+AQ217-[2]Sheet1!$AH218</f>
        <v>0</v>
      </c>
      <c r="AM217" s="45">
        <f>AL217-AJ217</f>
        <v>0</v>
      </c>
      <c r="AN217" s="44">
        <f t="shared" si="31"/>
        <v>0</v>
      </c>
      <c r="AO217" s="45"/>
      <c r="AP217" s="44" t="str">
        <f t="shared" si="3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8"/>
        <v>0</v>
      </c>
      <c r="AI218" s="42">
        <f t="shared" si="29"/>
        <v>0</v>
      </c>
      <c r="AJ218" s="43">
        <f t="shared" si="30"/>
        <v>0</v>
      </c>
      <c r="AK218" s="44">
        <f t="shared" si="33"/>
        <v>0</v>
      </c>
      <c r="AL218" s="45">
        <f>AO218+AQ218-[2]Sheet1!$AH219</f>
        <v>0</v>
      </c>
      <c r="AM218" s="45">
        <f t="shared" ref="AM218:AM267" si="35">AL218-AJ218</f>
        <v>0</v>
      </c>
      <c r="AN218" s="44">
        <f t="shared" si="31"/>
        <v>0</v>
      </c>
      <c r="AO218" s="45"/>
      <c r="AP218" s="44" t="str">
        <f t="shared" si="3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8"/>
        <v>0</v>
      </c>
      <c r="AI219" s="42">
        <f t="shared" si="29"/>
        <v>0</v>
      </c>
      <c r="AJ219" s="43">
        <f t="shared" si="30"/>
        <v>0</v>
      </c>
      <c r="AK219" s="44">
        <f t="shared" si="33"/>
        <v>0</v>
      </c>
      <c r="AL219" s="45">
        <f>AO219+AQ219-[2]Sheet1!$AH220</f>
        <v>0</v>
      </c>
      <c r="AM219" s="45">
        <f t="shared" si="35"/>
        <v>0</v>
      </c>
      <c r="AN219" s="44">
        <f t="shared" si="31"/>
        <v>0</v>
      </c>
      <c r="AO219" s="45"/>
      <c r="AP219" s="44" t="str">
        <f t="shared" si="3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8"/>
        <v>0</v>
      </c>
      <c r="AI220" s="42">
        <f t="shared" si="29"/>
        <v>0</v>
      </c>
      <c r="AJ220" s="43">
        <f t="shared" si="30"/>
        <v>0</v>
      </c>
      <c r="AK220" s="44">
        <f t="shared" si="33"/>
        <v>0</v>
      </c>
      <c r="AL220" s="45">
        <f>AO220+AQ220-[2]Sheet1!$AH221</f>
        <v>0</v>
      </c>
      <c r="AM220" s="45">
        <f t="shared" si="35"/>
        <v>0</v>
      </c>
      <c r="AN220" s="44">
        <f t="shared" si="31"/>
        <v>0</v>
      </c>
      <c r="AO220" s="45"/>
      <c r="AP220" s="44" t="str">
        <f t="shared" si="3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8"/>
        <v>0</v>
      </c>
      <c r="AI221" s="42">
        <f t="shared" si="29"/>
        <v>0</v>
      </c>
      <c r="AJ221" s="43">
        <f t="shared" si="30"/>
        <v>0</v>
      </c>
      <c r="AK221" s="44">
        <f t="shared" si="33"/>
        <v>0</v>
      </c>
      <c r="AL221" s="45">
        <f>AO221+AQ221-[2]Sheet1!$AH222</f>
        <v>0</v>
      </c>
      <c r="AM221" s="45">
        <f t="shared" si="35"/>
        <v>0</v>
      </c>
      <c r="AN221" s="44">
        <f t="shared" si="31"/>
        <v>0</v>
      </c>
      <c r="AO221" s="45"/>
      <c r="AP221" s="44" t="str">
        <f t="shared" si="3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8"/>
        <v>0</v>
      </c>
      <c r="AI222" s="42">
        <f t="shared" si="29"/>
        <v>0</v>
      </c>
      <c r="AJ222" s="43">
        <f t="shared" si="30"/>
        <v>0</v>
      </c>
      <c r="AK222" s="44">
        <f t="shared" si="33"/>
        <v>0</v>
      </c>
      <c r="AL222" s="45">
        <f>AO222+AQ222-[2]Sheet1!$AH223</f>
        <v>0</v>
      </c>
      <c r="AM222" s="45">
        <f t="shared" si="35"/>
        <v>0</v>
      </c>
      <c r="AN222" s="44">
        <f t="shared" si="31"/>
        <v>0</v>
      </c>
      <c r="AO222" s="45"/>
      <c r="AP222" s="44" t="str">
        <f t="shared" si="3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8"/>
        <v>0</v>
      </c>
      <c r="AI223" s="49">
        <f t="shared" si="29"/>
        <v>0</v>
      </c>
      <c r="AJ223" s="50">
        <f>AH223-AI223</f>
        <v>0</v>
      </c>
      <c r="AK223" s="51">
        <f t="shared" si="33"/>
        <v>0</v>
      </c>
      <c r="AL223" s="52">
        <f>AO223+AQ223-[2]Sheet1!$AH224</f>
        <v>0</v>
      </c>
      <c r="AM223" s="52">
        <f t="shared" si="35"/>
        <v>0</v>
      </c>
      <c r="AN223" s="51">
        <f t="shared" si="31"/>
        <v>0</v>
      </c>
      <c r="AO223" s="52"/>
      <c r="AP223" s="51" t="str">
        <f t="shared" si="3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8"/>
        <v>0</v>
      </c>
      <c r="AI224" s="49">
        <f t="shared" si="29"/>
        <v>0</v>
      </c>
      <c r="AJ224" s="50">
        <f t="shared" ref="AJ224:AJ239" si="36">AH224-AI224</f>
        <v>0</v>
      </c>
      <c r="AK224" s="51">
        <f t="shared" si="33"/>
        <v>0</v>
      </c>
      <c r="AL224" s="52">
        <f>AO224+AQ224-[2]Sheet1!$AH225</f>
        <v>0</v>
      </c>
      <c r="AM224" s="52">
        <f t="shared" si="35"/>
        <v>0</v>
      </c>
      <c r="AN224" s="51">
        <f t="shared" si="31"/>
        <v>0</v>
      </c>
      <c r="AO224" s="52"/>
      <c r="AP224" s="51" t="str">
        <f t="shared" si="3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8"/>
        <v>0</v>
      </c>
      <c r="AI225" s="49">
        <f t="shared" si="29"/>
        <v>0</v>
      </c>
      <c r="AJ225" s="50">
        <f t="shared" si="36"/>
        <v>0</v>
      </c>
      <c r="AK225" s="51">
        <f t="shared" si="33"/>
        <v>0</v>
      </c>
      <c r="AL225" s="52">
        <f>AO225+AQ225-[2]Sheet1!$AH226</f>
        <v>0</v>
      </c>
      <c r="AM225" s="52">
        <f t="shared" si="35"/>
        <v>0</v>
      </c>
      <c r="AN225" s="51">
        <f t="shared" si="31"/>
        <v>0</v>
      </c>
      <c r="AO225" s="52"/>
      <c r="AP225" s="51" t="str">
        <f t="shared" si="3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8"/>
        <v>0</v>
      </c>
      <c r="AI226" s="49">
        <f t="shared" si="29"/>
        <v>0</v>
      </c>
      <c r="AJ226" s="50">
        <f t="shared" si="36"/>
        <v>0</v>
      </c>
      <c r="AK226" s="51">
        <f t="shared" si="33"/>
        <v>0</v>
      </c>
      <c r="AL226" s="52">
        <f>AO226+AQ226-[2]Sheet1!$AH227</f>
        <v>0</v>
      </c>
      <c r="AM226" s="52">
        <f t="shared" si="35"/>
        <v>0</v>
      </c>
      <c r="AN226" s="51">
        <f t="shared" si="31"/>
        <v>0</v>
      </c>
      <c r="AO226" s="52"/>
      <c r="AP226" s="51" t="str">
        <f t="shared" si="3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8"/>
        <v>0</v>
      </c>
      <c r="AI227" s="49">
        <f t="shared" si="29"/>
        <v>0</v>
      </c>
      <c r="AJ227" s="50">
        <f t="shared" si="36"/>
        <v>0</v>
      </c>
      <c r="AK227" s="51">
        <f t="shared" si="33"/>
        <v>0</v>
      </c>
      <c r="AL227" s="52">
        <f>AO227+AQ227-[2]Sheet1!$AH228</f>
        <v>0</v>
      </c>
      <c r="AM227" s="52">
        <f t="shared" si="35"/>
        <v>0</v>
      </c>
      <c r="AN227" s="51">
        <f t="shared" si="31"/>
        <v>0</v>
      </c>
      <c r="AO227" s="52"/>
      <c r="AP227" s="51" t="str">
        <f t="shared" si="3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8"/>
        <v>0</v>
      </c>
      <c r="AI228" s="49">
        <f t="shared" si="29"/>
        <v>0</v>
      </c>
      <c r="AJ228" s="50">
        <f t="shared" si="36"/>
        <v>0</v>
      </c>
      <c r="AK228" s="51">
        <f t="shared" si="33"/>
        <v>0</v>
      </c>
      <c r="AL228" s="52">
        <f>AO228+AQ228-[2]Sheet1!$AH229</f>
        <v>0</v>
      </c>
      <c r="AM228" s="52">
        <f t="shared" si="35"/>
        <v>0</v>
      </c>
      <c r="AN228" s="51">
        <f t="shared" si="31"/>
        <v>0</v>
      </c>
      <c r="AO228" s="52"/>
      <c r="AP228" s="51" t="str">
        <f t="shared" si="3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8"/>
        <v>0</v>
      </c>
      <c r="AI229" s="49">
        <f t="shared" si="29"/>
        <v>0</v>
      </c>
      <c r="AJ229" s="50">
        <f t="shared" si="36"/>
        <v>0</v>
      </c>
      <c r="AK229" s="51">
        <f t="shared" si="33"/>
        <v>0</v>
      </c>
      <c r="AL229" s="52">
        <f>AO229+AQ229-[2]Sheet1!$AH230</f>
        <v>0</v>
      </c>
      <c r="AM229" s="52">
        <f t="shared" si="35"/>
        <v>0</v>
      </c>
      <c r="AN229" s="51">
        <f t="shared" si="31"/>
        <v>0</v>
      </c>
      <c r="AO229" s="52"/>
      <c r="AP229" s="51" t="str">
        <f t="shared" si="3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8"/>
        <v>0</v>
      </c>
      <c r="AI230" s="49">
        <f t="shared" si="29"/>
        <v>0</v>
      </c>
      <c r="AJ230" s="50">
        <f t="shared" si="36"/>
        <v>0</v>
      </c>
      <c r="AK230" s="51">
        <f t="shared" si="33"/>
        <v>0</v>
      </c>
      <c r="AL230" s="52">
        <f>AO230+AQ230-[2]Sheet1!$AH231</f>
        <v>0</v>
      </c>
      <c r="AM230" s="52">
        <f t="shared" si="35"/>
        <v>0</v>
      </c>
      <c r="AN230" s="51">
        <f t="shared" si="31"/>
        <v>0</v>
      </c>
      <c r="AO230" s="52"/>
      <c r="AP230" s="51" t="str">
        <f t="shared" si="3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8"/>
        <v>0</v>
      </c>
      <c r="AI231" s="49">
        <f t="shared" si="29"/>
        <v>0</v>
      </c>
      <c r="AJ231" s="50">
        <f t="shared" si="36"/>
        <v>0</v>
      </c>
      <c r="AK231" s="51">
        <f t="shared" si="33"/>
        <v>0</v>
      </c>
      <c r="AL231" s="52">
        <f>AO231+AQ231-[2]Sheet1!$AH232</f>
        <v>0</v>
      </c>
      <c r="AM231" s="52">
        <f t="shared" si="35"/>
        <v>0</v>
      </c>
      <c r="AN231" s="51">
        <f t="shared" si="31"/>
        <v>0</v>
      </c>
      <c r="AO231" s="52"/>
      <c r="AP231" s="51" t="str">
        <f t="shared" si="3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8"/>
        <v>0</v>
      </c>
      <c r="AI232" s="49">
        <f t="shared" si="29"/>
        <v>0</v>
      </c>
      <c r="AJ232" s="50">
        <f t="shared" si="36"/>
        <v>0</v>
      </c>
      <c r="AK232" s="51">
        <f t="shared" si="33"/>
        <v>0</v>
      </c>
      <c r="AL232" s="52">
        <f>AO232+AQ232-[2]Sheet1!$AH233</f>
        <v>0</v>
      </c>
      <c r="AM232" s="52">
        <f t="shared" si="35"/>
        <v>0</v>
      </c>
      <c r="AN232" s="51">
        <f t="shared" si="31"/>
        <v>0</v>
      </c>
      <c r="AO232" s="52"/>
      <c r="AP232" s="51" t="str">
        <f t="shared" si="3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8"/>
        <v>0</v>
      </c>
      <c r="AI233" s="49">
        <f t="shared" si="29"/>
        <v>0</v>
      </c>
      <c r="AJ233" s="50">
        <f t="shared" si="36"/>
        <v>0</v>
      </c>
      <c r="AK233" s="51">
        <f t="shared" si="33"/>
        <v>0</v>
      </c>
      <c r="AL233" s="52">
        <f>AO233+AQ233-[2]Sheet1!$AH234</f>
        <v>0</v>
      </c>
      <c r="AM233" s="52">
        <f t="shared" si="35"/>
        <v>0</v>
      </c>
      <c r="AN233" s="51">
        <f t="shared" si="31"/>
        <v>0</v>
      </c>
      <c r="AO233" s="52"/>
      <c r="AP233" s="51" t="str">
        <f t="shared" si="3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8"/>
        <v>0</v>
      </c>
      <c r="AI234" s="49">
        <f t="shared" si="29"/>
        <v>0</v>
      </c>
      <c r="AJ234" s="50">
        <f t="shared" si="36"/>
        <v>0</v>
      </c>
      <c r="AK234" s="51">
        <f t="shared" si="33"/>
        <v>0</v>
      </c>
      <c r="AL234" s="52">
        <f>AO234+AQ234-[2]Sheet1!$AH235</f>
        <v>0</v>
      </c>
      <c r="AM234" s="52">
        <f t="shared" si="35"/>
        <v>0</v>
      </c>
      <c r="AN234" s="51">
        <f t="shared" si="31"/>
        <v>0</v>
      </c>
      <c r="AO234" s="52"/>
      <c r="AP234" s="51" t="str">
        <f t="shared" si="3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8"/>
        <v>0</v>
      </c>
      <c r="AI235" s="49">
        <f t="shared" si="29"/>
        <v>0</v>
      </c>
      <c r="AJ235" s="50">
        <f t="shared" si="36"/>
        <v>0</v>
      </c>
      <c r="AK235" s="51">
        <f t="shared" si="33"/>
        <v>0</v>
      </c>
      <c r="AL235" s="52">
        <f>AO235+AQ235-[2]Sheet1!$AH236</f>
        <v>0</v>
      </c>
      <c r="AM235" s="52">
        <f t="shared" si="35"/>
        <v>0</v>
      </c>
      <c r="AN235" s="51">
        <f t="shared" si="31"/>
        <v>0</v>
      </c>
      <c r="AO235" s="52"/>
      <c r="AP235" s="51" t="str">
        <f t="shared" si="3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8"/>
        <v>0</v>
      </c>
      <c r="AI236" s="49">
        <f t="shared" si="29"/>
        <v>0</v>
      </c>
      <c r="AJ236" s="50">
        <f t="shared" si="36"/>
        <v>0</v>
      </c>
      <c r="AK236" s="51">
        <f t="shared" si="33"/>
        <v>0</v>
      </c>
      <c r="AL236" s="52">
        <f>AO236+AQ236-[2]Sheet1!$AH237</f>
        <v>0</v>
      </c>
      <c r="AM236" s="52">
        <f t="shared" si="35"/>
        <v>0</v>
      </c>
      <c r="AN236" s="51">
        <f t="shared" si="31"/>
        <v>0</v>
      </c>
      <c r="AO236" s="52"/>
      <c r="AP236" s="51" t="str">
        <f t="shared" si="3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8"/>
        <v>0</v>
      </c>
      <c r="AI237" s="49">
        <f t="shared" si="29"/>
        <v>0</v>
      </c>
      <c r="AJ237" s="50">
        <f t="shared" si="36"/>
        <v>0</v>
      </c>
      <c r="AK237" s="51">
        <f t="shared" si="33"/>
        <v>0</v>
      </c>
      <c r="AL237" s="52">
        <f>AO237+AQ237-[2]Sheet1!$AH238</f>
        <v>0</v>
      </c>
      <c r="AM237" s="52">
        <f t="shared" si="35"/>
        <v>0</v>
      </c>
      <c r="AN237" s="51">
        <f t="shared" si="31"/>
        <v>0</v>
      </c>
      <c r="AO237" s="52"/>
      <c r="AP237" s="51" t="str">
        <f t="shared" si="3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8"/>
        <v>0</v>
      </c>
      <c r="AI238" s="49">
        <f t="shared" si="29"/>
        <v>0</v>
      </c>
      <c r="AJ238" s="50">
        <f t="shared" si="36"/>
        <v>0</v>
      </c>
      <c r="AK238" s="51">
        <f t="shared" si="33"/>
        <v>0</v>
      </c>
      <c r="AL238" s="52">
        <f>AO238+AQ238-[2]Sheet1!$AH239</f>
        <v>0</v>
      </c>
      <c r="AM238" s="52">
        <f t="shared" si="35"/>
        <v>0</v>
      </c>
      <c r="AN238" s="51">
        <f t="shared" si="31"/>
        <v>0</v>
      </c>
      <c r="AO238" s="52"/>
      <c r="AP238" s="51" t="str">
        <f t="shared" si="3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8"/>
        <v>0</v>
      </c>
      <c r="AI239" s="49">
        <f t="shared" si="29"/>
        <v>0</v>
      </c>
      <c r="AJ239" s="50">
        <f t="shared" si="36"/>
        <v>0</v>
      </c>
      <c r="AK239" s="51">
        <f t="shared" si="33"/>
        <v>0</v>
      </c>
      <c r="AL239" s="52">
        <f>AO239+AQ239-[2]Sheet1!$AH240</f>
        <v>0</v>
      </c>
      <c r="AM239" s="52">
        <f t="shared" si="35"/>
        <v>0</v>
      </c>
      <c r="AN239" s="51">
        <f t="shared" si="31"/>
        <v>0</v>
      </c>
      <c r="AO239" s="52"/>
      <c r="AP239" s="51" t="str">
        <f t="shared" si="3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8"/>
        <v>12</v>
      </c>
      <c r="AI240" s="56">
        <f t="shared" si="29"/>
        <v>0</v>
      </c>
      <c r="AJ240" s="57">
        <f>AH240-AI240</f>
        <v>12</v>
      </c>
      <c r="AK240" s="58">
        <f t="shared" si="33"/>
        <v>1.8</v>
      </c>
      <c r="AL240" s="59">
        <f>AO240+AQ240-[2]Sheet1!$AH241</f>
        <v>0</v>
      </c>
      <c r="AM240" s="59">
        <f t="shared" si="35"/>
        <v>-12</v>
      </c>
      <c r="AN240" s="58">
        <f t="shared" si="31"/>
        <v>0</v>
      </c>
      <c r="AO240" s="59"/>
      <c r="AP240" s="58">
        <f t="shared" si="32"/>
        <v>-1.8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8"/>
        <v>23</v>
      </c>
      <c r="AI241" s="56">
        <f t="shared" si="29"/>
        <v>0</v>
      </c>
      <c r="AJ241" s="57">
        <f t="shared" ref="AJ241:AJ264" si="37">AH241-AI241</f>
        <v>23</v>
      </c>
      <c r="AK241" s="58">
        <f>AH241*AG241/1000</f>
        <v>17.25</v>
      </c>
      <c r="AL241" s="59">
        <f>AO241+AQ241-[2]Sheet1!$AH242</f>
        <v>0</v>
      </c>
      <c r="AM241" s="59">
        <f t="shared" si="35"/>
        <v>-23</v>
      </c>
      <c r="AN241" s="58">
        <f t="shared" si="31"/>
        <v>0</v>
      </c>
      <c r="AO241" s="59"/>
      <c r="AP241" s="58">
        <f t="shared" si="32"/>
        <v>-17.25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8"/>
        <v>16</v>
      </c>
      <c r="AI242" s="56">
        <f t="shared" si="29"/>
        <v>0</v>
      </c>
      <c r="AJ242" s="57">
        <f t="shared" si="37"/>
        <v>16</v>
      </c>
      <c r="AK242" s="58">
        <f t="shared" ref="AK242:AK267" si="38">AH242*AG242/1000</f>
        <v>64</v>
      </c>
      <c r="AL242" s="59">
        <f>AO242+AQ242-[2]Sheet1!$AH243</f>
        <v>0</v>
      </c>
      <c r="AM242" s="59">
        <f t="shared" si="35"/>
        <v>-16</v>
      </c>
      <c r="AN242" s="58">
        <f t="shared" si="31"/>
        <v>0</v>
      </c>
      <c r="AO242" s="59"/>
      <c r="AP242" s="58">
        <f t="shared" si="32"/>
        <v>-64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8"/>
        <v>0</v>
      </c>
      <c r="AI243" s="56">
        <f t="shared" si="29"/>
        <v>0</v>
      </c>
      <c r="AJ243" s="57">
        <f t="shared" si="37"/>
        <v>0</v>
      </c>
      <c r="AK243" s="58">
        <f t="shared" si="38"/>
        <v>0</v>
      </c>
      <c r="AL243" s="59">
        <f>AO243+AQ243-[2]Sheet1!$AH244</f>
        <v>0</v>
      </c>
      <c r="AM243" s="59">
        <f t="shared" si="35"/>
        <v>0</v>
      </c>
      <c r="AN243" s="58">
        <f t="shared" si="31"/>
        <v>0</v>
      </c>
      <c r="AO243" s="59"/>
      <c r="AP243" s="58" t="str">
        <f t="shared" si="3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8"/>
        <v>0</v>
      </c>
      <c r="AI244" s="56">
        <f t="shared" si="29"/>
        <v>0</v>
      </c>
      <c r="AJ244" s="57">
        <f t="shared" si="37"/>
        <v>0</v>
      </c>
      <c r="AK244" s="58">
        <f t="shared" si="38"/>
        <v>0</v>
      </c>
      <c r="AL244" s="59">
        <f>AO244+AQ244-[2]Sheet1!$AH245</f>
        <v>0</v>
      </c>
      <c r="AM244" s="59">
        <f t="shared" si="35"/>
        <v>0</v>
      </c>
      <c r="AN244" s="58">
        <f t="shared" si="31"/>
        <v>0</v>
      </c>
      <c r="AO244" s="59"/>
      <c r="AP244" s="58" t="str">
        <f t="shared" si="3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8"/>
        <v>0</v>
      </c>
      <c r="AI245" s="56">
        <f t="shared" si="29"/>
        <v>0</v>
      </c>
      <c r="AJ245" s="57">
        <f t="shared" si="37"/>
        <v>0</v>
      </c>
      <c r="AK245" s="58">
        <f t="shared" si="38"/>
        <v>0</v>
      </c>
      <c r="AL245" s="59">
        <f>AO245+AQ245-[2]Sheet1!$AH246</f>
        <v>0</v>
      </c>
      <c r="AM245" s="59">
        <f t="shared" si="35"/>
        <v>0</v>
      </c>
      <c r="AN245" s="58">
        <f t="shared" si="31"/>
        <v>0</v>
      </c>
      <c r="AO245" s="59"/>
      <c r="AP245" s="58" t="str">
        <f t="shared" si="3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8"/>
        <v>0</v>
      </c>
      <c r="AI246" s="56">
        <f t="shared" si="29"/>
        <v>0</v>
      </c>
      <c r="AJ246" s="57">
        <f t="shared" si="37"/>
        <v>0</v>
      </c>
      <c r="AK246" s="58">
        <f t="shared" si="38"/>
        <v>0</v>
      </c>
      <c r="AL246" s="59">
        <f>AO246+AQ246-[2]Sheet1!$AH247</f>
        <v>0</v>
      </c>
      <c r="AM246" s="59">
        <f t="shared" si="35"/>
        <v>0</v>
      </c>
      <c r="AN246" s="58">
        <f t="shared" si="31"/>
        <v>0</v>
      </c>
      <c r="AO246" s="59"/>
      <c r="AP246" s="58" t="str">
        <f t="shared" si="3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8"/>
        <v>0</v>
      </c>
      <c r="AI247" s="56">
        <f t="shared" si="29"/>
        <v>0</v>
      </c>
      <c r="AJ247" s="57">
        <f t="shared" si="37"/>
        <v>0</v>
      </c>
      <c r="AK247" s="58">
        <f t="shared" si="38"/>
        <v>0</v>
      </c>
      <c r="AL247" s="59">
        <f>AO247+AQ247-[2]Sheet1!$AH248</f>
        <v>0</v>
      </c>
      <c r="AM247" s="59">
        <f t="shared" si="35"/>
        <v>0</v>
      </c>
      <c r="AN247" s="58">
        <f t="shared" si="31"/>
        <v>0</v>
      </c>
      <c r="AO247" s="59"/>
      <c r="AP247" s="58" t="str">
        <f t="shared" si="3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8"/>
        <v>0</v>
      </c>
      <c r="AI248" s="56">
        <f t="shared" si="29"/>
        <v>0</v>
      </c>
      <c r="AJ248" s="57">
        <f t="shared" si="37"/>
        <v>0</v>
      </c>
      <c r="AK248" s="58">
        <f t="shared" si="38"/>
        <v>0</v>
      </c>
      <c r="AL248" s="59">
        <f>AO248+AQ248-[2]Sheet1!$AH249</f>
        <v>0</v>
      </c>
      <c r="AM248" s="59">
        <f t="shared" si="35"/>
        <v>0</v>
      </c>
      <c r="AN248" s="58">
        <f t="shared" si="31"/>
        <v>0</v>
      </c>
      <c r="AO248" s="59"/>
      <c r="AP248" s="58" t="str">
        <f t="shared" si="3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8"/>
        <v>0</v>
      </c>
      <c r="AI249" s="56">
        <f t="shared" si="29"/>
        <v>0</v>
      </c>
      <c r="AJ249" s="57">
        <f t="shared" si="37"/>
        <v>0</v>
      </c>
      <c r="AK249" s="58">
        <f t="shared" si="38"/>
        <v>0</v>
      </c>
      <c r="AL249" s="59">
        <f>AO249+AQ249-[2]Sheet1!$AH250</f>
        <v>0</v>
      </c>
      <c r="AM249" s="59">
        <f t="shared" si="35"/>
        <v>0</v>
      </c>
      <c r="AN249" s="58">
        <f t="shared" si="31"/>
        <v>0</v>
      </c>
      <c r="AO249" s="59"/>
      <c r="AP249" s="58" t="str">
        <f t="shared" si="3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8"/>
        <v>0</v>
      </c>
      <c r="AI250" s="56">
        <f t="shared" si="29"/>
        <v>0</v>
      </c>
      <c r="AJ250" s="57">
        <f t="shared" si="37"/>
        <v>0</v>
      </c>
      <c r="AK250" s="58">
        <f t="shared" si="38"/>
        <v>0</v>
      </c>
      <c r="AL250" s="59">
        <f>AO250+AQ250-[2]Sheet1!$AH251</f>
        <v>0</v>
      </c>
      <c r="AM250" s="59">
        <f t="shared" si="35"/>
        <v>0</v>
      </c>
      <c r="AN250" s="58">
        <f t="shared" si="31"/>
        <v>0</v>
      </c>
      <c r="AO250" s="59"/>
      <c r="AP250" s="58" t="str">
        <f t="shared" si="3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8"/>
        <v>17</v>
      </c>
      <c r="AI251" s="56">
        <f t="shared" si="29"/>
        <v>0</v>
      </c>
      <c r="AJ251" s="57">
        <f t="shared" si="37"/>
        <v>17</v>
      </c>
      <c r="AK251" s="58">
        <f t="shared" si="38"/>
        <v>2.5499999999999998</v>
      </c>
      <c r="AL251" s="59">
        <f>AO251+AQ251-[2]Sheet1!$AH252</f>
        <v>0</v>
      </c>
      <c r="AM251" s="59">
        <f t="shared" si="35"/>
        <v>-17</v>
      </c>
      <c r="AN251" s="58">
        <f t="shared" si="31"/>
        <v>0</v>
      </c>
      <c r="AO251" s="59"/>
      <c r="AP251" s="58">
        <f t="shared" si="32"/>
        <v>-2.5499999999999998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8"/>
        <v>11</v>
      </c>
      <c r="AI252" s="56">
        <f t="shared" si="29"/>
        <v>0</v>
      </c>
      <c r="AJ252" s="57">
        <f t="shared" si="37"/>
        <v>11</v>
      </c>
      <c r="AK252" s="58">
        <f t="shared" si="38"/>
        <v>8.25</v>
      </c>
      <c r="AL252" s="59">
        <f>AO252+AQ252-[2]Sheet1!$AH253</f>
        <v>0</v>
      </c>
      <c r="AM252" s="59">
        <f t="shared" si="35"/>
        <v>-11</v>
      </c>
      <c r="AN252" s="58">
        <f t="shared" si="31"/>
        <v>0</v>
      </c>
      <c r="AO252" s="59"/>
      <c r="AP252" s="58">
        <f t="shared" si="32"/>
        <v>-8.25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8"/>
        <v>0</v>
      </c>
      <c r="AI253" s="56">
        <f t="shared" si="29"/>
        <v>0</v>
      </c>
      <c r="AJ253" s="57">
        <f t="shared" si="37"/>
        <v>0</v>
      </c>
      <c r="AK253" s="58">
        <f t="shared" si="38"/>
        <v>0</v>
      </c>
      <c r="AL253" s="59">
        <f>AO253+AQ253-[2]Sheet1!$AH254</f>
        <v>0</v>
      </c>
      <c r="AM253" s="59">
        <f t="shared" si="35"/>
        <v>0</v>
      </c>
      <c r="AN253" s="58">
        <f t="shared" si="31"/>
        <v>0</v>
      </c>
      <c r="AO253" s="59"/>
      <c r="AP253" s="58" t="str">
        <f t="shared" si="3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8"/>
        <v>0</v>
      </c>
      <c r="AI254" s="56">
        <f t="shared" si="29"/>
        <v>0</v>
      </c>
      <c r="AJ254" s="57">
        <f t="shared" si="37"/>
        <v>0</v>
      </c>
      <c r="AK254" s="58">
        <f t="shared" si="38"/>
        <v>0</v>
      </c>
      <c r="AL254" s="59">
        <f>AO254+AQ254-[2]Sheet1!$AH255</f>
        <v>0</v>
      </c>
      <c r="AM254" s="59">
        <f t="shared" si="35"/>
        <v>0</v>
      </c>
      <c r="AN254" s="58">
        <f t="shared" si="31"/>
        <v>0</v>
      </c>
      <c r="AO254" s="59"/>
      <c r="AP254" s="58" t="str">
        <f t="shared" si="3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8"/>
        <v>0</v>
      </c>
      <c r="AI255" s="56">
        <f t="shared" si="29"/>
        <v>0</v>
      </c>
      <c r="AJ255" s="57">
        <f t="shared" si="37"/>
        <v>0</v>
      </c>
      <c r="AK255" s="58">
        <f t="shared" si="38"/>
        <v>0</v>
      </c>
      <c r="AL255" s="59">
        <f>AO255+AQ255-[2]Sheet1!$AH256</f>
        <v>0</v>
      </c>
      <c r="AM255" s="59">
        <f t="shared" si="35"/>
        <v>0</v>
      </c>
      <c r="AN255" s="58">
        <f t="shared" si="31"/>
        <v>0</v>
      </c>
      <c r="AO255" s="59"/>
      <c r="AP255" s="58" t="str">
        <f t="shared" si="3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8"/>
        <v>0</v>
      </c>
      <c r="AI256" s="56">
        <f t="shared" si="29"/>
        <v>0</v>
      </c>
      <c r="AJ256" s="57">
        <f t="shared" si="37"/>
        <v>0</v>
      </c>
      <c r="AK256" s="58">
        <f t="shared" si="38"/>
        <v>0</v>
      </c>
      <c r="AL256" s="59">
        <f>AO256+AQ256-[2]Sheet1!$AH257</f>
        <v>0</v>
      </c>
      <c r="AM256" s="59">
        <f t="shared" si="35"/>
        <v>0</v>
      </c>
      <c r="AN256" s="58">
        <f t="shared" si="31"/>
        <v>0</v>
      </c>
      <c r="AO256" s="59"/>
      <c r="AP256" s="58" t="str">
        <f t="shared" si="3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8"/>
        <v>0</v>
      </c>
      <c r="AI257" s="56">
        <f t="shared" si="29"/>
        <v>0</v>
      </c>
      <c r="AJ257" s="57">
        <f t="shared" si="37"/>
        <v>0</v>
      </c>
      <c r="AK257" s="58">
        <f t="shared" si="38"/>
        <v>0</v>
      </c>
      <c r="AL257" s="59">
        <f>AO257+AQ257-[2]Sheet1!$AH258</f>
        <v>0</v>
      </c>
      <c r="AM257" s="59">
        <f t="shared" si="35"/>
        <v>0</v>
      </c>
      <c r="AN257" s="58">
        <f t="shared" si="31"/>
        <v>0</v>
      </c>
      <c r="AO257" s="59"/>
      <c r="AP257" s="58" t="str">
        <f t="shared" si="3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8"/>
        <v>0</v>
      </c>
      <c r="AI258" s="56">
        <f t="shared" si="29"/>
        <v>0</v>
      </c>
      <c r="AJ258" s="57">
        <f t="shared" si="37"/>
        <v>0</v>
      </c>
      <c r="AK258" s="58">
        <f t="shared" si="38"/>
        <v>0</v>
      </c>
      <c r="AL258" s="59">
        <f>AO258+AQ258-[2]Sheet1!$AH259</f>
        <v>0</v>
      </c>
      <c r="AM258" s="59">
        <f t="shared" si="35"/>
        <v>0</v>
      </c>
      <c r="AN258" s="58">
        <f t="shared" si="31"/>
        <v>0</v>
      </c>
      <c r="AO258" s="59"/>
      <c r="AP258" s="58" t="str">
        <f t="shared" si="3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8"/>
        <v>0</v>
      </c>
      <c r="AI259" s="56">
        <f t="shared" si="29"/>
        <v>0</v>
      </c>
      <c r="AJ259" s="57">
        <f t="shared" si="37"/>
        <v>0</v>
      </c>
      <c r="AK259" s="58">
        <f t="shared" si="38"/>
        <v>0</v>
      </c>
      <c r="AL259" s="59">
        <f>AO259+AQ259-[2]Sheet1!$AH260</f>
        <v>0</v>
      </c>
      <c r="AM259" s="59">
        <f t="shared" si="35"/>
        <v>0</v>
      </c>
      <c r="AN259" s="58">
        <f t="shared" si="31"/>
        <v>0</v>
      </c>
      <c r="AO259" s="59"/>
      <c r="AP259" s="58" t="str">
        <f t="shared" si="3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8"/>
        <v>0</v>
      </c>
      <c r="AI260" s="56">
        <f t="shared" si="29"/>
        <v>0</v>
      </c>
      <c r="AJ260" s="57">
        <f t="shared" si="37"/>
        <v>0</v>
      </c>
      <c r="AK260" s="58">
        <f t="shared" si="38"/>
        <v>0</v>
      </c>
      <c r="AL260" s="59">
        <f>AO260+AQ260-[2]Sheet1!$AH261</f>
        <v>0</v>
      </c>
      <c r="AM260" s="59">
        <f t="shared" si="35"/>
        <v>0</v>
      </c>
      <c r="AN260" s="58">
        <f t="shared" si="31"/>
        <v>0</v>
      </c>
      <c r="AO260" s="59"/>
      <c r="AP260" s="58" t="str">
        <f t="shared" si="3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8"/>
        <v>0</v>
      </c>
      <c r="AI261" s="56">
        <f t="shared" si="29"/>
        <v>0</v>
      </c>
      <c r="AJ261" s="57">
        <f t="shared" si="37"/>
        <v>0</v>
      </c>
      <c r="AK261" s="58">
        <f t="shared" si="38"/>
        <v>0</v>
      </c>
      <c r="AL261" s="59">
        <f>AO261+AQ261-[2]Sheet1!$AH262</f>
        <v>0</v>
      </c>
      <c r="AM261" s="59">
        <f t="shared" si="35"/>
        <v>0</v>
      </c>
      <c r="AN261" s="58">
        <f t="shared" si="31"/>
        <v>0</v>
      </c>
      <c r="AO261" s="59"/>
      <c r="AP261" s="58" t="str">
        <f t="shared" si="3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8"/>
        <v>0</v>
      </c>
      <c r="AI262" s="56">
        <f t="shared" si="29"/>
        <v>0</v>
      </c>
      <c r="AJ262" s="57">
        <f t="shared" si="37"/>
        <v>0</v>
      </c>
      <c r="AK262" s="58">
        <f t="shared" si="38"/>
        <v>0</v>
      </c>
      <c r="AL262" s="59">
        <f>AO262+AQ262-[2]Sheet1!$AH263</f>
        <v>0</v>
      </c>
      <c r="AM262" s="59">
        <f t="shared" si="35"/>
        <v>0</v>
      </c>
      <c r="AN262" s="58">
        <f t="shared" si="31"/>
        <v>0</v>
      </c>
      <c r="AO262" s="59"/>
      <c r="AP262" s="58" t="str">
        <f t="shared" si="3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8"/>
        <v>0</v>
      </c>
      <c r="AI263" s="56">
        <f t="shared" si="29"/>
        <v>0</v>
      </c>
      <c r="AJ263" s="57">
        <f t="shared" si="37"/>
        <v>0</v>
      </c>
      <c r="AK263" s="58">
        <f t="shared" si="38"/>
        <v>0</v>
      </c>
      <c r="AL263" s="59">
        <f>AO263+AQ263-[2]Sheet1!$AH264</f>
        <v>0</v>
      </c>
      <c r="AM263" s="59">
        <f t="shared" si="35"/>
        <v>0</v>
      </c>
      <c r="AN263" s="58">
        <f t="shared" si="31"/>
        <v>0</v>
      </c>
      <c r="AO263" s="59"/>
      <c r="AP263" s="58" t="str">
        <f t="shared" si="3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8"/>
        <v>0</v>
      </c>
      <c r="AI264" s="56">
        <f t="shared" si="29"/>
        <v>0</v>
      </c>
      <c r="AJ264" s="57">
        <f t="shared" si="37"/>
        <v>0</v>
      </c>
      <c r="AK264" s="58">
        <f t="shared" si="38"/>
        <v>0</v>
      </c>
      <c r="AL264" s="59">
        <f>AO264+AQ264-[2]Sheet1!$AH265</f>
        <v>0</v>
      </c>
      <c r="AM264" s="59">
        <f t="shared" si="35"/>
        <v>0</v>
      </c>
      <c r="AN264" s="58">
        <f t="shared" si="31"/>
        <v>0</v>
      </c>
      <c r="AO264" s="59"/>
      <c r="AP264" s="58" t="str">
        <f t="shared" si="3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8"/>
        <v>0</v>
      </c>
      <c r="AI265" s="61">
        <f t="shared" si="29"/>
        <v>0</v>
      </c>
      <c r="AJ265" s="61"/>
      <c r="AK265" s="64" t="e">
        <f t="shared" si="38"/>
        <v>#VALUE!</v>
      </c>
      <c r="AL265" s="64">
        <f>AO265+AQ265-[2]Sheet1!$AH266</f>
        <v>0</v>
      </c>
      <c r="AM265" s="64">
        <f t="shared" si="35"/>
        <v>0</v>
      </c>
      <c r="AN265" s="64" t="e">
        <f t="shared" si="31"/>
        <v>#VALUE!</v>
      </c>
      <c r="AO265" s="65"/>
      <c r="AP265" s="64" t="str">
        <f t="shared" si="3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8"/>
        <v>0</v>
      </c>
      <c r="AI266" s="61">
        <f t="shared" si="29"/>
        <v>0</v>
      </c>
      <c r="AJ266" s="61"/>
      <c r="AK266" s="64" t="e">
        <f t="shared" si="38"/>
        <v>#VALUE!</v>
      </c>
      <c r="AL266" s="64">
        <f>AO266+AQ266-[2]Sheet1!$AH267</f>
        <v>0</v>
      </c>
      <c r="AM266" s="64">
        <f t="shared" si="35"/>
        <v>0</v>
      </c>
      <c r="AN266" s="64" t="e">
        <f t="shared" si="31"/>
        <v>#VALUE!</v>
      </c>
      <c r="AO266" s="65"/>
      <c r="AP266" s="64" t="str">
        <f t="shared" si="3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9">SUMIF(O:O,AA267,P:P)</f>
        <v>0</v>
      </c>
      <c r="AI267" s="61">
        <f t="shared" ref="AI267" si="40">SUMIF(O:O,AA267,V:V)</f>
        <v>0</v>
      </c>
      <c r="AJ267" s="61"/>
      <c r="AK267" s="64" t="e">
        <f t="shared" si="38"/>
        <v>#VALUE!</v>
      </c>
      <c r="AL267" s="64">
        <f>AO267+AQ267-[2]Sheet1!$AH268</f>
        <v>0</v>
      </c>
      <c r="AM267" s="64">
        <f t="shared" si="35"/>
        <v>0</v>
      </c>
      <c r="AN267" s="64" t="e">
        <f t="shared" si="31"/>
        <v>#VALUE!</v>
      </c>
      <c r="AO267" s="65"/>
      <c r="AP267" s="64" t="str">
        <f t="shared" si="3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45 W47:W200" name="باقیمانده_5"/>
    <protectedRange algorithmName="SHA-512" hashValue="f5WsBkExWTs/LKakVBbNBXjGjwaAPcOxHhJFt4MnEAAY0TgGUtLBwc6BQDnps5THm9Gccqda3SWXIrg2Z9o+GA==" saltValue="9EXh0tvvNrwpkDbSuYJ+Uw==" spinCount="100000" sqref="V2:V45 V47:V200" name="تعداد ارسال شده_4"/>
    <protectedRange algorithmName="SHA-512" hashValue="jjrV5Hy6JwvVqOO7tKoZVoRg7rpBcjqvT96GSIFiDncBaImziwFUF2JC6d0rT0SfgZv+eJ/5g2VdqSB7bdW0mg==" saltValue="0Igh3j97EZBwjtfDd8U1wg==" spinCount="100000" sqref="W46" name="باقیمانده_5_1"/>
    <protectedRange algorithmName="SHA-512" hashValue="f5WsBkExWTs/LKakVBbNBXjGjwaAPcOxHhJFt4MnEAAY0TgGUtLBwc6BQDnps5THm9Gccqda3SWXIrg2Z9o+GA==" saltValue="9EXh0tvvNrwpkDbSuYJ+Uw==" spinCount="100000" sqref="V46" name="تعداد ارسال شده_4_1"/>
  </protectedRanges>
  <mergeCells count="150">
    <mergeCell ref="N31:N32"/>
    <mergeCell ref="M31:M32"/>
    <mergeCell ref="L31:L32"/>
    <mergeCell ref="J31:J32"/>
    <mergeCell ref="I31:I32"/>
    <mergeCell ref="H31:H32"/>
    <mergeCell ref="G31:G32"/>
    <mergeCell ref="AE31:AE32"/>
    <mergeCell ref="G33:G35"/>
    <mergeCell ref="AD33:AD35"/>
    <mergeCell ref="AC33:AC35"/>
    <mergeCell ref="AB33:AB35"/>
    <mergeCell ref="AA33:AA35"/>
    <mergeCell ref="M33:M35"/>
    <mergeCell ref="L33:L35"/>
    <mergeCell ref="J33:J35"/>
    <mergeCell ref="I33:I35"/>
    <mergeCell ref="H33:H35"/>
    <mergeCell ref="AD31:AD32"/>
    <mergeCell ref="AC31:AC32"/>
    <mergeCell ref="AB31:AB32"/>
    <mergeCell ref="AA31:AA32"/>
    <mergeCell ref="N33:N35"/>
    <mergeCell ref="AE28:AE30"/>
    <mergeCell ref="AD28:AD30"/>
    <mergeCell ref="AC28:AC30"/>
    <mergeCell ref="AB28:AB30"/>
    <mergeCell ref="AA28:AA30"/>
    <mergeCell ref="H26:H27"/>
    <mergeCell ref="G26:G27"/>
    <mergeCell ref="AD26:AD27"/>
    <mergeCell ref="AC26:AC27"/>
    <mergeCell ref="AB26:AB27"/>
    <mergeCell ref="AA26:AA27"/>
    <mergeCell ref="N26:N27"/>
    <mergeCell ref="M26:M27"/>
    <mergeCell ref="L26:L27"/>
    <mergeCell ref="J26:J27"/>
    <mergeCell ref="I26:I27"/>
    <mergeCell ref="N28:N30"/>
    <mergeCell ref="M28:M30"/>
    <mergeCell ref="L28:L30"/>
    <mergeCell ref="J28:J30"/>
    <mergeCell ref="I28:I30"/>
    <mergeCell ref="H28:H30"/>
    <mergeCell ref="G28:G30"/>
    <mergeCell ref="H20:H21"/>
    <mergeCell ref="G20:G21"/>
    <mergeCell ref="AD20:AD21"/>
    <mergeCell ref="AC20:AC21"/>
    <mergeCell ref="AB20:AB21"/>
    <mergeCell ref="AA20:AA21"/>
    <mergeCell ref="N20:N21"/>
    <mergeCell ref="M20:M21"/>
    <mergeCell ref="L20:L21"/>
    <mergeCell ref="J20:J21"/>
    <mergeCell ref="I20:I21"/>
    <mergeCell ref="AD11:AD12"/>
    <mergeCell ref="G17:G19"/>
    <mergeCell ref="H17:H19"/>
    <mergeCell ref="I17:I19"/>
    <mergeCell ref="J17:J19"/>
    <mergeCell ref="L17:L19"/>
    <mergeCell ref="M17:M19"/>
    <mergeCell ref="N17:N19"/>
    <mergeCell ref="AD17:AD19"/>
    <mergeCell ref="AC17:AC19"/>
    <mergeCell ref="AB17:AB19"/>
    <mergeCell ref="AA17:AA19"/>
    <mergeCell ref="H11:H12"/>
    <mergeCell ref="G11:G12"/>
    <mergeCell ref="AA11:AA12"/>
    <mergeCell ref="AB11:AB12"/>
    <mergeCell ref="AC11:AC12"/>
    <mergeCell ref="N11:N12"/>
    <mergeCell ref="M11:M12"/>
    <mergeCell ref="L11:L12"/>
    <mergeCell ref="J11:J12"/>
    <mergeCell ref="I11:I12"/>
    <mergeCell ref="I6:I7"/>
    <mergeCell ref="H6:H7"/>
    <mergeCell ref="M8:M10"/>
    <mergeCell ref="N8:N10"/>
    <mergeCell ref="AD8:AD10"/>
    <mergeCell ref="AC8:AC10"/>
    <mergeCell ref="AB8:AB10"/>
    <mergeCell ref="AA8:AA10"/>
    <mergeCell ref="G8:G10"/>
    <mergeCell ref="H8:H10"/>
    <mergeCell ref="I8:I10"/>
    <mergeCell ref="J8:J10"/>
    <mergeCell ref="L8:L10"/>
    <mergeCell ref="AD2:AD4"/>
    <mergeCell ref="AC2:AC4"/>
    <mergeCell ref="AB2:AB4"/>
    <mergeCell ref="AA2:AA4"/>
    <mergeCell ref="N6:N7"/>
    <mergeCell ref="A1:B1"/>
    <mergeCell ref="C1:D1"/>
    <mergeCell ref="E1:F1"/>
    <mergeCell ref="U1:V1"/>
    <mergeCell ref="G2:G4"/>
    <mergeCell ref="H2:H4"/>
    <mergeCell ref="I2:I4"/>
    <mergeCell ref="J2:J4"/>
    <mergeCell ref="L2:L4"/>
    <mergeCell ref="M2:M4"/>
    <mergeCell ref="N2:N4"/>
    <mergeCell ref="G6:G7"/>
    <mergeCell ref="AD6:AD7"/>
    <mergeCell ref="AC6:AC7"/>
    <mergeCell ref="AB6:AB7"/>
    <mergeCell ref="AA6:AA7"/>
    <mergeCell ref="M6:M7"/>
    <mergeCell ref="L6:L7"/>
    <mergeCell ref="J6:J7"/>
    <mergeCell ref="AA37:AA39"/>
    <mergeCell ref="AD37:AD39"/>
    <mergeCell ref="AC37:AC39"/>
    <mergeCell ref="AB37:AB39"/>
    <mergeCell ref="G37:G39"/>
    <mergeCell ref="H37:H39"/>
    <mergeCell ref="I37:I39"/>
    <mergeCell ref="J37:J39"/>
    <mergeCell ref="L37:L39"/>
    <mergeCell ref="M37:M39"/>
    <mergeCell ref="N37:N39"/>
    <mergeCell ref="AE40:AE42"/>
    <mergeCell ref="J43:J44"/>
    <mergeCell ref="I43:I44"/>
    <mergeCell ref="H43:H44"/>
    <mergeCell ref="G43:G44"/>
    <mergeCell ref="AC43:AC45"/>
    <mergeCell ref="AD43:AD45"/>
    <mergeCell ref="AB43:AB45"/>
    <mergeCell ref="AA43:AA45"/>
    <mergeCell ref="L43:L45"/>
    <mergeCell ref="M43:M45"/>
    <mergeCell ref="N43:N45"/>
    <mergeCell ref="G40:G42"/>
    <mergeCell ref="H40:H42"/>
    <mergeCell ref="I40:I42"/>
    <mergeCell ref="J40:J42"/>
    <mergeCell ref="L40:L42"/>
    <mergeCell ref="M40:M42"/>
    <mergeCell ref="N40:N42"/>
    <mergeCell ref="AD40:AD42"/>
    <mergeCell ref="AC40:AC42"/>
    <mergeCell ref="AB40:AB42"/>
    <mergeCell ref="AA40:AA42"/>
  </mergeCells>
  <conditionalFormatting sqref="G2:J2 AD2 J5:J6 AD5:AD6 J8 AD8 G11:J11 AD11 G13:J17 AD13:AD17 G20:J20 AD20 G22:J26 AD22:AD26 G28:J28 AD28 G31:J31 AD31 G33:J33 AD33 G36:J37 AD36:AD37 G40:J40 AD40 G43:J43 AD43">
    <cfRule type="expression" dxfId="65" priority="67">
      <formula>$A2</formula>
    </cfRule>
  </conditionalFormatting>
  <conditionalFormatting sqref="G2:J2 AD2 Z2:Z45 J5:J6 AD5:AD6 J8 AD8 G11:J11 AD11 G13:J17 AD13:AD17 G20:J20 AD20 G22:J26 AD22:AD26 G28:J28 AD28 G31:J31 AD31 G33:J33 AD33 G36:J37 AD36:AD37 G40:J40 AD40 G43:J43 AD43 G45:J45">
    <cfRule type="expression" dxfId="64" priority="69">
      <formula>$E2</formula>
    </cfRule>
  </conditionalFormatting>
  <conditionalFormatting sqref="G46:J200 Z46:Z200 AD46:AD200">
    <cfRule type="expression" dxfId="63" priority="4">
      <formula>$E46</formula>
    </cfRule>
  </conditionalFormatting>
  <conditionalFormatting sqref="G2:AF2 J5:J6 AA5:AF6 J8 AA8:AF8 G11:P11 AA11:AF11 G13:P17 AA13:AF17 G20:P20 AA20:AF20 G22:P26 AA22:AF26 G28:AF28 G31:AF31 G33:P33 AA33:AF33 G36:AF37 G40:AF40 G43:AF43 Q3:Z27 O29:Z30 O32:Z32 Q33:Z34 O35:Z35 O38:Z39 O41:Z42 O44:Z45 G45:K45 AE3:AF4 K3:K10 O3:P10 H5:H6 AE7:AF7 H8 AE9:AF10 K12 O12:P12 AE12:AF12 K18:K19 O18:P19 AE18:AF19 K21 O21:P21 AE21:AF21 K27 O27:P27 AE27:AF27 K29:K30 AF29:AF30 K32 AF32 O34:P34 K34:K35 AE34:AF35 K38:K39 AE38:AF39 K41:K42 AF41:AF42 K44 AE44:AF45">
    <cfRule type="expression" dxfId="62" priority="68">
      <formula>$C2</formula>
    </cfRule>
  </conditionalFormatting>
  <conditionalFormatting sqref="G46:AF200">
    <cfRule type="expression" dxfId="61" priority="3">
      <formula>$C46</formula>
    </cfRule>
  </conditionalFormatting>
  <conditionalFormatting sqref="W2:W200">
    <cfRule type="expression" dxfId="60" priority="1">
      <formula>$AG2</formula>
    </cfRule>
  </conditionalFormatting>
  <conditionalFormatting sqref="Z2:Z200 G45:J200 AD46:AD200">
    <cfRule type="expression" dxfId="59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{9C1EA570-9023-4F0F-ADF5-DE891E091590}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{272AA6B9-7BCB-4EE9-9EA7-692B473D0EF5}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{D6D1CAA5-FE86-4440-AA75-0EAD0DFA7598}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{5A2AE466-89F6-4AFA-9658-6F2F061B9D7A}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{7807EB8D-D6AA-4037-B096-E5D06DF1532A}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{C3078F48-0384-472E-B378-D79A36A772A0}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{76ED0666-E6F8-46BB-932F-E51C5CD8F0A7}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{6D894841-922D-4B20-B7BE-63680B597D06}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{EBE3D02B-8F34-4418-9E45-8A2CFF6F229A}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{5944A8E7-2F06-4BCC-ACB6-6C646A82DA47}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{F5555C0B-B79A-4821-A00C-FD406D3F7BB3}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{48DCCC72-85F3-48F3-BA16-61AA142CB68A}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{53B0426B-2DDE-43CD-AADC-D221AED9754B}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{5F0B2406-E196-46A5-8A65-0D0E052EB704}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{BC0D8BD9-5CF0-4B2A-8F54-B92354CBEF19}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{EBF58A91-9588-4377-B3F1-16F83826DBAF}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{7967A111-5D09-4C3D-8248-4B8CC1098A52}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{58B02FA9-6966-49BE-B213-9EF0B93E4200}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{7770C100-47B3-4DD5-8B3A-FF8DEF1B2189}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{0156DF9B-5467-45E4-9D04-A7044C74F28D}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{A19B9391-534D-44F5-87D7-867E268C33F1}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{0A0A5801-1C26-4661-AB50-673FCBBF0579}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{6D385937-A036-45FD-8BFC-A304922FE6B5}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{49CF68E3-9F0E-4F78-A5CF-5CBDFE52E062}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{78451180-5DD8-4F89-9D63-E30363F59886}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{3EB78778-A080-434D-8AE8-F819BFEA0FFD}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{DCB7D5C0-FFD8-466D-B2D4-B63C0660EC3F}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{9FC2A4F3-19F6-4487-AFAC-6C2B2C2F8CE9}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{F4580F7B-E97E-4D4B-B40F-233897727280}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{B7A5EABC-65A4-4E68-B54D-A3D70F36F7E8}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{D57078F8-208E-45FC-A8E7-2E7F13D34E97}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{54191CBF-C427-4C31-A9EE-B68977276A71}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{C352CEE0-F004-4381-BDA3-4A6D4808C875}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{E770EDA8-2C08-480F-95D5-64BB364C9A97}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{63FA284E-E788-407B-8938-852AF7DEF975}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{3C59AA26-B5E5-4283-B654-15494140B643}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{AD9D0A5C-7386-4CE3-BAB6-1D808F811BFF}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{25F20A57-8C6D-4875-9815-FB359BDD799E}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{74000CB2-B67A-4B42-8B10-C7E345628946}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{FB929774-5F93-40C9-8437-AA400CA7DA5D}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{C28EA901-A941-4256-9BC6-F87F9C27A764}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{80A86480-B1E5-4465-B26B-8084CF6681FE}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{15DB82B9-F2EA-463D-9352-A4A51B9EE6DD}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{2A7D8093-A26B-4FA7-BD58-674F8A1BAE08}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{4EC177E9-B6D8-4202-B9A1-8614B4040032}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{F7357E80-DA93-4C8F-AA16-6828AE35C9CF}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{E82B1DA8-1194-4B33-9A89-18739E1EBE3B}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{BC23139A-315A-4C29-A6FD-1CBD3E6FBD2F}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{B31D0DEA-1EB8-416E-B37F-9E3F0E173200}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{D0EEF600-A310-47F2-B880-BF19CC6290C8}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{EF0D10B1-E356-4CF1-B726-982B4FC043C4}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{DD888B43-31CB-4E5A-9949-0C7FE7B0090C}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{1D55D329-B041-42DE-A78B-17B24DC73F71}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{C6838ECA-2F30-4C7F-818A-8D3EF4642034}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{C80660E5-3AFC-4EA9-A65F-EF515BC5D3BE}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{53ED6B95-10D0-41BE-A161-DBC6568C49EA}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{9E1DC2D7-0F79-4EB0-B896-A1BC255877E0}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{24ED023A-CDAB-4DC7-A804-DFB0BC631A68}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{1B924D71-829D-449F-A8C7-D97F40D38F71}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{CA0C6FF0-75EC-4796-8B4F-2DEC86C357F1}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{C56BC9B6-33CE-4EDE-B807-DC4668C32425}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1EA570-9023-4F0F-ADF5-DE891E09159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72AA6B9-7BCB-4EE9-9EA7-692B473D0EF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6D1CAA5-FE86-4440-AA75-0EAD0DFA759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A2AE466-89F6-4AFA-9658-6F2F061B9D7A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7807EB8D-D6AA-4037-B096-E5D06DF1532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C3078F48-0384-472E-B378-D79A36A772A0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6ED0666-E6F8-46BB-932F-E51C5CD8F0A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D894841-922D-4B20-B7BE-63680B597D0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EBE3D02B-8F34-4418-9E45-8A2CFF6F229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944A8E7-2F06-4BCC-ACB6-6C646A82DA4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5555C0B-B79A-4821-A00C-FD406D3F7BB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48DCCC72-85F3-48F3-BA16-61AA142CB68A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53B0426B-2DDE-43CD-AADC-D221AED9754B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F0B2406-E196-46A5-8A65-0D0E052EB704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C0D8BD9-5CF0-4B2A-8F54-B92354CBEF1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BF58A91-9588-4377-B3F1-16F83826DBA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967A111-5D09-4C3D-8248-4B8CC1098A52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58B02FA9-6966-49BE-B213-9EF0B93E420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770C100-47B3-4DD5-8B3A-FF8DEF1B218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156DF9B-5467-45E4-9D04-A7044C74F28D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19B9391-534D-44F5-87D7-867E268C33F1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A0A5801-1C26-4661-AB50-673FCBBF057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6D385937-A036-45FD-8BFC-A304922FE6B5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49CF68E3-9F0E-4F78-A5CF-5CBDFE52E06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8451180-5DD8-4F89-9D63-E30363F5988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EB78778-A080-434D-8AE8-F819BFEA0FFD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CB7D5C0-FFD8-466D-B2D4-B63C0660EC3F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FC2A4F3-19F6-4487-AFAC-6C2B2C2F8CE9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F4580F7B-E97E-4D4B-B40F-23389772728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B7A5EABC-65A4-4E68-B54D-A3D70F36F7E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57078F8-208E-45FC-A8E7-2E7F13D34E97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4191CBF-C427-4C31-A9EE-B68977276A71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352CEE0-F004-4381-BDA3-4A6D4808C875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770EDA8-2C08-480F-95D5-64BB364C9A9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3FA284E-E788-407B-8938-852AF7DEF97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C59AA26-B5E5-4283-B654-15494140B64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D9D0A5C-7386-4CE3-BAB6-1D808F811BF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5F20A57-8C6D-4875-9815-FB359BDD799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74000CB2-B67A-4B42-8B10-C7E34562894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FB929774-5F93-40C9-8437-AA400CA7DA5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28EA901-A941-4256-9BC6-F87F9C27A76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0A86480-B1E5-4465-B26B-8084CF6681F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5DB82B9-F2EA-463D-9352-A4A51B9EE6D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2A7D8093-A26B-4FA7-BD58-674F8A1BAE0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4EC177E9-B6D8-4202-B9A1-8614B4040032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F7357E80-DA93-4C8F-AA16-6828AE35C9C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82B1DA8-1194-4B33-9A89-18739E1EBE3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BC23139A-315A-4C29-A6FD-1CBD3E6FBD2F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31D0DEA-1EB8-416E-B37F-9E3F0E17320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D0EEF600-A310-47F2-B880-BF19CC6290C8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F0D10B1-E356-4CF1-B726-982B4FC043C4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DD888B43-31CB-4E5A-9949-0C7FE7B0090C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D55D329-B041-42DE-A78B-17B24DC73F7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6838ECA-2F30-4C7F-818A-8D3EF4642034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80660E5-3AFC-4EA9-A65F-EF515BC5D3B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3ED6B95-10D0-41BE-A161-DBC6568C49E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9E1DC2D7-0F79-4EB0-B896-A1BC255877E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24ED023A-CDAB-4DC7-A804-DFB0BC631A68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B924D71-829D-449F-A8C7-D97F40D38F71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CA0C6FF0-75EC-4796-8B4F-2DEC86C357F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56BC9B6-33CE-4EDE-B807-DC4668C3242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9694-3D1A-46C6-A604-47E194E5CC88}">
  <dimension ref="A1:AR267"/>
  <sheetViews>
    <sheetView rightToLeft="1" topLeftCell="G46" zoomScale="70" zoomScaleNormal="70" workbookViewId="0">
      <selection activeCell="N57" sqref="N57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5.332031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1.33203125" style="24" bestFit="1" customWidth="1"/>
    <col min="29" max="29" width="15.77734375" style="31" bestFit="1" customWidth="1"/>
    <col min="30" max="30" width="13.6640625" style="32" bestFit="1" customWidth="1"/>
    <col min="31" max="31" width="70.77734375" style="24" bestFit="1" customWidth="1"/>
    <col min="32" max="32" width="28.33203125" style="24" bestFit="1" customWidth="1"/>
    <col min="33" max="33" width="13.5546875" style="24" bestFit="1" customWidth="1"/>
    <col min="34" max="34" width="134.441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283806830152</v>
      </c>
      <c r="I2" s="9" t="s">
        <v>1194</v>
      </c>
      <c r="J2" s="9"/>
      <c r="K2" s="11" t="str">
        <f t="shared" ref="K2:K65" ca="1" si="0">IF(C2, TODAY(), "" )</f>
        <v/>
      </c>
      <c r="L2" s="12" t="s">
        <v>1236</v>
      </c>
      <c r="M2" s="12" t="s">
        <v>1237</v>
      </c>
      <c r="N2" s="12"/>
      <c r="O2" s="9">
        <v>5501.2</v>
      </c>
      <c r="P2" s="9">
        <v>1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11100000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11100000</v>
      </c>
      <c r="Y2" s="17"/>
      <c r="Z2" s="14">
        <f t="shared" ref="Z2:Z65" si="4">X2-Y2</f>
        <v>11100000</v>
      </c>
      <c r="AA2" s="18" t="s">
        <v>80</v>
      </c>
      <c r="AB2" s="13" t="s">
        <v>1238</v>
      </c>
      <c r="AC2" s="19" t="s">
        <v>1239</v>
      </c>
      <c r="AD2" s="20" t="s">
        <v>172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مرزداران - خیابان سپهر - کوچه سپهر نهم - کوچه شباهنگ - پلاک یک - واحد چهار  - فرید فتوحی 09124881657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202">
        <v>969010</v>
      </c>
      <c r="I3" s="159" t="s">
        <v>1194</v>
      </c>
      <c r="J3" s="159"/>
      <c r="K3" s="11" t="str">
        <f t="shared" ca="1" si="0"/>
        <v/>
      </c>
      <c r="L3" s="156" t="s">
        <v>1240</v>
      </c>
      <c r="M3" s="156" t="s">
        <v>1241</v>
      </c>
      <c r="N3" s="156" t="s">
        <v>1242</v>
      </c>
      <c r="O3" s="9">
        <v>3329.1</v>
      </c>
      <c r="P3" s="9">
        <v>1</v>
      </c>
      <c r="Q3" s="13" t="str">
        <f>VLOOKUP(O3, '[1]لیست محصولات شهریور ۱۴۰۳'!B:C,2,0)</f>
        <v>بنتی ننکا | Benti Nenka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9850000</v>
      </c>
      <c r="U3" s="15"/>
      <c r="V3" s="16">
        <f t="shared" si="1"/>
        <v>0</v>
      </c>
      <c r="W3" s="12">
        <f t="shared" si="2"/>
        <v>1</v>
      </c>
      <c r="X3" s="14">
        <f t="shared" si="3"/>
        <v>9850000</v>
      </c>
      <c r="Y3" s="17"/>
      <c r="Z3" s="14">
        <f t="shared" si="4"/>
        <v>9850000</v>
      </c>
      <c r="AA3" s="168" t="s">
        <v>859</v>
      </c>
      <c r="AB3" s="226" t="s">
        <v>1243</v>
      </c>
      <c r="AC3" s="171" t="s">
        <v>1244</v>
      </c>
      <c r="AD3" s="175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نوشهر خیابان شهید کریمی بن بست ورزش پاساژ لنگر طبقه ۲ پلاک c1 کافه مهتاب - صهبا قطبی 09307491030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1"/>
      <c r="H4" s="204"/>
      <c r="I4" s="161"/>
      <c r="J4" s="161"/>
      <c r="K4" s="11" t="str">
        <f t="shared" ca="1" si="0"/>
        <v/>
      </c>
      <c r="L4" s="158"/>
      <c r="M4" s="158"/>
      <c r="N4" s="158"/>
      <c r="O4" s="9">
        <v>5511.1</v>
      </c>
      <c r="P4" s="9">
        <v>1</v>
      </c>
      <c r="Q4" s="13" t="str">
        <f>VLOOKUP(O4, '[1]لیست محصولات شهریور ۱۴۰۳'!B:C,2,0)</f>
        <v>هامبلا | Hambella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3000000</v>
      </c>
      <c r="U4" s="15"/>
      <c r="V4" s="16">
        <f t="shared" si="1"/>
        <v>0</v>
      </c>
      <c r="W4" s="12">
        <f t="shared" si="2"/>
        <v>1</v>
      </c>
      <c r="X4" s="14">
        <f t="shared" si="3"/>
        <v>3000000</v>
      </c>
      <c r="Y4" s="17"/>
      <c r="Z4" s="14">
        <f t="shared" si="4"/>
        <v>3000000</v>
      </c>
      <c r="AA4" s="170"/>
      <c r="AB4" s="227"/>
      <c r="AC4" s="173"/>
      <c r="AD4" s="177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59">
        <v>3</v>
      </c>
      <c r="H5" s="202">
        <v>283818510545</v>
      </c>
      <c r="I5" s="159" t="s">
        <v>1194</v>
      </c>
      <c r="J5" s="159"/>
      <c r="K5" s="11" t="str">
        <f t="shared" ca="1" si="0"/>
        <v/>
      </c>
      <c r="L5" s="156" t="s">
        <v>1245</v>
      </c>
      <c r="M5" s="156" t="s">
        <v>1246</v>
      </c>
      <c r="N5" s="156" t="s">
        <v>1247</v>
      </c>
      <c r="O5" s="9">
        <v>5511.2</v>
      </c>
      <c r="P5" s="9">
        <v>2</v>
      </c>
      <c r="Q5" s="13" t="str">
        <f>VLOOKUP(O5, '[1]لیست محصولات شهریور ۱۴۰۳'!B:C,2,0)</f>
        <v>هامبلا | Hambella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14550000</v>
      </c>
      <c r="U5" s="15"/>
      <c r="V5" s="16">
        <f t="shared" si="1"/>
        <v>0</v>
      </c>
      <c r="W5" s="12">
        <f t="shared" si="2"/>
        <v>2</v>
      </c>
      <c r="X5" s="14">
        <f t="shared" si="3"/>
        <v>29100000</v>
      </c>
      <c r="Y5" s="17"/>
      <c r="Z5" s="14">
        <f t="shared" si="4"/>
        <v>29100000</v>
      </c>
      <c r="AA5" s="168" t="s">
        <v>1248</v>
      </c>
      <c r="AB5" s="226" t="s">
        <v>1249</v>
      </c>
      <c r="AC5" s="171" t="s">
        <v>1250</v>
      </c>
      <c r="AD5" s="175"/>
      <c r="AE5" s="19"/>
      <c r="AF5" s="21"/>
      <c r="AG5" s="22" t="str">
        <f t="shared" si="5"/>
        <v>TRUE</v>
      </c>
      <c r="AH5" s="23" t="str">
        <f t="shared" si="6"/>
        <v>میانه جاده ترانزیت نرسیده به پمپ بنزین صیامی کافه رستوران بهار - سید مهدی افتخاری 09351297588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0"/>
      <c r="H6" s="203"/>
      <c r="I6" s="160"/>
      <c r="J6" s="160"/>
      <c r="K6" s="11" t="str">
        <f t="shared" ca="1" si="0"/>
        <v/>
      </c>
      <c r="L6" s="157"/>
      <c r="M6" s="157"/>
      <c r="N6" s="157"/>
      <c r="O6" s="9">
        <v>5525.2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13350000</v>
      </c>
      <c r="U6" s="15"/>
      <c r="V6" s="16">
        <f t="shared" si="1"/>
        <v>0</v>
      </c>
      <c r="W6" s="12">
        <f t="shared" si="2"/>
        <v>1</v>
      </c>
      <c r="X6" s="14">
        <f t="shared" si="3"/>
        <v>13350000</v>
      </c>
      <c r="Y6" s="17"/>
      <c r="Z6" s="14">
        <f t="shared" si="4"/>
        <v>13350000</v>
      </c>
      <c r="AA6" s="169"/>
      <c r="AB6" s="228"/>
      <c r="AC6" s="172"/>
      <c r="AD6" s="176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0"/>
      <c r="H7" s="203"/>
      <c r="I7" s="160"/>
      <c r="J7" s="160"/>
      <c r="K7" s="11" t="str">
        <f t="shared" ca="1" si="0"/>
        <v/>
      </c>
      <c r="L7" s="157"/>
      <c r="M7" s="157"/>
      <c r="N7" s="157"/>
      <c r="O7" s="9">
        <v>5524.2</v>
      </c>
      <c r="P7" s="9">
        <v>1</v>
      </c>
      <c r="Q7" s="13" t="str">
        <f>VLOOKUP(O7, '[1]لیست محصولات شهریور ۱۴۰۳'!B:C,2,0)</f>
        <v>برزیل کوکاپیل کاناریو | Brazil Cocapil Canario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12450000</v>
      </c>
      <c r="U7" s="26"/>
      <c r="V7" s="16">
        <f t="shared" si="1"/>
        <v>0</v>
      </c>
      <c r="W7" s="12">
        <f t="shared" si="2"/>
        <v>1</v>
      </c>
      <c r="X7" s="14">
        <f t="shared" si="3"/>
        <v>12450000</v>
      </c>
      <c r="Y7" s="17"/>
      <c r="Z7" s="14">
        <f t="shared" si="4"/>
        <v>12450000</v>
      </c>
      <c r="AA7" s="169"/>
      <c r="AB7" s="228"/>
      <c r="AC7" s="172"/>
      <c r="AD7" s="176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204"/>
      <c r="I8" s="161"/>
      <c r="J8" s="161"/>
      <c r="K8" s="11" t="str">
        <f t="shared" ca="1" si="0"/>
        <v/>
      </c>
      <c r="L8" s="158"/>
      <c r="M8" s="158"/>
      <c r="N8" s="158"/>
      <c r="O8" s="9">
        <v>5525.1</v>
      </c>
      <c r="P8" s="9">
        <v>2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2</v>
      </c>
      <c r="X8" s="14">
        <f t="shared" si="3"/>
        <v>5500000</v>
      </c>
      <c r="Y8" s="17"/>
      <c r="Z8" s="14">
        <f t="shared" si="4"/>
        <v>5500000</v>
      </c>
      <c r="AA8" s="170"/>
      <c r="AB8" s="227"/>
      <c r="AC8" s="173"/>
      <c r="AD8" s="17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4</v>
      </c>
      <c r="H9" s="202">
        <v>985307</v>
      </c>
      <c r="I9" s="159" t="s">
        <v>1194</v>
      </c>
      <c r="J9" s="159"/>
      <c r="K9" s="11" t="str">
        <f t="shared" ca="1" si="0"/>
        <v/>
      </c>
      <c r="L9" s="156" t="s">
        <v>276</v>
      </c>
      <c r="M9" s="156" t="s">
        <v>1251</v>
      </c>
      <c r="N9" s="156"/>
      <c r="O9" s="9">
        <v>5524.3</v>
      </c>
      <c r="P9" s="9">
        <v>1</v>
      </c>
      <c r="Q9" s="13" t="str">
        <f>VLOOKUP(O9, '[1]لیست محصولات شهریور ۱۴۰۳'!B:C,2,0)</f>
        <v>برزیل کوکاپیل کاناریو | Brazil Cocapil Canario</v>
      </c>
      <c r="R9" s="9"/>
      <c r="S9" s="12">
        <f>VLOOKUP(O9, '[1]لیست محصولات شهریور ۱۴۰۳'!B:F,5,0)</f>
        <v>4000</v>
      </c>
      <c r="T9" s="14">
        <f>VLOOKUP(O9, '[1]لیست محصولات شهریور ۱۴۰۳'!B:G,6,0)</f>
        <v>58400000</v>
      </c>
      <c r="U9" s="15"/>
      <c r="V9" s="16">
        <f t="shared" si="1"/>
        <v>0</v>
      </c>
      <c r="W9" s="12">
        <f t="shared" si="2"/>
        <v>1</v>
      </c>
      <c r="X9" s="14">
        <f t="shared" si="3"/>
        <v>58400000</v>
      </c>
      <c r="Y9" s="17"/>
      <c r="Z9" s="14">
        <f t="shared" si="4"/>
        <v>58400000</v>
      </c>
      <c r="AA9" s="168" t="s">
        <v>616</v>
      </c>
      <c r="AB9" s="226" t="s">
        <v>1252</v>
      </c>
      <c r="AC9" s="171" t="s">
        <v>1253</v>
      </c>
      <c r="AD9" s="175"/>
      <c r="AE9" s="19"/>
      <c r="AF9" s="21"/>
      <c r="AG9" s="22" t="str">
        <f t="shared" si="5"/>
        <v>TRUE</v>
      </c>
      <c r="AH9" s="23" t="str">
        <f t="shared" si="6"/>
        <v>بجنورد میرزارضای کرمانی ۲۹ پلاک ۲۰ طبقه ۳  - ایمان  نایبی 09155112264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204"/>
      <c r="I10" s="161"/>
      <c r="J10" s="161"/>
      <c r="K10" s="11" t="str">
        <f t="shared" ca="1" si="0"/>
        <v/>
      </c>
      <c r="L10" s="158"/>
      <c r="M10" s="158"/>
      <c r="N10" s="158"/>
      <c r="O10" s="9">
        <v>5524.2</v>
      </c>
      <c r="P10" s="9">
        <v>1</v>
      </c>
      <c r="Q10" s="13" t="str">
        <f>VLOOKUP(O10, '[1]لیست محصولات شهریور ۱۴۰۳'!B:C,2,0)</f>
        <v>برزیل کوکاپیل کاناریو | Brazil Cocapil Canario</v>
      </c>
      <c r="R10" s="9" t="s">
        <v>84</v>
      </c>
      <c r="S10" s="12">
        <f>VLOOKUP(O10, '[1]لیست محصولات شهریور ۱۴۰۳'!B:F,5,0)</f>
        <v>750</v>
      </c>
      <c r="T10" s="14">
        <f>VLOOKUP(O10, '[1]لیست محصولات شهریور ۱۴۰۳'!B:G,6,0)</f>
        <v>12450000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12450000</v>
      </c>
      <c r="Y10" s="17"/>
      <c r="Z10" s="14">
        <f t="shared" si="4"/>
        <v>12450000</v>
      </c>
      <c r="AA10" s="170"/>
      <c r="AB10" s="227"/>
      <c r="AC10" s="173"/>
      <c r="AD10" s="177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59">
        <v>5</v>
      </c>
      <c r="H11" s="202">
        <v>283828266298</v>
      </c>
      <c r="I11" s="159" t="s">
        <v>1194</v>
      </c>
      <c r="J11" s="159"/>
      <c r="K11" s="11" t="str">
        <f t="shared" ca="1" si="0"/>
        <v/>
      </c>
      <c r="L11" s="156" t="s">
        <v>350</v>
      </c>
      <c r="M11" s="156" t="s">
        <v>351</v>
      </c>
      <c r="N11" s="156"/>
      <c r="O11" s="9">
        <v>5525.1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 t="s">
        <v>1037</v>
      </c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2750000</v>
      </c>
      <c r="Y11" s="17"/>
      <c r="Z11" s="14">
        <f t="shared" si="4"/>
        <v>2750000</v>
      </c>
      <c r="AA11" s="168" t="s">
        <v>80</v>
      </c>
      <c r="AB11" s="226" t="s">
        <v>1254</v>
      </c>
      <c r="AC11" s="171" t="s">
        <v>352</v>
      </c>
      <c r="AD11" s="175" t="s">
        <v>172</v>
      </c>
      <c r="AE11" s="154" t="s">
        <v>1255</v>
      </c>
      <c r="AF11" s="21"/>
      <c r="AG11" s="22" t="str">
        <f t="shared" si="5"/>
        <v>TRUE</v>
      </c>
      <c r="AH11" s="23" t="str">
        <f t="shared" si="6"/>
        <v>تهران بلوار فرحزادی؛ خیابان آسمان ها, آسمان سوم شرقی, پلاک ۴۳  - عرفان فرهمند 09912375278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1"/>
      <c r="H12" s="204"/>
      <c r="I12" s="161"/>
      <c r="J12" s="161"/>
      <c r="K12" s="11" t="str">
        <f t="shared" ca="1" si="0"/>
        <v/>
      </c>
      <c r="L12" s="158"/>
      <c r="M12" s="158"/>
      <c r="N12" s="158"/>
      <c r="O12" s="9">
        <v>5501.1</v>
      </c>
      <c r="P12" s="9">
        <v>1</v>
      </c>
      <c r="Q12" s="13" t="str">
        <f>VLOOKUP(O12, '[1]لیست محصولات شهریور ۱۴۰۳'!B:C,2,0)</f>
        <v>ورتکس | Vortex</v>
      </c>
      <c r="R12" s="9" t="s">
        <v>1037</v>
      </c>
      <c r="S12" s="12">
        <f>VLOOKUP(O12, '[1]لیست محصولات شهریور ۱۴۰۳'!B:F,5,0)</f>
        <v>150</v>
      </c>
      <c r="T12" s="14">
        <f>VLOOKUP(O12, '[1]لیست محصولات شهریور ۱۴۰۳'!B:G,6,0)</f>
        <v>2300000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2300000</v>
      </c>
      <c r="Y12" s="17"/>
      <c r="Z12" s="14">
        <f t="shared" si="4"/>
        <v>2300000</v>
      </c>
      <c r="AA12" s="170"/>
      <c r="AB12" s="227"/>
      <c r="AC12" s="173"/>
      <c r="AD12" s="177"/>
      <c r="AE12" s="155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6</v>
      </c>
      <c r="H13" s="10">
        <v>283833361435</v>
      </c>
      <c r="I13" s="9" t="s">
        <v>1194</v>
      </c>
      <c r="J13" s="9"/>
      <c r="K13" s="11" t="str">
        <f t="shared" ca="1" si="0"/>
        <v/>
      </c>
      <c r="L13" s="12" t="s">
        <v>330</v>
      </c>
      <c r="M13" s="12" t="s">
        <v>1256</v>
      </c>
      <c r="N13" s="12" t="s">
        <v>1257</v>
      </c>
      <c r="O13" s="9">
        <v>5501.2</v>
      </c>
      <c r="P13" s="9">
        <v>1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11100000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11100000</v>
      </c>
      <c r="Y13" s="17"/>
      <c r="Z13" s="14">
        <f t="shared" si="4"/>
        <v>11100000</v>
      </c>
      <c r="AA13" s="18" t="s">
        <v>207</v>
      </c>
      <c r="AB13" s="13" t="s">
        <v>1258</v>
      </c>
      <c r="AC13" s="19" t="s">
        <v>1259</v>
      </c>
      <c r="AD13" s="20"/>
      <c r="AE13" s="19"/>
      <c r="AF13" s="21"/>
      <c r="AG13" s="22" t="str">
        <f t="shared" si="5"/>
        <v>TRUE</v>
      </c>
      <c r="AH13" s="23" t="str">
        <f t="shared" si="6"/>
        <v>کرج فاز 3 مهرشهر خیابان مسیح پاکدل شرقی پ 32 کافه رستوران لیالانژ - ساسان ملک 09121778543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59">
        <v>7</v>
      </c>
      <c r="H14" s="202">
        <v>283847751080</v>
      </c>
      <c r="I14" s="159" t="s">
        <v>1194</v>
      </c>
      <c r="J14" s="159"/>
      <c r="K14" s="11" t="str">
        <f t="shared" ca="1" si="0"/>
        <v/>
      </c>
      <c r="L14" s="156" t="s">
        <v>232</v>
      </c>
      <c r="M14" s="156" t="s">
        <v>1260</v>
      </c>
      <c r="N14" s="156"/>
      <c r="O14" s="9">
        <v>3329.1</v>
      </c>
      <c r="P14" s="9">
        <v>1</v>
      </c>
      <c r="Q14" s="13" t="str">
        <f>VLOOKUP(O14, '[1]لیست محصولات شهریور ۱۴۰۳'!B:C,2,0)</f>
        <v>بنتی ننکا | Benti Nenka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9850000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9850000</v>
      </c>
      <c r="Y14" s="17"/>
      <c r="Z14" s="14">
        <f t="shared" si="4"/>
        <v>9850000</v>
      </c>
      <c r="AA14" s="168" t="s">
        <v>1262</v>
      </c>
      <c r="AB14" s="226" t="s">
        <v>1261</v>
      </c>
      <c r="AC14" s="171" t="s">
        <v>1263</v>
      </c>
      <c r="AD14" s="175"/>
      <c r="AE14" s="19"/>
      <c r="AF14" s="21"/>
      <c r="AG14" s="22" t="str">
        <f t="shared" si="5"/>
        <v>TRUE</v>
      </c>
      <c r="AH14" s="23" t="str">
        <f t="shared" si="6"/>
        <v>آذربایجان شرقی هریس خیابان انقلاب کوی رسالت منزل شخصی استاد محمد مفتاحی  - سجاد مفتاحی 09146915473</v>
      </c>
    </row>
    <row r="15" spans="1:34" ht="22.35" customHeight="1">
      <c r="A15" s="7"/>
      <c r="B15" s="7"/>
      <c r="C15" s="7"/>
      <c r="D15" s="7"/>
      <c r="E15" s="7"/>
      <c r="F15" s="8"/>
      <c r="G15" s="161"/>
      <c r="H15" s="204"/>
      <c r="I15" s="161"/>
      <c r="J15" s="161"/>
      <c r="K15" s="11" t="str">
        <f t="shared" ca="1" si="0"/>
        <v/>
      </c>
      <c r="L15" s="158"/>
      <c r="M15" s="158"/>
      <c r="N15" s="158"/>
      <c r="O15" s="9">
        <v>5525.1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2750000</v>
      </c>
      <c r="Y15" s="17"/>
      <c r="Z15" s="14">
        <f t="shared" si="4"/>
        <v>2750000</v>
      </c>
      <c r="AA15" s="170"/>
      <c r="AB15" s="227"/>
      <c r="AC15" s="173"/>
      <c r="AD15" s="17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59">
        <v>8</v>
      </c>
      <c r="H16" s="202">
        <v>283862988548</v>
      </c>
      <c r="I16" s="159" t="s">
        <v>1194</v>
      </c>
      <c r="J16" s="159"/>
      <c r="K16" s="11" t="str">
        <f t="shared" ca="1" si="0"/>
        <v/>
      </c>
      <c r="L16" s="156" t="s">
        <v>1264</v>
      </c>
      <c r="M16" s="156" t="s">
        <v>1265</v>
      </c>
      <c r="N16" s="156"/>
      <c r="O16" s="9">
        <v>3328.1</v>
      </c>
      <c r="P16" s="9">
        <v>1</v>
      </c>
      <c r="Q16" s="13" t="str">
        <f>VLOOKUP(O16, '[1]لیست محصولات شهریور ۱۴۰۳'!B:C,2,0)</f>
        <v>ایماکولادا مزارع فلو | Inmaculada Fellows Farms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7900000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7900000</v>
      </c>
      <c r="Y16" s="17"/>
      <c r="Z16" s="14">
        <f t="shared" si="4"/>
        <v>7900000</v>
      </c>
      <c r="AA16" s="168" t="s">
        <v>80</v>
      </c>
      <c r="AB16" s="226" t="s">
        <v>1267</v>
      </c>
      <c r="AC16" s="171" t="s">
        <v>1266</v>
      </c>
      <c r="AD16" s="175" t="s">
        <v>87</v>
      </c>
      <c r="AE16" s="19"/>
      <c r="AF16" s="21"/>
      <c r="AG16" s="22" t="str">
        <f t="shared" si="5"/>
        <v>TRUE</v>
      </c>
      <c r="AH16" s="23" t="str">
        <f t="shared" si="6"/>
        <v>تهران دروس، میدان هدایت ، کوچه سعیدی، پلاک ۷ زنگ ۲ * در صورت عدم حضور، به سرایداری، آقای ریاض تحویل داده شود*  - سید امیرحسین تمبرچی 09120202199</v>
      </c>
    </row>
    <row r="17" spans="1:34" ht="22.35" customHeight="1">
      <c r="A17" s="7"/>
      <c r="B17" s="7"/>
      <c r="C17" s="7"/>
      <c r="D17" s="7"/>
      <c r="E17" s="7"/>
      <c r="F17" s="8"/>
      <c r="G17" s="160"/>
      <c r="H17" s="203"/>
      <c r="I17" s="160"/>
      <c r="J17" s="160"/>
      <c r="K17" s="11" t="str">
        <f t="shared" ca="1" si="0"/>
        <v/>
      </c>
      <c r="L17" s="157"/>
      <c r="M17" s="157"/>
      <c r="N17" s="157"/>
      <c r="O17" s="9">
        <v>5501.1</v>
      </c>
      <c r="P17" s="9">
        <v>1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2300000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2300000</v>
      </c>
      <c r="Y17" s="17"/>
      <c r="Z17" s="14">
        <f t="shared" si="4"/>
        <v>2300000</v>
      </c>
      <c r="AA17" s="169"/>
      <c r="AB17" s="228"/>
      <c r="AC17" s="172"/>
      <c r="AD17" s="176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60"/>
      <c r="H18" s="203"/>
      <c r="I18" s="160"/>
      <c r="J18" s="160"/>
      <c r="K18" s="11" t="str">
        <f t="shared" ca="1" si="0"/>
        <v/>
      </c>
      <c r="L18" s="157"/>
      <c r="M18" s="157"/>
      <c r="N18" s="157"/>
      <c r="O18" s="9">
        <v>3327.1</v>
      </c>
      <c r="P18" s="9">
        <v>1</v>
      </c>
      <c r="Q18" s="13" t="str">
        <f>VLOOKUP(O18, '[1]لیست محصولات شهریور ۱۴۰۳'!B:C,2,0)</f>
        <v>پامپوجیلا | pampojila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5950000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5950000</v>
      </c>
      <c r="Y18" s="17"/>
      <c r="Z18" s="14">
        <f t="shared" si="4"/>
        <v>5950000</v>
      </c>
      <c r="AA18" s="169"/>
      <c r="AB18" s="228"/>
      <c r="AC18" s="172"/>
      <c r="AD18" s="176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0"/>
      <c r="H19" s="203"/>
      <c r="I19" s="160"/>
      <c r="J19" s="160"/>
      <c r="K19" s="11" t="str">
        <f t="shared" ca="1" si="0"/>
        <v/>
      </c>
      <c r="L19" s="157"/>
      <c r="M19" s="157"/>
      <c r="N19" s="157"/>
      <c r="O19" s="9">
        <v>5525.1</v>
      </c>
      <c r="P19" s="9">
        <v>1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2750000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2750000</v>
      </c>
      <c r="Y19" s="17"/>
      <c r="Z19" s="14">
        <f t="shared" si="4"/>
        <v>2750000</v>
      </c>
      <c r="AA19" s="169"/>
      <c r="AB19" s="228"/>
      <c r="AC19" s="172"/>
      <c r="AD19" s="176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0"/>
      <c r="H20" s="203"/>
      <c r="I20" s="160"/>
      <c r="J20" s="160"/>
      <c r="K20" s="11" t="str">
        <f t="shared" ca="1" si="0"/>
        <v/>
      </c>
      <c r="L20" s="157"/>
      <c r="M20" s="157"/>
      <c r="N20" s="157"/>
      <c r="O20" s="9">
        <v>5524.1</v>
      </c>
      <c r="P20" s="9">
        <v>1</v>
      </c>
      <c r="Q20" s="13" t="str">
        <f>VLOOKUP(O20, '[1]لیست محصولات شهریور ۱۴۰۳'!B:C,2,0)</f>
        <v>برزیل کوکاپیل کاناریو | Brazil Cocapil Canario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2550000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2550000</v>
      </c>
      <c r="Y20" s="17"/>
      <c r="Z20" s="14">
        <f t="shared" si="4"/>
        <v>2550000</v>
      </c>
      <c r="AA20" s="169"/>
      <c r="AB20" s="228"/>
      <c r="AC20" s="172"/>
      <c r="AD20" s="176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1"/>
      <c r="H21" s="204"/>
      <c r="I21" s="161"/>
      <c r="J21" s="161"/>
      <c r="K21" s="11" t="str">
        <f t="shared" ca="1" si="0"/>
        <v/>
      </c>
      <c r="L21" s="158"/>
      <c r="M21" s="158"/>
      <c r="N21" s="158"/>
      <c r="O21" s="9">
        <v>3329.1</v>
      </c>
      <c r="P21" s="9">
        <v>1</v>
      </c>
      <c r="Q21" s="13" t="str">
        <f>VLOOKUP(O21, '[1]لیست محصولات شهریور ۱۴۰۳'!B:C,2,0)</f>
        <v>بنتی ننکا | Benti Nenka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9850000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9850000</v>
      </c>
      <c r="Y21" s="17"/>
      <c r="Z21" s="14">
        <f t="shared" si="4"/>
        <v>9850000</v>
      </c>
      <c r="AA21" s="170"/>
      <c r="AB21" s="227"/>
      <c r="AC21" s="173"/>
      <c r="AD21" s="17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9</v>
      </c>
      <c r="H22" s="10">
        <v>283905575051</v>
      </c>
      <c r="I22" s="9" t="s">
        <v>1276</v>
      </c>
      <c r="J22" s="9"/>
      <c r="K22" s="11" t="str">
        <f t="shared" ca="1" si="0"/>
        <v/>
      </c>
      <c r="L22" s="12" t="s">
        <v>176</v>
      </c>
      <c r="M22" s="12" t="s">
        <v>1294</v>
      </c>
      <c r="N22" s="12"/>
      <c r="O22" s="9">
        <v>5501.2</v>
      </c>
      <c r="P22" s="9">
        <v>1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11100000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11100000</v>
      </c>
      <c r="Y22" s="17"/>
      <c r="Z22" s="14">
        <f t="shared" si="4"/>
        <v>11100000</v>
      </c>
      <c r="AA22" s="18" t="s">
        <v>80</v>
      </c>
      <c r="AB22" s="13" t="s">
        <v>1295</v>
      </c>
      <c r="AC22" s="19" t="s">
        <v>1296</v>
      </c>
      <c r="AD22" s="20" t="s">
        <v>172</v>
      </c>
      <c r="AE22" s="19"/>
      <c r="AF22" s="21"/>
      <c r="AG22" s="22" t="str">
        <f t="shared" si="5"/>
        <v>TRUE</v>
      </c>
      <c r="AH22" s="23" t="str">
        <f t="shared" si="6"/>
        <v>تهران اتوبان ارتش.شهرک نفت. بلوار کنگان.کوچه کنگان یکم.پلاک ۳۳.واحد ۲  - سینا شانی 09127140173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10</v>
      </c>
      <c r="H23" s="10">
        <v>865077</v>
      </c>
      <c r="I23" s="9" t="s">
        <v>1276</v>
      </c>
      <c r="J23" s="9"/>
      <c r="K23" s="11" t="str">
        <f t="shared" ca="1" si="0"/>
        <v/>
      </c>
      <c r="L23" s="12" t="s">
        <v>350</v>
      </c>
      <c r="M23" s="12" t="s">
        <v>1277</v>
      </c>
      <c r="N23" s="12"/>
      <c r="O23" s="9">
        <v>5525.1</v>
      </c>
      <c r="P23" s="9">
        <v>1</v>
      </c>
      <c r="Q23" s="13" t="str">
        <f>VLOOKUP(O23, '[1]لیست محصولات شهریور ۱۴۰۳'!B:C,2,0)</f>
        <v>اتیوپی آناسورا | Ethiopia Anasora</v>
      </c>
      <c r="R23" s="9" t="s">
        <v>84</v>
      </c>
      <c r="S23" s="12">
        <f>VLOOKUP(O23, '[1]لیست محصولات شهریور ۱۴۰۳'!B:F,5,0)</f>
        <v>150</v>
      </c>
      <c r="T23" s="14">
        <f>VLOOKUP(O23, '[1]لیست محصولات شهریور ۱۴۰۳'!B:G,6,0)</f>
        <v>2750000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2750000</v>
      </c>
      <c r="Y23" s="17"/>
      <c r="Z23" s="14">
        <f t="shared" si="4"/>
        <v>2750000</v>
      </c>
      <c r="AA23" s="18" t="s">
        <v>80</v>
      </c>
      <c r="AB23" s="13" t="s">
        <v>1278</v>
      </c>
      <c r="AC23" s="19" t="s">
        <v>1279</v>
      </c>
      <c r="AD23" s="20" t="s">
        <v>172</v>
      </c>
      <c r="AE23" s="84" t="s">
        <v>1280</v>
      </c>
      <c r="AF23" s="21"/>
      <c r="AG23" s="22" t="str">
        <f t="shared" si="5"/>
        <v>TRUE</v>
      </c>
      <c r="AH23" s="23" t="str">
        <f t="shared" si="6"/>
        <v>تهران نیاوران خ شهید باهنر سه راه یاسر خ صادقی قمی ک مینو پ ۸ واحد ۵۰۲  - عرفان حدادفر 09304968818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11</v>
      </c>
      <c r="H24" s="202">
        <v>283883127379</v>
      </c>
      <c r="I24" s="159" t="s">
        <v>1276</v>
      </c>
      <c r="J24" s="159"/>
      <c r="K24" s="11" t="str">
        <f t="shared" ca="1" si="0"/>
        <v/>
      </c>
      <c r="L24" s="156" t="s">
        <v>834</v>
      </c>
      <c r="M24" s="156" t="s">
        <v>1281</v>
      </c>
      <c r="N24" s="156" t="s">
        <v>1282</v>
      </c>
      <c r="O24" s="9">
        <v>3327.1</v>
      </c>
      <c r="P24" s="9">
        <v>2</v>
      </c>
      <c r="Q24" s="13" t="str">
        <f>VLOOKUP(O24, '[1]لیست محصولات شهریور ۱۴۰۳'!B:C,2,0)</f>
        <v>پامپوجیلا | pampojila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5950000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11900000</v>
      </c>
      <c r="Y24" s="17"/>
      <c r="Z24" s="14">
        <f t="shared" si="4"/>
        <v>11900000</v>
      </c>
      <c r="AA24" s="168" t="s">
        <v>369</v>
      </c>
      <c r="AB24" s="226" t="s">
        <v>1283</v>
      </c>
      <c r="AC24" s="171" t="s">
        <v>1284</v>
      </c>
      <c r="AD24" s="175"/>
      <c r="AE24" s="154" t="s">
        <v>203</v>
      </c>
      <c r="AF24" s="21"/>
      <c r="AG24" s="22" t="str">
        <f t="shared" si="5"/>
        <v>TRUE</v>
      </c>
      <c r="AH24" s="23" t="str">
        <f t="shared" si="6"/>
        <v>بوشهر خیابان بعثت نبش شقایق ۶ کافه لیکارد - رضا بهروززیارتی 09120213944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1"/>
      <c r="H25" s="204"/>
      <c r="I25" s="161"/>
      <c r="J25" s="161"/>
      <c r="K25" s="11" t="str">
        <f t="shared" ca="1" si="0"/>
        <v/>
      </c>
      <c r="L25" s="158"/>
      <c r="M25" s="158"/>
      <c r="N25" s="158"/>
      <c r="O25" s="9">
        <v>5501.3</v>
      </c>
      <c r="P25" s="9">
        <v>2</v>
      </c>
      <c r="Q25" s="13" t="str">
        <f>VLOOKUP(O25, '[1]لیست محصولات شهریور ۱۴۰۳'!B:C,2,0)</f>
        <v>ورتکس | Vortex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51200000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102400000</v>
      </c>
      <c r="Y25" s="17"/>
      <c r="Z25" s="14">
        <f t="shared" si="4"/>
        <v>102400000</v>
      </c>
      <c r="AA25" s="170"/>
      <c r="AB25" s="227"/>
      <c r="AC25" s="173"/>
      <c r="AD25" s="177"/>
      <c r="AE25" s="155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>
        <v>12</v>
      </c>
      <c r="H26" s="10">
        <v>4102</v>
      </c>
      <c r="I26" s="9" t="s">
        <v>1276</v>
      </c>
      <c r="J26" s="9"/>
      <c r="K26" s="11" t="str">
        <f t="shared" ca="1" si="0"/>
        <v/>
      </c>
      <c r="L26" s="12" t="s">
        <v>1027</v>
      </c>
      <c r="M26" s="12" t="s">
        <v>1285</v>
      </c>
      <c r="N26" s="12"/>
      <c r="O26" s="9">
        <v>5501.2</v>
      </c>
      <c r="P26" s="9">
        <v>1</v>
      </c>
      <c r="Q26" s="13" t="str">
        <f>VLOOKUP(O26, '[1]لیست محصولات شهریور ۱۴۰۳'!B:C,2,0)</f>
        <v>ورتکس | Vortex</v>
      </c>
      <c r="R26" s="9"/>
      <c r="S26" s="12">
        <f>VLOOKUP(O26, '[1]لیست محصولات شهریور ۱۴۰۳'!B:F,5,0)</f>
        <v>750</v>
      </c>
      <c r="T26" s="14">
        <f>VLOOKUP(O26, '[1]لیست محصولات شهریور ۱۴۰۳'!B:G,6,0)</f>
        <v>11100000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11100000</v>
      </c>
      <c r="Y26" s="17"/>
      <c r="Z26" s="14">
        <f t="shared" si="4"/>
        <v>11100000</v>
      </c>
      <c r="AA26" s="18" t="s">
        <v>1286</v>
      </c>
      <c r="AB26" s="13" t="s">
        <v>1287</v>
      </c>
      <c r="AC26" s="19" t="s">
        <v>1288</v>
      </c>
      <c r="AD26" s="20"/>
      <c r="AE26" s="19"/>
      <c r="AF26" s="21"/>
      <c r="AG26" s="22" t="str">
        <f t="shared" si="5"/>
        <v>TRUE</v>
      </c>
      <c r="AH26" s="23" t="str">
        <f t="shared" si="6"/>
        <v>دلیجان خیابان بهشتی شمالی کوچه سلامت پلاک ۷  - پیمان عبداله پور 09128841171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13</v>
      </c>
      <c r="H27" s="10">
        <v>283904978494</v>
      </c>
      <c r="I27" s="9" t="s">
        <v>1276</v>
      </c>
      <c r="J27" s="9"/>
      <c r="K27" s="11" t="str">
        <f t="shared" ca="1" si="0"/>
        <v/>
      </c>
      <c r="L27" s="12" t="s">
        <v>259</v>
      </c>
      <c r="M27" s="12" t="s">
        <v>1289</v>
      </c>
      <c r="N27" s="12" t="s">
        <v>1290</v>
      </c>
      <c r="O27" s="9">
        <v>5525.2</v>
      </c>
      <c r="P27" s="9">
        <v>6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13350000</v>
      </c>
      <c r="U27" s="15"/>
      <c r="V27" s="16">
        <f t="shared" si="1"/>
        <v>0</v>
      </c>
      <c r="W27" s="12">
        <f t="shared" si="2"/>
        <v>6</v>
      </c>
      <c r="X27" s="14">
        <f t="shared" si="3"/>
        <v>80100000</v>
      </c>
      <c r="Y27" s="17"/>
      <c r="Z27" s="14">
        <f t="shared" si="4"/>
        <v>80100000</v>
      </c>
      <c r="AA27" s="18" t="s">
        <v>1029</v>
      </c>
      <c r="AB27" s="13" t="s">
        <v>1291</v>
      </c>
      <c r="AC27" s="19" t="s">
        <v>1292</v>
      </c>
      <c r="AD27" s="20"/>
      <c r="AE27" s="19"/>
      <c r="AF27" s="21"/>
      <c r="AG27" s="22" t="str">
        <f t="shared" si="5"/>
        <v>TRUE</v>
      </c>
      <c r="AH27" s="23" t="str">
        <f t="shared" si="6"/>
        <v>شیراز روستای قلات .روبرو کوچه۱۷. کافه بنار - امین حاصلی 09170898798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>
        <v>14</v>
      </c>
      <c r="H28" s="10">
        <v>485899</v>
      </c>
      <c r="I28" s="9" t="s">
        <v>1276</v>
      </c>
      <c r="J28" s="9"/>
      <c r="K28" s="11" t="str">
        <f t="shared" ca="1" si="0"/>
        <v/>
      </c>
      <c r="L28" s="12" t="s">
        <v>147</v>
      </c>
      <c r="M28" s="12" t="s">
        <v>1297</v>
      </c>
      <c r="N28" s="12" t="s">
        <v>1298</v>
      </c>
      <c r="O28" s="9">
        <v>5525.2</v>
      </c>
      <c r="P28" s="9">
        <v>5</v>
      </c>
      <c r="Q28" s="13" t="str">
        <f>VLOOKUP(O28, '[1]لیست محصولات شهریور ۱۴۰۳'!B:C,2,0)</f>
        <v>اتیوپی آناسورا | Ethiopia Anasora</v>
      </c>
      <c r="R28" s="9"/>
      <c r="S28" s="12">
        <f>VLOOKUP(O28, '[1]لیست محصولات شهریور ۱۴۰۳'!B:F,5,0)</f>
        <v>750</v>
      </c>
      <c r="T28" s="14">
        <f>VLOOKUP(O28, '[1]لیست محصولات شهریور ۱۴۰۳'!B:G,6,0)</f>
        <v>13350000</v>
      </c>
      <c r="U28" s="15"/>
      <c r="V28" s="16">
        <f t="shared" si="1"/>
        <v>0</v>
      </c>
      <c r="W28" s="12">
        <f t="shared" si="2"/>
        <v>5</v>
      </c>
      <c r="X28" s="14">
        <f t="shared" si="3"/>
        <v>66750000</v>
      </c>
      <c r="Y28" s="17"/>
      <c r="Z28" s="14">
        <f t="shared" si="4"/>
        <v>66750000</v>
      </c>
      <c r="AA28" s="18" t="s">
        <v>369</v>
      </c>
      <c r="AB28" s="13" t="s">
        <v>1299</v>
      </c>
      <c r="AC28" s="19" t="s">
        <v>1300</v>
      </c>
      <c r="AD28" s="20"/>
      <c r="AE28" s="19"/>
      <c r="AF28" s="21"/>
      <c r="AG28" s="22" t="str">
        <f t="shared" si="5"/>
        <v>TRUE</v>
      </c>
      <c r="AH28" s="23" t="str">
        <f t="shared" si="6"/>
        <v>بوشهر خیابان سنگی خیابان بعثت نبش کوچه عرفان ۱۷ کافه بوتیک شیرینی رلیش - علی سرروی 09364689687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15</v>
      </c>
      <c r="H29" s="10">
        <v>283917428675</v>
      </c>
      <c r="I29" s="9" t="s">
        <v>1276</v>
      </c>
      <c r="J29" s="9"/>
      <c r="K29" s="11" t="str">
        <f t="shared" ca="1" si="0"/>
        <v/>
      </c>
      <c r="L29" s="12" t="s">
        <v>288</v>
      </c>
      <c r="M29" s="12" t="s">
        <v>545</v>
      </c>
      <c r="N29" s="12"/>
      <c r="O29" s="9">
        <v>5524.2</v>
      </c>
      <c r="P29" s="9">
        <v>2</v>
      </c>
      <c r="Q29" s="13" t="str">
        <f>VLOOKUP(O29, '[1]لیست محصولات شهریور ۱۴۰۳'!B:C,2,0)</f>
        <v>برزیل کوکاپیل کاناریو | Brazil Cocapil Canario</v>
      </c>
      <c r="R29" s="9"/>
      <c r="S29" s="12">
        <f>VLOOKUP(O29, '[1]لیست محصولات شهریور ۱۴۰۳'!B:F,5,0)</f>
        <v>750</v>
      </c>
      <c r="T29" s="14">
        <f>VLOOKUP(O29, '[1]لیست محصولات شهریور ۱۴۰۳'!B:G,6,0)</f>
        <v>12450000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24900000</v>
      </c>
      <c r="Y29" s="17"/>
      <c r="Z29" s="14">
        <f t="shared" si="4"/>
        <v>24900000</v>
      </c>
      <c r="AA29" s="18" t="s">
        <v>369</v>
      </c>
      <c r="AB29" s="13" t="s">
        <v>1301</v>
      </c>
      <c r="AC29" s="19" t="s">
        <v>1302</v>
      </c>
      <c r="AD29" s="20"/>
      <c r="AE29" s="19"/>
      <c r="AF29" s="21"/>
      <c r="AG29" s="22" t="str">
        <f t="shared" si="5"/>
        <v>TRUE</v>
      </c>
      <c r="AH29" s="23" t="str">
        <f t="shared" si="6"/>
        <v>بوشهر خیابان سنگی بوستان ۱۱ پلاک ۲۲  - علی اصغر اسدی 09177795706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9">
        <v>16</v>
      </c>
      <c r="H30" s="202">
        <v>283926780634</v>
      </c>
      <c r="I30" s="159" t="s">
        <v>1276</v>
      </c>
      <c r="J30" s="159"/>
      <c r="K30" s="11" t="str">
        <f t="shared" ca="1" si="0"/>
        <v/>
      </c>
      <c r="L30" s="156" t="s">
        <v>850</v>
      </c>
      <c r="M30" s="156" t="s">
        <v>851</v>
      </c>
      <c r="N30" s="156" t="s">
        <v>852</v>
      </c>
      <c r="O30" s="9">
        <v>5501.3</v>
      </c>
      <c r="P30" s="9">
        <v>1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4000</v>
      </c>
      <c r="T30" s="14">
        <f>VLOOKUP(O30, '[1]لیست محصولات شهریور ۱۴۰۳'!B:G,6,0)</f>
        <v>51200000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51200000</v>
      </c>
      <c r="Y30" s="17"/>
      <c r="Z30" s="14">
        <f t="shared" si="4"/>
        <v>51200000</v>
      </c>
      <c r="AA30" s="168" t="s">
        <v>279</v>
      </c>
      <c r="AB30" s="226" t="s">
        <v>853</v>
      </c>
      <c r="AC30" s="171" t="s">
        <v>854</v>
      </c>
      <c r="AD30" s="175"/>
      <c r="AE30" s="19"/>
      <c r="AF30" s="21"/>
      <c r="AG30" s="22" t="str">
        <f t="shared" si="5"/>
        <v>TRUE</v>
      </c>
      <c r="AH30" s="23" t="str">
        <f t="shared" si="6"/>
        <v>بابل خیابان جانبازان_بین توحید 50 و 48 کافه درخت - فربد سعیدی 09113151484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1"/>
      <c r="H31" s="204"/>
      <c r="I31" s="161"/>
      <c r="J31" s="161"/>
      <c r="K31" s="11" t="str">
        <f t="shared" ca="1" si="0"/>
        <v/>
      </c>
      <c r="L31" s="158"/>
      <c r="M31" s="158"/>
      <c r="N31" s="158"/>
      <c r="O31" s="9">
        <v>3329.1</v>
      </c>
      <c r="P31" s="9">
        <v>1</v>
      </c>
      <c r="Q31" s="13" t="str">
        <f>VLOOKUP(O31, '[1]لیست محصولات شهریور ۱۴۰۳'!B:C,2,0)</f>
        <v>بنتی ننکا | Benti Nenka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9850000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9850000</v>
      </c>
      <c r="Y31" s="17"/>
      <c r="Z31" s="14">
        <f t="shared" si="4"/>
        <v>9850000</v>
      </c>
      <c r="AA31" s="170"/>
      <c r="AB31" s="227"/>
      <c r="AC31" s="173"/>
      <c r="AD31" s="177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>
        <v>17</v>
      </c>
      <c r="H32" s="10">
        <v>283929533870</v>
      </c>
      <c r="I32" s="9" t="s">
        <v>1276</v>
      </c>
      <c r="J32" s="9"/>
      <c r="K32" s="11" t="str">
        <f t="shared" ca="1" si="0"/>
        <v/>
      </c>
      <c r="L32" s="12" t="s">
        <v>176</v>
      </c>
      <c r="M32" s="12" t="s">
        <v>1303</v>
      </c>
      <c r="N32" s="12"/>
      <c r="O32" s="9">
        <v>5501.1</v>
      </c>
      <c r="P32" s="9">
        <v>2</v>
      </c>
      <c r="Q32" s="13" t="str">
        <f>VLOOKUP(O32, '[1]لیست محصولات شهریور ۱۴۰۳'!B:C,2,0)</f>
        <v>ورتکس | Vortex</v>
      </c>
      <c r="R32" s="9" t="s">
        <v>84</v>
      </c>
      <c r="S32" s="12">
        <f>VLOOKUP(O32, '[1]لیست محصولات شهریور ۱۴۰۳'!B:F,5,0)</f>
        <v>150</v>
      </c>
      <c r="T32" s="14">
        <f>VLOOKUP(O32, '[1]لیست محصولات شهریور ۱۴۰۳'!B:G,6,0)</f>
        <v>2300000</v>
      </c>
      <c r="U32" s="15"/>
      <c r="V32" s="16">
        <f t="shared" si="1"/>
        <v>0</v>
      </c>
      <c r="W32" s="12">
        <f t="shared" si="2"/>
        <v>2</v>
      </c>
      <c r="X32" s="14">
        <f t="shared" si="3"/>
        <v>4600000</v>
      </c>
      <c r="Y32" s="17"/>
      <c r="Z32" s="14">
        <f t="shared" si="4"/>
        <v>4600000</v>
      </c>
      <c r="AA32" s="18" t="s">
        <v>783</v>
      </c>
      <c r="AB32" s="13" t="s">
        <v>1304</v>
      </c>
      <c r="AC32" s="19" t="s">
        <v>1305</v>
      </c>
      <c r="AD32" s="20"/>
      <c r="AE32" s="19"/>
      <c r="AF32" s="21"/>
      <c r="AG32" s="22" t="str">
        <f t="shared" si="5"/>
        <v>TRUE</v>
      </c>
      <c r="AH32" s="23" t="str">
        <f t="shared" si="6"/>
        <v>اهواز کیانپارس، خیابان ۱۱ شرقی، پلاک ۲۶، مجتمع سعید، واحد ۲  - سینا مختارباف 09167823278</v>
      </c>
    </row>
    <row r="33" spans="1:34" ht="22.35" customHeight="1">
      <c r="A33" s="7"/>
      <c r="B33" s="7"/>
      <c r="C33" s="7"/>
      <c r="D33" s="7"/>
      <c r="E33" s="7"/>
      <c r="F33" s="8"/>
      <c r="G33" s="9">
        <v>18</v>
      </c>
      <c r="H33" s="10">
        <v>283933477729</v>
      </c>
      <c r="I33" s="9" t="s">
        <v>1276</v>
      </c>
      <c r="J33" s="9"/>
      <c r="K33" s="11" t="str">
        <f t="shared" ca="1" si="0"/>
        <v/>
      </c>
      <c r="L33" s="12" t="s">
        <v>1306</v>
      </c>
      <c r="M33" s="12" t="s">
        <v>437</v>
      </c>
      <c r="N33" s="12"/>
      <c r="O33" s="9">
        <v>5524.1</v>
      </c>
      <c r="P33" s="9">
        <v>1</v>
      </c>
      <c r="Q33" s="13" t="str">
        <f>VLOOKUP(O33, '[1]لیست محصولات شهریور ۱۴۰۳'!B:C,2,0)</f>
        <v>برزیل کوکاپیل کاناریو | Brazil Cocapil Canario</v>
      </c>
      <c r="R33" s="9" t="s">
        <v>84</v>
      </c>
      <c r="S33" s="12">
        <f>VLOOKUP(O33, '[1]لیست محصولات شهریور ۱۴۰۳'!B:F,5,0)</f>
        <v>150</v>
      </c>
      <c r="T33" s="14">
        <f>VLOOKUP(O33, '[1]لیست محصولات شهریور ۱۴۰۳'!B:G,6,0)</f>
        <v>2550000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2550000</v>
      </c>
      <c r="Y33" s="17"/>
      <c r="Z33" s="14">
        <f t="shared" si="4"/>
        <v>2550000</v>
      </c>
      <c r="AA33" s="18" t="s">
        <v>80</v>
      </c>
      <c r="AB33" s="13" t="s">
        <v>1307</v>
      </c>
      <c r="AC33" s="19" t="s">
        <v>1308</v>
      </c>
      <c r="AD33" s="20" t="s">
        <v>172</v>
      </c>
      <c r="AE33" s="19"/>
      <c r="AF33" s="21"/>
      <c r="AG33" s="22" t="str">
        <f t="shared" si="5"/>
        <v>TRUE</v>
      </c>
      <c r="AH33" s="23" t="str">
        <f t="shared" si="6"/>
        <v>تهران خیابان شهید مدنی، خیابان بخشی فر پلاک۳ واحد۲  - نرگس بغدادی 09912365944</v>
      </c>
    </row>
    <row r="34" spans="1:34" ht="22.35" customHeight="1">
      <c r="A34" s="7"/>
      <c r="B34" s="7"/>
      <c r="C34" s="7"/>
      <c r="D34" s="7"/>
      <c r="E34" s="7"/>
      <c r="F34" s="8"/>
      <c r="G34" s="159">
        <v>19</v>
      </c>
      <c r="H34" s="202">
        <v>283938538769</v>
      </c>
      <c r="I34" s="159" t="s">
        <v>1276</v>
      </c>
      <c r="J34" s="159"/>
      <c r="K34" s="11" t="str">
        <f t="shared" ca="1" si="0"/>
        <v/>
      </c>
      <c r="L34" s="156" t="s">
        <v>589</v>
      </c>
      <c r="M34" s="156" t="s">
        <v>1309</v>
      </c>
      <c r="N34" s="156" t="s">
        <v>591</v>
      </c>
      <c r="O34" s="9">
        <v>5501.2</v>
      </c>
      <c r="P34" s="9">
        <v>15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750</v>
      </c>
      <c r="T34" s="14">
        <f>VLOOKUP(O34, '[1]لیست محصولات شهریور ۱۴۰۳'!B:G,6,0)</f>
        <v>11100000</v>
      </c>
      <c r="U34" s="15"/>
      <c r="V34" s="16">
        <f t="shared" si="1"/>
        <v>0</v>
      </c>
      <c r="W34" s="12">
        <f t="shared" si="2"/>
        <v>15</v>
      </c>
      <c r="X34" s="14">
        <f t="shared" si="3"/>
        <v>166500000</v>
      </c>
      <c r="Y34" s="17"/>
      <c r="Z34" s="14">
        <f t="shared" si="4"/>
        <v>166500000</v>
      </c>
      <c r="AA34" s="168" t="s">
        <v>496</v>
      </c>
      <c r="AB34" s="226" t="s">
        <v>592</v>
      </c>
      <c r="AC34" s="171" t="s">
        <v>593</v>
      </c>
      <c r="AD34" s="175"/>
      <c r="AE34" s="19"/>
      <c r="AF34" s="21"/>
      <c r="AG34" s="22" t="str">
        <f t="shared" si="5"/>
        <v>TRUE</v>
      </c>
      <c r="AH34" s="23" t="str">
        <f t="shared" si="6"/>
        <v>لاهیجان خیابان حشمت رو به رو ورزشگاه شهدا ما بین حشمت ۶ و ۸ کافه کیو باکس - میرپوریا سید حاتمی 09194153151</v>
      </c>
    </row>
    <row r="35" spans="1:34" ht="22.35" customHeight="1">
      <c r="A35" s="7"/>
      <c r="B35" s="7"/>
      <c r="C35" s="7"/>
      <c r="D35" s="7"/>
      <c r="E35" s="7"/>
      <c r="F35" s="8"/>
      <c r="G35" s="160"/>
      <c r="H35" s="203"/>
      <c r="I35" s="160"/>
      <c r="J35" s="160"/>
      <c r="K35" s="11" t="str">
        <f t="shared" ca="1" si="0"/>
        <v/>
      </c>
      <c r="L35" s="157"/>
      <c r="M35" s="157"/>
      <c r="N35" s="157"/>
      <c r="O35" s="9">
        <v>3327.1</v>
      </c>
      <c r="P35" s="9">
        <v>1</v>
      </c>
      <c r="Q35" s="13" t="str">
        <f>VLOOKUP(O35, '[1]لیست محصولات شهریور ۱۴۰۳'!B:C,2,0)</f>
        <v>پامپوجیلا | pampojila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5950000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5950000</v>
      </c>
      <c r="Y35" s="17"/>
      <c r="Z35" s="14">
        <f t="shared" si="4"/>
        <v>5950000</v>
      </c>
      <c r="AA35" s="169"/>
      <c r="AB35" s="228"/>
      <c r="AC35" s="172"/>
      <c r="AD35" s="176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161"/>
      <c r="H36" s="204"/>
      <c r="I36" s="161"/>
      <c r="J36" s="161"/>
      <c r="K36" s="11" t="str">
        <f t="shared" ca="1" si="0"/>
        <v/>
      </c>
      <c r="L36" s="158"/>
      <c r="M36" s="158"/>
      <c r="N36" s="158"/>
      <c r="O36" s="9">
        <v>5524.1</v>
      </c>
      <c r="P36" s="9">
        <v>1</v>
      </c>
      <c r="Q36" s="13" t="str">
        <f>VLOOKUP(O36, '[1]لیست محصولات شهریور ۱۴۰۳'!B:C,2,0)</f>
        <v>برزیل کوکاپیل کاناریو | Brazil Cocapil Canario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2550000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2550000</v>
      </c>
      <c r="Y36" s="17"/>
      <c r="Z36" s="14">
        <f t="shared" si="4"/>
        <v>2550000</v>
      </c>
      <c r="AA36" s="170"/>
      <c r="AB36" s="227"/>
      <c r="AC36" s="173"/>
      <c r="AD36" s="177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62">
        <v>20</v>
      </c>
      <c r="H37" s="165"/>
      <c r="I37" s="162" t="s">
        <v>1231</v>
      </c>
      <c r="J37" s="159" t="s">
        <v>75</v>
      </c>
      <c r="K37" s="11" t="str">
        <f t="shared" ca="1" si="0"/>
        <v/>
      </c>
      <c r="L37" s="156" t="s">
        <v>318</v>
      </c>
      <c r="M37" s="156" t="s">
        <v>319</v>
      </c>
      <c r="N37" s="156" t="s">
        <v>320</v>
      </c>
      <c r="O37" s="9">
        <v>5511.2</v>
      </c>
      <c r="P37" s="9">
        <v>10</v>
      </c>
      <c r="Q37" s="13" t="str">
        <f>VLOOKUP(O37, '[1]لیست محصولات شهریور ۱۴۰۳'!B:C,2,0)</f>
        <v>هامبلا | Hambella</v>
      </c>
      <c r="R37" s="9"/>
      <c r="S37" s="12">
        <f>VLOOKUP(O37, '[1]لیست محصولات شهریور ۱۴۰۳'!B:F,5,0)</f>
        <v>750</v>
      </c>
      <c r="T37" s="14">
        <f>VLOOKUP(O37, '[1]لیست محصولات شهریور ۱۴۰۳'!B:G,6,0)</f>
        <v>14550000</v>
      </c>
      <c r="U37" s="15"/>
      <c r="V37" s="16">
        <f t="shared" si="1"/>
        <v>0</v>
      </c>
      <c r="W37" s="12">
        <f t="shared" si="2"/>
        <v>10</v>
      </c>
      <c r="X37" s="14">
        <f t="shared" si="3"/>
        <v>145500000</v>
      </c>
      <c r="Y37" s="17"/>
      <c r="Z37" s="14">
        <f t="shared" si="4"/>
        <v>145500000</v>
      </c>
      <c r="AA37" s="168" t="s">
        <v>80</v>
      </c>
      <c r="AB37" s="226" t="s">
        <v>70</v>
      </c>
      <c r="AC37" s="171" t="s">
        <v>321</v>
      </c>
      <c r="AD37" s="175"/>
      <c r="AE37" s="154" t="s">
        <v>1310</v>
      </c>
      <c r="AF37" s="21"/>
      <c r="AG37" s="22" t="str">
        <f t="shared" si="5"/>
        <v>TRUE</v>
      </c>
      <c r="AH37" s="23" t="str">
        <f t="shared" si="6"/>
        <v>تهران - کافه پرا - افشین امیری 09123060890</v>
      </c>
    </row>
    <row r="38" spans="1:34" ht="22.35" customHeight="1">
      <c r="A38" s="7"/>
      <c r="B38" s="7"/>
      <c r="C38" s="7"/>
      <c r="D38" s="7"/>
      <c r="E38" s="7"/>
      <c r="F38" s="8"/>
      <c r="G38" s="164"/>
      <c r="H38" s="167"/>
      <c r="I38" s="164"/>
      <c r="J38" s="161"/>
      <c r="K38" s="11" t="str">
        <f t="shared" ca="1" si="0"/>
        <v/>
      </c>
      <c r="L38" s="158"/>
      <c r="M38" s="158"/>
      <c r="N38" s="158"/>
      <c r="O38" s="9">
        <v>3326.2</v>
      </c>
      <c r="P38" s="9">
        <v>1</v>
      </c>
      <c r="Q38" s="13" t="str">
        <f>VLOOKUP(O38, '[1]لیست محصولات شهریور ۱۴۰۳'!B:C,2,0)</f>
        <v>میاگروس | Milagros</v>
      </c>
      <c r="R38" s="9"/>
      <c r="S38" s="12">
        <f>VLOOKUP(O38, '[1]لیست محصولات شهریور ۱۴۰۳'!B:F,5,0)</f>
        <v>750</v>
      </c>
      <c r="T38" s="14">
        <f>VLOOKUP(O38, '[1]لیست محصولات شهریور ۱۴۰۳'!B:G,6,0)</f>
        <v>18150000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18150000</v>
      </c>
      <c r="Y38" s="17"/>
      <c r="Z38" s="14">
        <f t="shared" si="4"/>
        <v>18150000</v>
      </c>
      <c r="AA38" s="170"/>
      <c r="AB38" s="227"/>
      <c r="AC38" s="173"/>
      <c r="AD38" s="177"/>
      <c r="AE38" s="155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159">
        <v>21</v>
      </c>
      <c r="H39" s="202">
        <v>283941863229</v>
      </c>
      <c r="I39" s="159" t="s">
        <v>1231</v>
      </c>
      <c r="J39" s="159"/>
      <c r="K39" s="11" t="str">
        <f t="shared" ca="1" si="0"/>
        <v/>
      </c>
      <c r="L39" s="156" t="s">
        <v>147</v>
      </c>
      <c r="M39" s="156" t="s">
        <v>1311</v>
      </c>
      <c r="N39" s="156"/>
      <c r="O39" s="9">
        <v>5511.1</v>
      </c>
      <c r="P39" s="9">
        <v>1</v>
      </c>
      <c r="Q39" s="13" t="str">
        <f>VLOOKUP(O39, '[1]لیست محصولات شهریور ۱۴۰۳'!B:C,2,0)</f>
        <v>هامبلا | Hambella</v>
      </c>
      <c r="R39" s="9" t="s">
        <v>1128</v>
      </c>
      <c r="S39" s="12">
        <f>VLOOKUP(O39, '[1]لیست محصولات شهریور ۱۴۰۳'!B:F,5,0)</f>
        <v>150</v>
      </c>
      <c r="T39" s="14">
        <f>VLOOKUP(O39, '[1]لیست محصولات شهریور ۱۴۰۳'!B:G,6,0)</f>
        <v>3000000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3000000</v>
      </c>
      <c r="Y39" s="17"/>
      <c r="Z39" s="14">
        <f t="shared" si="4"/>
        <v>3000000</v>
      </c>
      <c r="AA39" s="168" t="s">
        <v>402</v>
      </c>
      <c r="AB39" s="226" t="s">
        <v>1312</v>
      </c>
      <c r="AC39" s="171" t="s">
        <v>1313</v>
      </c>
      <c r="AD39" s="175"/>
      <c r="AE39" s="19"/>
      <c r="AF39" s="21"/>
      <c r="AG39" s="22" t="str">
        <f t="shared" si="5"/>
        <v>TRUE</v>
      </c>
      <c r="AH39" s="23" t="str">
        <f t="shared" si="6"/>
        <v>بندرعباس بلوار ساحلی ما بین اسکله حقانی و اسکله ماهیگیری جنب کافه دوچرخه کوچه موج ۱۶ برج ثابت واحد ۳۰  - علی جهانگیری 09133365006</v>
      </c>
    </row>
    <row r="40" spans="1:34" ht="22.35" customHeight="1">
      <c r="A40" s="7"/>
      <c r="B40" s="7"/>
      <c r="C40" s="7"/>
      <c r="D40" s="7"/>
      <c r="E40" s="7"/>
      <c r="F40" s="8"/>
      <c r="G40" s="160"/>
      <c r="H40" s="203"/>
      <c r="I40" s="160"/>
      <c r="J40" s="160"/>
      <c r="K40" s="11" t="str">
        <f t="shared" ca="1" si="0"/>
        <v/>
      </c>
      <c r="L40" s="157"/>
      <c r="M40" s="157"/>
      <c r="N40" s="157"/>
      <c r="O40" s="9">
        <v>5524.2</v>
      </c>
      <c r="P40" s="9">
        <v>1</v>
      </c>
      <c r="Q40" s="13" t="str">
        <f>VLOOKUP(O40, '[1]لیست محصولات شهریور ۱۴۰۳'!B:C,2,0)</f>
        <v>برزیل کوکاپیل کاناریو | Brazil Cocapil Canario</v>
      </c>
      <c r="R40" s="9" t="s">
        <v>1128</v>
      </c>
      <c r="S40" s="12">
        <f>VLOOKUP(O40, '[1]لیست محصولات شهریور ۱۴۰۳'!B:F,5,0)</f>
        <v>750</v>
      </c>
      <c r="T40" s="14">
        <f>VLOOKUP(O40, '[1]لیست محصولات شهریور ۱۴۰۳'!B:G,6,0)</f>
        <v>12450000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12450000</v>
      </c>
      <c r="Y40" s="17"/>
      <c r="Z40" s="14">
        <f t="shared" si="4"/>
        <v>12450000</v>
      </c>
      <c r="AA40" s="169"/>
      <c r="AB40" s="228"/>
      <c r="AC40" s="172"/>
      <c r="AD40" s="176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61"/>
      <c r="H41" s="204"/>
      <c r="I41" s="161"/>
      <c r="J41" s="161"/>
      <c r="K41" s="11" t="str">
        <f t="shared" ca="1" si="0"/>
        <v/>
      </c>
      <c r="L41" s="158"/>
      <c r="M41" s="158"/>
      <c r="N41" s="158"/>
      <c r="O41" s="9">
        <v>3327.1</v>
      </c>
      <c r="P41" s="9">
        <v>1</v>
      </c>
      <c r="Q41" s="13" t="str">
        <f>VLOOKUP(O41, '[1]لیست محصولات شهریور ۱۴۰۳'!B:C,2,0)</f>
        <v>پامپوجیلا | pampojila</v>
      </c>
      <c r="R41" s="9" t="s">
        <v>1128</v>
      </c>
      <c r="S41" s="12">
        <f>VLOOKUP(O41, '[1]لیست محصولات شهریور ۱۴۰۳'!B:F,5,0)</f>
        <v>150</v>
      </c>
      <c r="T41" s="14">
        <f>VLOOKUP(O41, '[1]لیست محصولات شهریور ۱۴۰۳'!B:G,6,0)</f>
        <v>5950000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5950000</v>
      </c>
      <c r="Y41" s="17"/>
      <c r="Z41" s="14">
        <f t="shared" si="4"/>
        <v>5950000</v>
      </c>
      <c r="AA41" s="170"/>
      <c r="AB41" s="227"/>
      <c r="AC41" s="173"/>
      <c r="AD41" s="177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59">
        <v>22</v>
      </c>
      <c r="H42" s="202">
        <v>283956709470</v>
      </c>
      <c r="I42" s="159" t="s">
        <v>1231</v>
      </c>
      <c r="J42" s="159"/>
      <c r="K42" s="11" t="str">
        <f t="shared" ca="1" si="0"/>
        <v/>
      </c>
      <c r="L42" s="156" t="s">
        <v>224</v>
      </c>
      <c r="M42" s="156" t="s">
        <v>225</v>
      </c>
      <c r="N42" s="156"/>
      <c r="O42" s="9">
        <v>5511.1</v>
      </c>
      <c r="P42" s="9">
        <v>1</v>
      </c>
      <c r="Q42" s="13" t="str">
        <f>VLOOKUP(O42, '[1]لیست محصولات شهریور ۱۴۰۳'!B:C,2,0)</f>
        <v>هامبلا | Hambella</v>
      </c>
      <c r="R42" s="9"/>
      <c r="S42" s="12">
        <f>VLOOKUP(O42, '[1]لیست محصولات شهریور ۱۴۰۳'!B:F,5,0)</f>
        <v>150</v>
      </c>
      <c r="T42" s="14">
        <f>VLOOKUP(O42, '[1]لیست محصولات شهریور ۱۴۰۳'!B:G,6,0)</f>
        <v>3000000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3000000</v>
      </c>
      <c r="Y42" s="17"/>
      <c r="Z42" s="14">
        <f t="shared" si="4"/>
        <v>3000000</v>
      </c>
      <c r="AA42" s="168" t="s">
        <v>80</v>
      </c>
      <c r="AB42" s="226" t="s">
        <v>226</v>
      </c>
      <c r="AC42" s="171" t="s">
        <v>227</v>
      </c>
      <c r="AD42" s="175" t="s">
        <v>172</v>
      </c>
      <c r="AE42" s="19"/>
      <c r="AF42" s="21"/>
      <c r="AG42" s="22" t="str">
        <f t="shared" si="5"/>
        <v>TRUE</v>
      </c>
      <c r="AH42" s="23" t="str">
        <f t="shared" si="6"/>
        <v>تهران گیشا، ابتدای خیابان ۳۵، جنب فروشگاه هفت، پلاک ۳۴۶، واحد ۳  - بهراد تقوی 09013335521</v>
      </c>
    </row>
    <row r="43" spans="1:34" ht="22.35" customHeight="1">
      <c r="A43" s="7"/>
      <c r="B43" s="7"/>
      <c r="C43" s="7"/>
      <c r="D43" s="7"/>
      <c r="E43" s="7"/>
      <c r="F43" s="8"/>
      <c r="G43" s="161"/>
      <c r="H43" s="204"/>
      <c r="I43" s="161"/>
      <c r="J43" s="161"/>
      <c r="K43" s="11" t="str">
        <f t="shared" ca="1" si="0"/>
        <v/>
      </c>
      <c r="L43" s="158"/>
      <c r="M43" s="158"/>
      <c r="N43" s="158"/>
      <c r="O43" s="9">
        <v>5525.1</v>
      </c>
      <c r="P43" s="9">
        <v>1</v>
      </c>
      <c r="Q43" s="13" t="str">
        <f>VLOOKUP(O43, '[1]لیست محصولات شهریور ۱۴۰۳'!B:C,2,0)</f>
        <v>اتیوپی آناسورا | Ethiopia Anasora</v>
      </c>
      <c r="R43" s="9"/>
      <c r="S43" s="12">
        <f>VLOOKUP(O43, '[1]لیست محصولات شهریور ۱۴۰۳'!B:F,5,0)</f>
        <v>150</v>
      </c>
      <c r="T43" s="14">
        <f>VLOOKUP(O43, '[1]لیست محصولات شهریور ۱۴۰۳'!B:G,6,0)</f>
        <v>2750000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2750000</v>
      </c>
      <c r="Y43" s="17"/>
      <c r="Z43" s="14">
        <f t="shared" si="4"/>
        <v>2750000</v>
      </c>
      <c r="AA43" s="170"/>
      <c r="AB43" s="227"/>
      <c r="AC43" s="173"/>
      <c r="AD43" s="177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>
        <v>23</v>
      </c>
      <c r="H44" s="10">
        <v>283965228132</v>
      </c>
      <c r="I44" s="9" t="s">
        <v>1231</v>
      </c>
      <c r="J44" s="9" t="s">
        <v>75</v>
      </c>
      <c r="K44" s="11" t="str">
        <f t="shared" ca="1" si="0"/>
        <v/>
      </c>
      <c r="L44" s="12" t="s">
        <v>323</v>
      </c>
      <c r="M44" s="12" t="s">
        <v>324</v>
      </c>
      <c r="N44" s="12" t="s">
        <v>986</v>
      </c>
      <c r="O44" s="9">
        <v>5501.3</v>
      </c>
      <c r="P44" s="9">
        <v>3</v>
      </c>
      <c r="Q44" s="13" t="str">
        <f>VLOOKUP(O44, '[1]لیست محصولات شهریور ۱۴۰۳'!B:C,2,0)</f>
        <v>ورتکس | Vortex</v>
      </c>
      <c r="R44" s="9"/>
      <c r="S44" s="12">
        <f>VLOOKUP(O44, '[1]لیست محصولات شهریور ۱۴۰۳'!B:F,5,0)</f>
        <v>4000</v>
      </c>
      <c r="T44" s="14">
        <f>VLOOKUP(O44, '[1]لیست محصولات شهریور ۱۴۰۳'!B:G,6,0)</f>
        <v>51200000</v>
      </c>
      <c r="U44" s="15"/>
      <c r="V44" s="16">
        <f t="shared" si="1"/>
        <v>0</v>
      </c>
      <c r="W44" s="12">
        <f t="shared" si="2"/>
        <v>3</v>
      </c>
      <c r="X44" s="14">
        <f t="shared" si="3"/>
        <v>153600000</v>
      </c>
      <c r="Y44" s="17"/>
      <c r="Z44" s="14">
        <f t="shared" si="4"/>
        <v>153600000</v>
      </c>
      <c r="AA44" s="18" t="s">
        <v>80</v>
      </c>
      <c r="AB44" s="13" t="s">
        <v>326</v>
      </c>
      <c r="AC44" s="19" t="s">
        <v>327</v>
      </c>
      <c r="AD44" s="20"/>
      <c r="AE44" s="19"/>
      <c r="AF44" s="21"/>
      <c r="AG44" s="22" t="str">
        <f t="shared" si="5"/>
        <v>TRUE</v>
      </c>
      <c r="AH44" s="23" t="str">
        <f t="shared" si="6"/>
        <v>تهران شهرک غرب فاز ۴ خیابان شجریان شمالی کوچه هشتم پلاک ۴ زنگ وسط کافه اریلا - ماندانا مشایخی 09129307311</v>
      </c>
    </row>
    <row r="45" spans="1:34" ht="22.35" customHeight="1">
      <c r="A45" s="7"/>
      <c r="B45" s="7"/>
      <c r="C45" s="7"/>
      <c r="D45" s="7"/>
      <c r="E45" s="7"/>
      <c r="F45" s="8"/>
      <c r="G45" s="82">
        <v>24</v>
      </c>
      <c r="H45" s="83"/>
      <c r="I45" s="82" t="s">
        <v>1231</v>
      </c>
      <c r="J45" s="9" t="s">
        <v>75</v>
      </c>
      <c r="K45" s="11" t="str">
        <f t="shared" ca="1" si="0"/>
        <v/>
      </c>
      <c r="L45" s="12" t="s">
        <v>140</v>
      </c>
      <c r="M45" s="12" t="s">
        <v>141</v>
      </c>
      <c r="N45" s="12" t="s">
        <v>142</v>
      </c>
      <c r="O45" s="9">
        <v>5501.3</v>
      </c>
      <c r="P45" s="9">
        <v>2</v>
      </c>
      <c r="Q45" s="13" t="str">
        <f>VLOOKUP(O45, '[1]لیست محصولات شهریور ۱۴۰۳'!B:C,2,0)</f>
        <v>ورتکس | Vortex</v>
      </c>
      <c r="R45" s="9"/>
      <c r="S45" s="12">
        <f>VLOOKUP(O45, '[1]لیست محصولات شهریور ۱۴۰۳'!B:F,5,0)</f>
        <v>4000</v>
      </c>
      <c r="T45" s="14">
        <f>VLOOKUP(O45, '[1]لیست محصولات شهریور ۱۴۰۳'!B:G,6,0)</f>
        <v>51200000</v>
      </c>
      <c r="U45" s="26"/>
      <c r="V45" s="16">
        <f t="shared" si="1"/>
        <v>0</v>
      </c>
      <c r="W45" s="12">
        <f t="shared" si="2"/>
        <v>2</v>
      </c>
      <c r="X45" s="14">
        <f t="shared" si="3"/>
        <v>102400000</v>
      </c>
      <c r="Y45" s="17"/>
      <c r="Z45" s="14">
        <f t="shared" si="4"/>
        <v>102400000</v>
      </c>
      <c r="AA45" s="18" t="s">
        <v>143</v>
      </c>
      <c r="AB45" s="13" t="s">
        <v>144</v>
      </c>
      <c r="AC45" s="19" t="s">
        <v>145</v>
      </c>
      <c r="AD45" s="20"/>
      <c r="AE45" s="19"/>
      <c r="AF45" s="21"/>
      <c r="AG45" s="22" t="str">
        <f t="shared" si="5"/>
        <v>TRUE</v>
      </c>
      <c r="AH45" s="23" t="str">
        <f t="shared" si="6"/>
        <v>تبریز وليعصر ،چهارراه شريعتي به سمت رازي کافه پرکو - سالار درنگ 09125006328</v>
      </c>
    </row>
    <row r="46" spans="1:34" ht="22.35" customHeight="1">
      <c r="A46" s="7"/>
      <c r="B46" s="7"/>
      <c r="C46" s="7"/>
      <c r="D46" s="7"/>
      <c r="E46" s="7"/>
      <c r="F46" s="8"/>
      <c r="G46" s="159">
        <v>25</v>
      </c>
      <c r="H46" s="202">
        <v>283965487253</v>
      </c>
      <c r="I46" s="159" t="s">
        <v>1231</v>
      </c>
      <c r="J46" s="159"/>
      <c r="K46" s="11" t="str">
        <f t="shared" ca="1" si="0"/>
        <v/>
      </c>
      <c r="L46" s="156" t="s">
        <v>268</v>
      </c>
      <c r="M46" s="156" t="s">
        <v>359</v>
      </c>
      <c r="N46" s="156" t="s">
        <v>360</v>
      </c>
      <c r="O46" s="9">
        <v>3328.1</v>
      </c>
      <c r="P46" s="9">
        <v>1</v>
      </c>
      <c r="Q46" s="13" t="str">
        <f>VLOOKUP(O46, '[1]لیست محصولات شهریور ۱۴۰۳'!B:C,2,0)</f>
        <v>ایماکولادا مزارع فلو | Inmaculada Fellows Farms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7900000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7900000</v>
      </c>
      <c r="Y46" s="17"/>
      <c r="Z46" s="14">
        <f t="shared" si="4"/>
        <v>7900000</v>
      </c>
      <c r="AA46" s="168" t="s">
        <v>361</v>
      </c>
      <c r="AB46" s="226" t="s">
        <v>957</v>
      </c>
      <c r="AC46" s="171" t="s">
        <v>363</v>
      </c>
      <c r="AD46" s="175"/>
      <c r="AE46" s="19"/>
      <c r="AF46" s="21"/>
      <c r="AG46" s="22" t="str">
        <f t="shared" si="5"/>
        <v>TRUE</v>
      </c>
      <c r="AH46" s="23" t="str">
        <f t="shared" si="6"/>
        <v>کاشان خیابان جانبازان نرسیده به میدان ۱۲ فروردین  کافه ریبار - علیرضا امانتی 09386353223</v>
      </c>
    </row>
    <row r="47" spans="1:34" ht="22.35" customHeight="1">
      <c r="A47" s="7"/>
      <c r="B47" s="7"/>
      <c r="C47" s="7"/>
      <c r="D47" s="7"/>
      <c r="E47" s="7"/>
      <c r="F47" s="8"/>
      <c r="G47" s="160"/>
      <c r="H47" s="203"/>
      <c r="I47" s="160"/>
      <c r="J47" s="160"/>
      <c r="K47" s="11" t="str">
        <f t="shared" ca="1" si="0"/>
        <v/>
      </c>
      <c r="L47" s="157"/>
      <c r="M47" s="157"/>
      <c r="N47" s="157"/>
      <c r="O47" s="9">
        <v>3329.1</v>
      </c>
      <c r="P47" s="9">
        <v>1</v>
      </c>
      <c r="Q47" s="13" t="str">
        <f>VLOOKUP(O47, '[1]لیست محصولات شهریور ۱۴۰۳'!B:C,2,0)</f>
        <v>بنتی ننکا | Benti Nenka</v>
      </c>
      <c r="R47" s="9"/>
      <c r="S47" s="12">
        <f>VLOOKUP(O47, '[1]لیست محصولات شهریور ۱۴۰۳'!B:F,5,0)</f>
        <v>150</v>
      </c>
      <c r="T47" s="14">
        <f>VLOOKUP(O47, '[1]لیست محصولات شهریور ۱۴۰۳'!B:G,6,0)</f>
        <v>9850000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9850000</v>
      </c>
      <c r="Y47" s="17"/>
      <c r="Z47" s="14">
        <f t="shared" si="4"/>
        <v>9850000</v>
      </c>
      <c r="AA47" s="169"/>
      <c r="AB47" s="228"/>
      <c r="AC47" s="172"/>
      <c r="AD47" s="176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61"/>
      <c r="H48" s="204"/>
      <c r="I48" s="161"/>
      <c r="J48" s="161"/>
      <c r="K48" s="11" t="str">
        <f t="shared" ca="1" si="0"/>
        <v/>
      </c>
      <c r="L48" s="158"/>
      <c r="M48" s="158"/>
      <c r="N48" s="158"/>
      <c r="O48" s="9">
        <v>5525.2</v>
      </c>
      <c r="P48" s="9">
        <v>1</v>
      </c>
      <c r="Q48" s="13" t="str">
        <f>VLOOKUP(O48, '[1]لیست محصولات شهریور ۱۴۰۳'!B:C,2,0)</f>
        <v>اتیوپی آناسورا | Ethiopia Anasora</v>
      </c>
      <c r="R48" s="9"/>
      <c r="S48" s="12">
        <f>VLOOKUP(O48, '[1]لیست محصولات شهریور ۱۴۰۳'!B:F,5,0)</f>
        <v>750</v>
      </c>
      <c r="T48" s="14">
        <f>VLOOKUP(O48, '[1]لیست محصولات شهریور ۱۴۰۳'!B:G,6,0)</f>
        <v>13350000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13350000</v>
      </c>
      <c r="Y48" s="17"/>
      <c r="Z48" s="14">
        <f t="shared" si="4"/>
        <v>13350000</v>
      </c>
      <c r="AA48" s="170"/>
      <c r="AB48" s="227"/>
      <c r="AC48" s="173"/>
      <c r="AD48" s="177"/>
      <c r="AE48" s="19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>
        <v>26</v>
      </c>
      <c r="H49" s="10">
        <v>283967676872</v>
      </c>
      <c r="I49" s="9" t="s">
        <v>1231</v>
      </c>
      <c r="J49" s="9"/>
      <c r="K49" s="11" t="str">
        <f t="shared" ca="1" si="0"/>
        <v/>
      </c>
      <c r="L49" s="12" t="s">
        <v>1314</v>
      </c>
      <c r="M49" s="12" t="s">
        <v>1315</v>
      </c>
      <c r="N49" s="12" t="s">
        <v>1316</v>
      </c>
      <c r="O49" s="9">
        <v>5525.1</v>
      </c>
      <c r="P49" s="9">
        <v>1</v>
      </c>
      <c r="Q49" s="13" t="str">
        <f>VLOOKUP(O49, '[1]لیست محصولات شهریور ۱۴۰۳'!B:C,2,0)</f>
        <v>اتیوپی آناسورا | Ethiopia Anasora</v>
      </c>
      <c r="R49" s="9"/>
      <c r="S49" s="12">
        <f>VLOOKUP(O49, '[1]لیست محصولات شهریور ۱۴۰۳'!B:F,5,0)</f>
        <v>150</v>
      </c>
      <c r="T49" s="14">
        <f>VLOOKUP(O49, '[1]لیست محصولات شهریور ۱۴۰۳'!B:G,6,0)</f>
        <v>2750000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2750000</v>
      </c>
      <c r="Y49" s="17"/>
      <c r="Z49" s="14">
        <f t="shared" si="4"/>
        <v>2750000</v>
      </c>
      <c r="AA49" s="18" t="s">
        <v>876</v>
      </c>
      <c r="AB49" s="13" t="s">
        <v>1317</v>
      </c>
      <c r="AC49" s="19" t="s">
        <v>1318</v>
      </c>
      <c r="AD49" s="20"/>
      <c r="AE49" s="19"/>
      <c r="AF49" s="21"/>
      <c r="AG49" s="22" t="str">
        <f t="shared" si="5"/>
        <v>TRUE</v>
      </c>
      <c r="AH49" s="23" t="str">
        <f t="shared" si="6"/>
        <v>کرمانشاه سنقر و کلیایی ، روبروی هلال احمر  کافه و رستوران جیلیزلند - بهادر شاهمرادی 09130208012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59">
        <v>27</v>
      </c>
      <c r="H50" s="202">
        <v>283968844468</v>
      </c>
      <c r="I50" s="159" t="s">
        <v>1231</v>
      </c>
      <c r="J50" s="159"/>
      <c r="K50" s="11" t="str">
        <f t="shared" ca="1" si="0"/>
        <v/>
      </c>
      <c r="L50" s="156" t="s">
        <v>147</v>
      </c>
      <c r="M50" s="156" t="s">
        <v>355</v>
      </c>
      <c r="N50" s="156"/>
      <c r="O50" s="9">
        <v>5525.1</v>
      </c>
      <c r="P50" s="9">
        <v>1</v>
      </c>
      <c r="Q50" s="13" t="str">
        <f>VLOOKUP(O50, '[1]لیست محصولات شهریور ۱۴۰۳'!B:C,2,0)</f>
        <v>اتیوپی آناسورا | Ethiopia Anasora</v>
      </c>
      <c r="R50" s="9"/>
      <c r="S50" s="12">
        <f>VLOOKUP(O50, '[1]لیست محصولات شهریور ۱۴۰۳'!B:F,5,0)</f>
        <v>150</v>
      </c>
      <c r="T50" s="14">
        <f>VLOOKUP(O50, '[1]لیست محصولات شهریور ۱۴۰۳'!B:G,6,0)</f>
        <v>2750000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2750000</v>
      </c>
      <c r="Y50" s="17"/>
      <c r="Z50" s="14">
        <f t="shared" si="4"/>
        <v>2750000</v>
      </c>
      <c r="AA50" s="168" t="s">
        <v>184</v>
      </c>
      <c r="AB50" s="226" t="s">
        <v>1319</v>
      </c>
      <c r="AC50" s="171" t="s">
        <v>1320</v>
      </c>
      <c r="AD50" s="175"/>
      <c r="AE50" s="19"/>
      <c r="AF50" s="21"/>
      <c r="AG50" s="22" t="str">
        <f t="shared" si="5"/>
        <v>TRUE</v>
      </c>
      <c r="AH50" s="23" t="str">
        <f t="shared" si="6"/>
        <v>مشهد بلوار شهید صارمی-صارمی 54-رحیم زاده 8-انتهای کوچه پلاک 18 -طبقه دوم-واحد4  - علی علیزاده 09361690569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60"/>
      <c r="H51" s="203"/>
      <c r="I51" s="160"/>
      <c r="J51" s="160"/>
      <c r="K51" s="11" t="str">
        <f t="shared" ca="1" si="0"/>
        <v/>
      </c>
      <c r="L51" s="157"/>
      <c r="M51" s="157"/>
      <c r="N51" s="157"/>
      <c r="O51" s="9">
        <v>5524.1</v>
      </c>
      <c r="P51" s="9">
        <v>1</v>
      </c>
      <c r="Q51" s="13" t="str">
        <f>VLOOKUP(O51, '[1]لیست محصولات شهریور ۱۴۰۳'!B:C,2,0)</f>
        <v>برزیل کوکاپیل کاناریو | Brazil Cocapil Canario</v>
      </c>
      <c r="R51" s="9"/>
      <c r="S51" s="12">
        <f>VLOOKUP(O51, '[1]لیست محصولات شهریور ۱۴۰۳'!B:F,5,0)</f>
        <v>150</v>
      </c>
      <c r="T51" s="14">
        <f>VLOOKUP(O51, '[1]لیست محصولات شهریور ۱۴۰۳'!B:G,6,0)</f>
        <v>2550000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2550000</v>
      </c>
      <c r="Y51" s="17"/>
      <c r="Z51" s="14">
        <f t="shared" si="4"/>
        <v>2550000</v>
      </c>
      <c r="AA51" s="169"/>
      <c r="AB51" s="228"/>
      <c r="AC51" s="172"/>
      <c r="AD51" s="176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161"/>
      <c r="H52" s="204"/>
      <c r="I52" s="161"/>
      <c r="J52" s="161"/>
      <c r="K52" s="11" t="str">
        <f t="shared" ca="1" si="0"/>
        <v/>
      </c>
      <c r="L52" s="158"/>
      <c r="M52" s="158"/>
      <c r="N52" s="158"/>
      <c r="O52" s="9">
        <v>5511.1</v>
      </c>
      <c r="P52" s="9">
        <v>1</v>
      </c>
      <c r="Q52" s="13" t="str">
        <f>VLOOKUP(O52, '[1]لیست محصولات شهریور ۱۴۰۳'!B:C,2,0)</f>
        <v>هامبلا | Hambella</v>
      </c>
      <c r="R52" s="9"/>
      <c r="S52" s="12">
        <f>VLOOKUP(O52, '[1]لیست محصولات شهریور ۱۴۰۳'!B:F,5,0)</f>
        <v>150</v>
      </c>
      <c r="T52" s="14">
        <f>VLOOKUP(O52, '[1]لیست محصولات شهریور ۱۴۰۳'!B:G,6,0)</f>
        <v>3000000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3000000</v>
      </c>
      <c r="Y52" s="17"/>
      <c r="Z52" s="14">
        <f t="shared" si="4"/>
        <v>3000000</v>
      </c>
      <c r="AA52" s="170"/>
      <c r="AB52" s="227"/>
      <c r="AC52" s="173"/>
      <c r="AD52" s="177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>
        <v>28</v>
      </c>
      <c r="H53" s="10">
        <v>283970479664</v>
      </c>
      <c r="I53" s="9" t="s">
        <v>1231</v>
      </c>
      <c r="J53" s="9" t="s">
        <v>75</v>
      </c>
      <c r="K53" s="11" t="str">
        <f t="shared" ca="1" si="0"/>
        <v/>
      </c>
      <c r="L53" s="12" t="s">
        <v>391</v>
      </c>
      <c r="M53" s="12" t="s">
        <v>392</v>
      </c>
      <c r="N53" s="12" t="s">
        <v>393</v>
      </c>
      <c r="O53" s="9">
        <v>5501.3</v>
      </c>
      <c r="P53" s="9">
        <v>2</v>
      </c>
      <c r="Q53" s="13" t="str">
        <f>VLOOKUP(O53, '[1]لیست محصولات شهریور ۱۴۰۳'!B:C,2,0)</f>
        <v>ورتکس | Vortex</v>
      </c>
      <c r="R53" s="9"/>
      <c r="S53" s="12">
        <f>VLOOKUP(O53, '[1]لیست محصولات شهریور ۱۴۰۳'!B:F,5,0)</f>
        <v>4000</v>
      </c>
      <c r="T53" s="14">
        <f>VLOOKUP(O53, '[1]لیست محصولات شهریور ۱۴۰۳'!B:G,6,0)</f>
        <v>51200000</v>
      </c>
      <c r="U53" s="15"/>
      <c r="V53" s="16">
        <f t="shared" si="1"/>
        <v>0</v>
      </c>
      <c r="W53" s="12">
        <f t="shared" si="2"/>
        <v>2</v>
      </c>
      <c r="X53" s="14">
        <f t="shared" si="3"/>
        <v>102400000</v>
      </c>
      <c r="Y53" s="17"/>
      <c r="Z53" s="14">
        <f t="shared" si="4"/>
        <v>102400000</v>
      </c>
      <c r="AA53" s="18" t="s">
        <v>80</v>
      </c>
      <c r="AB53" s="13" t="s">
        <v>394</v>
      </c>
      <c r="AC53" s="19" t="s">
        <v>395</v>
      </c>
      <c r="AD53" s="20"/>
      <c r="AE53" s="19"/>
      <c r="AF53" s="21"/>
      <c r="AG53" s="22" t="str">
        <f t="shared" si="5"/>
        <v>TRUE</v>
      </c>
      <c r="AH53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54" spans="1:34" ht="22.35" customHeight="1">
      <c r="A54" s="7"/>
      <c r="B54" s="7"/>
      <c r="C54" s="7"/>
      <c r="D54" s="7"/>
      <c r="E54" s="7"/>
      <c r="F54" s="8"/>
      <c r="G54" s="159">
        <v>29</v>
      </c>
      <c r="H54" s="202">
        <v>283972884551</v>
      </c>
      <c r="I54" s="159" t="s">
        <v>1231</v>
      </c>
      <c r="J54" s="159"/>
      <c r="K54" s="11" t="str">
        <f t="shared" ca="1" si="0"/>
        <v/>
      </c>
      <c r="L54" s="156" t="s">
        <v>493</v>
      </c>
      <c r="M54" s="156" t="s">
        <v>494</v>
      </c>
      <c r="N54" s="156" t="s">
        <v>495</v>
      </c>
      <c r="O54" s="9">
        <v>5511.2</v>
      </c>
      <c r="P54" s="9">
        <v>1</v>
      </c>
      <c r="Q54" s="13" t="str">
        <f>VLOOKUP(O54, '[1]لیست محصولات شهریور ۱۴۰۳'!B:C,2,0)</f>
        <v>هامبلا | Hambella</v>
      </c>
      <c r="R54" s="9"/>
      <c r="S54" s="12">
        <f>VLOOKUP(O54, '[1]لیست محصولات شهریور ۱۴۰۳'!B:F,5,0)</f>
        <v>750</v>
      </c>
      <c r="T54" s="14">
        <f>VLOOKUP(O54, '[1]لیست محصولات شهریور ۱۴۰۳'!B:G,6,0)</f>
        <v>14550000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14550000</v>
      </c>
      <c r="Y54" s="17"/>
      <c r="Z54" s="14">
        <f t="shared" si="4"/>
        <v>14550000</v>
      </c>
      <c r="AA54" s="168" t="s">
        <v>496</v>
      </c>
      <c r="AB54" s="226" t="s">
        <v>497</v>
      </c>
      <c r="AC54" s="171" t="s">
        <v>498</v>
      </c>
      <c r="AD54" s="175"/>
      <c r="AE54" s="19"/>
      <c r="AF54" s="21"/>
      <c r="AG54" s="22" t="str">
        <f t="shared" si="5"/>
        <v>TRUE</v>
      </c>
      <c r="AH54" s="23" t="str">
        <f t="shared" si="6"/>
        <v>لاهیجان روستای سوستان بالا خیابان مسجد آقا سید مظفر کوچه مهر پنج خانه روستایی است و پلاک ندارد کافه اُپِل - نیما نظری 09393741144</v>
      </c>
    </row>
    <row r="55" spans="1:34" ht="22.35" customHeight="1">
      <c r="A55" s="7"/>
      <c r="B55" s="7"/>
      <c r="C55" s="7"/>
      <c r="D55" s="7"/>
      <c r="E55" s="7"/>
      <c r="F55" s="8"/>
      <c r="G55" s="161"/>
      <c r="H55" s="204"/>
      <c r="I55" s="161"/>
      <c r="J55" s="161"/>
      <c r="K55" s="11" t="str">
        <f t="shared" ca="1" si="0"/>
        <v/>
      </c>
      <c r="L55" s="158"/>
      <c r="M55" s="158"/>
      <c r="N55" s="158"/>
      <c r="O55" s="9">
        <v>5501.3</v>
      </c>
      <c r="P55" s="9">
        <v>1</v>
      </c>
      <c r="Q55" s="13" t="str">
        <f>VLOOKUP(O55, '[1]لیست محصولات شهریور ۱۴۰۳'!B:C,2,0)</f>
        <v>ورتکس | Vortex</v>
      </c>
      <c r="R55" s="9"/>
      <c r="S55" s="12">
        <f>VLOOKUP(O55, '[1]لیست محصولات شهریور ۱۴۰۳'!B:F,5,0)</f>
        <v>4000</v>
      </c>
      <c r="T55" s="14">
        <f>VLOOKUP(O55, '[1]لیست محصولات شهریور ۱۴۰۳'!B:G,6,0)</f>
        <v>51200000</v>
      </c>
      <c r="U55" s="26"/>
      <c r="V55" s="16">
        <f t="shared" si="1"/>
        <v>0</v>
      </c>
      <c r="W55" s="12">
        <f t="shared" si="2"/>
        <v>1</v>
      </c>
      <c r="X55" s="14">
        <f t="shared" si="3"/>
        <v>51200000</v>
      </c>
      <c r="Y55" s="17"/>
      <c r="Z55" s="14">
        <f t="shared" si="4"/>
        <v>51200000</v>
      </c>
      <c r="AA55" s="170"/>
      <c r="AB55" s="227"/>
      <c r="AC55" s="173"/>
      <c r="AD55" s="177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82">
        <v>30</v>
      </c>
      <c r="H56" s="83"/>
      <c r="I56" s="82" t="s">
        <v>1231</v>
      </c>
      <c r="J56" s="9" t="s">
        <v>75</v>
      </c>
      <c r="K56" s="11" t="str">
        <f t="shared" ca="1" si="0"/>
        <v/>
      </c>
      <c r="L56" s="12"/>
      <c r="M56" s="12" t="s">
        <v>173</v>
      </c>
      <c r="N56" s="12" t="s">
        <v>454</v>
      </c>
      <c r="O56" s="9">
        <v>5524.3</v>
      </c>
      <c r="P56" s="9">
        <v>4</v>
      </c>
      <c r="Q56" s="13" t="str">
        <f>VLOOKUP(O56, '[1]لیست محصولات شهریور ۱۴۰۳'!B:C,2,0)</f>
        <v>برزیل کوکاپیل کاناریو | Brazil Cocapil Canario</v>
      </c>
      <c r="R56" s="9"/>
      <c r="S56" s="12">
        <f>VLOOKUP(O56, '[1]لیست محصولات شهریور ۱۴۰۳'!B:F,5,0)</f>
        <v>4000</v>
      </c>
      <c r="T56" s="14">
        <f>VLOOKUP(O56, '[1]لیست محصولات شهریور ۱۴۰۳'!B:G,6,0)</f>
        <v>58400000</v>
      </c>
      <c r="U56" s="15"/>
      <c r="V56" s="16">
        <f t="shared" si="1"/>
        <v>0</v>
      </c>
      <c r="W56" s="12">
        <f t="shared" si="2"/>
        <v>4</v>
      </c>
      <c r="X56" s="14">
        <f t="shared" si="3"/>
        <v>233600000</v>
      </c>
      <c r="Y56" s="17"/>
      <c r="Z56" s="14">
        <f t="shared" si="4"/>
        <v>233600000</v>
      </c>
      <c r="AA56" s="18" t="s">
        <v>80</v>
      </c>
      <c r="AB56" s="13" t="s">
        <v>70</v>
      </c>
      <c r="AC56" s="19" t="s">
        <v>175</v>
      </c>
      <c r="AD56" s="20"/>
      <c r="AE56" s="19"/>
      <c r="AF56" s="21"/>
      <c r="AG56" s="22" t="str">
        <f t="shared" si="5"/>
        <v>TRUE</v>
      </c>
      <c r="AH56" s="23" t="str">
        <f t="shared" si="6"/>
        <v>تهران - کافه بیکری کروسان روشا -  حجتی 09373955769</v>
      </c>
    </row>
    <row r="57" spans="1:34" ht="22.35" customHeight="1">
      <c r="A57" s="7"/>
      <c r="B57" s="7"/>
      <c r="C57" s="7"/>
      <c r="D57" s="7"/>
      <c r="E57" s="7"/>
      <c r="F57" s="8"/>
      <c r="G57" s="9">
        <v>31</v>
      </c>
      <c r="H57" s="10">
        <v>781527</v>
      </c>
      <c r="I57" s="9" t="s">
        <v>1231</v>
      </c>
      <c r="J57" s="9"/>
      <c r="K57" s="11" t="str">
        <f t="shared" ca="1" si="0"/>
        <v/>
      </c>
      <c r="L57" s="12" t="s">
        <v>1321</v>
      </c>
      <c r="M57" s="12" t="s">
        <v>1322</v>
      </c>
      <c r="N57" s="12"/>
      <c r="O57" s="9">
        <v>3326.2</v>
      </c>
      <c r="P57" s="9">
        <v>1</v>
      </c>
      <c r="Q57" s="13" t="str">
        <f>VLOOKUP(O57, '[1]لیست محصولات شهریور ۱۴۰۳'!B:C,2,0)</f>
        <v>میاگروس | Milagros</v>
      </c>
      <c r="R57" s="9"/>
      <c r="S57" s="12">
        <f>VLOOKUP(O57, '[1]لیست محصولات شهریور ۱۴۰۳'!B:F,5,0)</f>
        <v>750</v>
      </c>
      <c r="T57" s="14">
        <f>VLOOKUP(O57, '[1]لیست محصولات شهریور ۱۴۰۳'!B:G,6,0)</f>
        <v>18150000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18150000</v>
      </c>
      <c r="Y57" s="17"/>
      <c r="Z57" s="14">
        <f t="shared" si="4"/>
        <v>18150000</v>
      </c>
      <c r="AA57" s="18" t="s">
        <v>80</v>
      </c>
      <c r="AB57" s="13" t="s">
        <v>1323</v>
      </c>
      <c r="AC57" s="19" t="s">
        <v>1324</v>
      </c>
      <c r="AD57" s="20" t="s">
        <v>172</v>
      </c>
      <c r="AE57" s="84" t="s">
        <v>1325</v>
      </c>
      <c r="AF57" s="21"/>
      <c r="AG57" s="22" t="str">
        <f t="shared" si="5"/>
        <v>TRUE</v>
      </c>
      <c r="AH57" s="23" t="str">
        <f t="shared" si="6"/>
        <v>تهران خ مطهری (تخت طاووس) یعد از تقاطع شریعتی - خ ناجا - خ سلیمی جنوبی - کوچه علایی - پلاک2  - بهرام میرمیران 09121213455</v>
      </c>
    </row>
    <row r="58" spans="1:34" ht="22.35" customHeight="1">
      <c r="A58" s="7"/>
      <c r="B58" s="7"/>
      <c r="C58" s="7"/>
      <c r="D58" s="7"/>
      <c r="E58" s="7"/>
      <c r="F58" s="8"/>
      <c r="G58" s="82">
        <v>32</v>
      </c>
      <c r="H58" s="83" t="s">
        <v>329</v>
      </c>
      <c r="I58" s="82" t="s">
        <v>1231</v>
      </c>
      <c r="J58" s="9" t="s">
        <v>75</v>
      </c>
      <c r="K58" s="11" t="str">
        <f t="shared" ca="1" si="0"/>
        <v/>
      </c>
      <c r="L58" s="12" t="s">
        <v>350</v>
      </c>
      <c r="M58" s="12" t="s">
        <v>1328</v>
      </c>
      <c r="N58" s="12" t="s">
        <v>1327</v>
      </c>
      <c r="O58" s="9">
        <v>3326.2</v>
      </c>
      <c r="P58" s="9">
        <v>1</v>
      </c>
      <c r="Q58" s="13" t="str">
        <f>VLOOKUP(O58, '[1]لیست محصولات شهریور ۱۴۰۳'!B:C,2,0)</f>
        <v>میاگروس | Milagros</v>
      </c>
      <c r="R58" s="9"/>
      <c r="S58" s="12">
        <f>VLOOKUP(O58, '[1]لیست محصولات شهریور ۱۴۰۳'!B:F,5,0)</f>
        <v>750</v>
      </c>
      <c r="T58" s="14">
        <f>VLOOKUP(O58, '[1]لیست محصولات شهریور ۱۴۰۳'!B:G,6,0)</f>
        <v>18150000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18150000</v>
      </c>
      <c r="Y58" s="17"/>
      <c r="Z58" s="14">
        <f t="shared" si="4"/>
        <v>18150000</v>
      </c>
      <c r="AA58" s="18" t="s">
        <v>80</v>
      </c>
      <c r="AB58" s="13" t="s">
        <v>1330</v>
      </c>
      <c r="AC58" s="19" t="s">
        <v>1329</v>
      </c>
      <c r="AD58" s="20" t="s">
        <v>172</v>
      </c>
      <c r="AE58" s="19"/>
      <c r="AF58" s="21"/>
      <c r="AG58" s="22" t="str">
        <f t="shared" si="5"/>
        <v>TRUE</v>
      </c>
      <c r="AH58" s="23" t="str">
        <f t="shared" si="6"/>
        <v>تهران هفت تير - خيابان سنايي - نبش نژادكي - پلاك 78  کافه جوی - عرفان نظامی 09122125497</v>
      </c>
    </row>
    <row r="59" spans="1:34" s="79" customFormat="1" ht="22.35" customHeight="1">
      <c r="A59" s="66"/>
      <c r="B59" s="66"/>
      <c r="C59" s="66"/>
      <c r="D59" s="66"/>
      <c r="E59" s="66"/>
      <c r="F59" s="66"/>
      <c r="G59" s="209">
        <v>33</v>
      </c>
      <c r="H59" s="221" t="s">
        <v>96</v>
      </c>
      <c r="I59" s="209" t="s">
        <v>1331</v>
      </c>
      <c r="J59" s="209"/>
      <c r="K59" s="69" t="str">
        <f t="shared" ca="1" si="0"/>
        <v/>
      </c>
      <c r="L59" s="215"/>
      <c r="M59" s="215"/>
      <c r="N59" s="215" t="s">
        <v>454</v>
      </c>
      <c r="O59" s="67">
        <v>5525.1</v>
      </c>
      <c r="P59" s="67">
        <v>2</v>
      </c>
      <c r="Q59" s="71" t="str">
        <f>VLOOKUP(O59, '[1]لیست محصولات شهریور ۱۴۰۳'!B:C,2,0)</f>
        <v>اتیوپی آناسورا | Ethiopia Anasora</v>
      </c>
      <c r="R59" s="67"/>
      <c r="S59" s="70">
        <f>VLOOKUP(O59, '[1]لیست محصولات شهریور ۱۴۰۳'!B:F,5,0)</f>
        <v>150</v>
      </c>
      <c r="T59" s="72">
        <f>VLOOKUP(O59, '[1]لیست محصولات شهریور ۱۴۰۳'!B:G,6,0)</f>
        <v>2750000</v>
      </c>
      <c r="U59" s="73"/>
      <c r="V59" s="74">
        <f t="shared" si="1"/>
        <v>0</v>
      </c>
      <c r="W59" s="70">
        <f t="shared" si="2"/>
        <v>2</v>
      </c>
      <c r="X59" s="72">
        <f t="shared" si="3"/>
        <v>5500000</v>
      </c>
      <c r="Y59" s="75"/>
      <c r="Z59" s="72">
        <f t="shared" si="4"/>
        <v>5500000</v>
      </c>
      <c r="AA59" s="218"/>
      <c r="AB59" s="231"/>
      <c r="AC59" s="212"/>
      <c r="AD59" s="209"/>
      <c r="AE59" s="224" t="s">
        <v>1332</v>
      </c>
      <c r="AF59" s="78"/>
      <c r="AH59" s="80" t="str">
        <f t="shared" si="6"/>
        <v xml:space="preserve">  کافه بیکری کروسان روشا -   </v>
      </c>
    </row>
    <row r="60" spans="1:34" s="79" customFormat="1" ht="22.35" customHeight="1">
      <c r="A60" s="66"/>
      <c r="B60" s="66"/>
      <c r="C60" s="66" t="b">
        <v>0</v>
      </c>
      <c r="D60" s="66"/>
      <c r="E60" s="66"/>
      <c r="F60" s="66"/>
      <c r="G60" s="211"/>
      <c r="H60" s="223"/>
      <c r="I60" s="211"/>
      <c r="J60" s="211"/>
      <c r="K60" s="69" t="str">
        <f t="shared" ca="1" si="0"/>
        <v/>
      </c>
      <c r="L60" s="217"/>
      <c r="M60" s="217"/>
      <c r="N60" s="217"/>
      <c r="O60" s="67">
        <v>5524.1</v>
      </c>
      <c r="P60" s="67">
        <v>2</v>
      </c>
      <c r="Q60" s="71" t="str">
        <f>VLOOKUP(O60, '[1]لیست محصولات شهریور ۱۴۰۳'!B:C,2,0)</f>
        <v>برزیل کوکاپیل کاناریو | Brazil Cocapil Canario</v>
      </c>
      <c r="R60" s="67"/>
      <c r="S60" s="70">
        <f>VLOOKUP(O60, '[1]لیست محصولات شهریور ۱۴۰۳'!B:F,5,0)</f>
        <v>150</v>
      </c>
      <c r="T60" s="72">
        <f>VLOOKUP(O60, '[1]لیست محصولات شهریور ۱۴۰۳'!B:G,6,0)</f>
        <v>2550000</v>
      </c>
      <c r="U60" s="73"/>
      <c r="V60" s="74">
        <f t="shared" si="1"/>
        <v>0</v>
      </c>
      <c r="W60" s="70">
        <f t="shared" si="2"/>
        <v>2</v>
      </c>
      <c r="X60" s="72">
        <f t="shared" si="3"/>
        <v>5100000</v>
      </c>
      <c r="Y60" s="75"/>
      <c r="Z60" s="72">
        <f t="shared" si="4"/>
        <v>5100000</v>
      </c>
      <c r="AA60" s="220"/>
      <c r="AB60" s="232"/>
      <c r="AC60" s="214"/>
      <c r="AD60" s="211"/>
      <c r="AE60" s="225"/>
      <c r="AF60" s="78"/>
      <c r="AH60" s="80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>
        <v>34</v>
      </c>
      <c r="H61" s="10">
        <v>284038429535</v>
      </c>
      <c r="I61" s="9" t="s">
        <v>1231</v>
      </c>
      <c r="J61" s="9"/>
      <c r="K61" s="11" t="str">
        <f t="shared" ca="1" si="0"/>
        <v/>
      </c>
      <c r="L61" s="12" t="s">
        <v>1183</v>
      </c>
      <c r="M61" s="12" t="s">
        <v>1333</v>
      </c>
      <c r="N61" s="12"/>
      <c r="O61" s="9">
        <v>5511.2</v>
      </c>
      <c r="P61" s="9">
        <v>1</v>
      </c>
      <c r="Q61" s="13" t="str">
        <f>VLOOKUP(O61, '[1]لیست محصولات شهریور ۱۴۰۳'!B:C,2,0)</f>
        <v>هامبلا | Hambella</v>
      </c>
      <c r="R61" s="9"/>
      <c r="S61" s="12">
        <f>VLOOKUP(O61, '[1]لیست محصولات شهریور ۱۴۰۳'!B:F,5,0)</f>
        <v>750</v>
      </c>
      <c r="T61" s="14">
        <f>VLOOKUP(O61, '[1]لیست محصولات شهریور ۱۴۰۳'!B:G,6,0)</f>
        <v>14550000</v>
      </c>
      <c r="U61" s="15"/>
      <c r="V61" s="16">
        <f t="shared" si="1"/>
        <v>0</v>
      </c>
      <c r="W61" s="12">
        <f t="shared" si="2"/>
        <v>1</v>
      </c>
      <c r="X61" s="14">
        <f t="shared" si="3"/>
        <v>14550000</v>
      </c>
      <c r="Y61" s="17"/>
      <c r="Z61" s="14">
        <f t="shared" si="4"/>
        <v>14550000</v>
      </c>
      <c r="AA61" s="18" t="s">
        <v>80</v>
      </c>
      <c r="AB61" s="13" t="s">
        <v>1367</v>
      </c>
      <c r="AC61" s="19" t="s">
        <v>1334</v>
      </c>
      <c r="AD61" s="20" t="s">
        <v>87</v>
      </c>
      <c r="AE61" s="84" t="s">
        <v>1368</v>
      </c>
      <c r="AF61" s="21"/>
      <c r="AG61" s="22" t="str">
        <f t="shared" si="5"/>
        <v>TRUE</v>
      </c>
      <c r="AH61" s="23" t="str">
        <f t="shared" si="6"/>
        <v>تهران شادآباد - بلوار 17 شهریور (طارمی) - بعد از میدان بوربور - خیابان آهنگر (بیگلو) - پلاک 8  - مینا اسماعیلی برلیان 09122551290</v>
      </c>
    </row>
    <row r="62" spans="1:34" ht="22.35" customHeight="1">
      <c r="A62" s="7"/>
      <c r="B62" s="7"/>
      <c r="C62" s="7"/>
      <c r="D62" s="7"/>
      <c r="E62" s="7"/>
      <c r="F62" s="8"/>
      <c r="G62" s="9">
        <v>35</v>
      </c>
      <c r="H62" s="10">
        <v>72763</v>
      </c>
      <c r="I62" s="9" t="s">
        <v>1231</v>
      </c>
      <c r="J62" s="9"/>
      <c r="K62" s="11" t="str">
        <f t="shared" ca="1" si="0"/>
        <v/>
      </c>
      <c r="L62" s="12" t="s">
        <v>76</v>
      </c>
      <c r="M62" s="12" t="s">
        <v>1335</v>
      </c>
      <c r="N62" s="12" t="s">
        <v>1336</v>
      </c>
      <c r="O62" s="9">
        <v>5501.2</v>
      </c>
      <c r="P62" s="9">
        <v>2</v>
      </c>
      <c r="Q62" s="13" t="str">
        <f>VLOOKUP(O62, '[1]لیست محصولات شهریور ۱۴۰۳'!B:C,2,0)</f>
        <v>ورتکس | Vortex</v>
      </c>
      <c r="R62" s="9"/>
      <c r="S62" s="12">
        <f>VLOOKUP(O62, '[1]لیست محصولات شهریور ۱۴۰۳'!B:F,5,0)</f>
        <v>750</v>
      </c>
      <c r="T62" s="14">
        <f>VLOOKUP(O62, '[1]لیست محصولات شهریور ۱۴۰۳'!B:G,6,0)</f>
        <v>11100000</v>
      </c>
      <c r="U62" s="15"/>
      <c r="V62" s="16">
        <f t="shared" si="1"/>
        <v>0</v>
      </c>
      <c r="W62" s="12">
        <f t="shared" si="2"/>
        <v>2</v>
      </c>
      <c r="X62" s="14">
        <f t="shared" si="3"/>
        <v>22200000</v>
      </c>
      <c r="Y62" s="17"/>
      <c r="Z62" s="14">
        <f t="shared" si="4"/>
        <v>22200000</v>
      </c>
      <c r="AA62" s="18" t="s">
        <v>80</v>
      </c>
      <c r="AB62" s="13" t="s">
        <v>1337</v>
      </c>
      <c r="AC62" s="19" t="s">
        <v>1338</v>
      </c>
      <c r="AD62" s="20" t="s">
        <v>172</v>
      </c>
      <c r="AE62" s="19"/>
      <c r="AF62" s="21"/>
      <c r="AG62" s="22" t="str">
        <f t="shared" si="5"/>
        <v>TRUE</v>
      </c>
      <c r="AH62" s="23" t="str">
        <f t="shared" si="6"/>
        <v>تهران خ جمهوری خ رازی خ پرتوی پلاک 18/1 کافه والهالا - مهدی محمدی فخر 09376116149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4</v>
      </c>
      <c r="AI240" s="56">
        <f t="shared" si="19"/>
        <v>0</v>
      </c>
      <c r="AJ240" s="57">
        <f>AH240-AI240</f>
        <v>4</v>
      </c>
      <c r="AK240" s="58">
        <f t="shared" si="23"/>
        <v>0.6</v>
      </c>
      <c r="AL240" s="59">
        <f>AO240+AQ240-[2]Sheet1!$AH241</f>
        <v>0</v>
      </c>
      <c r="AM240" s="59">
        <f t="shared" si="25"/>
        <v>-4</v>
      </c>
      <c r="AN240" s="58">
        <f t="shared" si="21"/>
        <v>0</v>
      </c>
      <c r="AO240" s="59"/>
      <c r="AP240" s="58">
        <f t="shared" si="22"/>
        <v>-0.6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21</v>
      </c>
      <c r="AI241" s="56">
        <f t="shared" si="19"/>
        <v>0</v>
      </c>
      <c r="AJ241" s="57">
        <f t="shared" ref="AJ241:AJ264" si="27">AH241-AI241</f>
        <v>21</v>
      </c>
      <c r="AK241" s="58">
        <f>AH241*AG241/1000</f>
        <v>15.75</v>
      </c>
      <c r="AL241" s="59">
        <f>AO241+AQ241-[2]Sheet1!$AH242</f>
        <v>0</v>
      </c>
      <c r="AM241" s="59">
        <f t="shared" si="25"/>
        <v>-21</v>
      </c>
      <c r="AN241" s="58">
        <f t="shared" si="21"/>
        <v>0</v>
      </c>
      <c r="AO241" s="59"/>
      <c r="AP241" s="58">
        <f t="shared" si="22"/>
        <v>-15.75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11</v>
      </c>
      <c r="AI242" s="56">
        <f t="shared" si="19"/>
        <v>0</v>
      </c>
      <c r="AJ242" s="57">
        <f t="shared" si="27"/>
        <v>11</v>
      </c>
      <c r="AK242" s="58">
        <f t="shared" ref="AK242:AK267" si="28">AH242*AG242/1000</f>
        <v>44</v>
      </c>
      <c r="AL242" s="59">
        <f>AO242+AQ242-[2]Sheet1!$AH243</f>
        <v>0</v>
      </c>
      <c r="AM242" s="59">
        <f t="shared" si="25"/>
        <v>-11</v>
      </c>
      <c r="AN242" s="58">
        <f t="shared" si="21"/>
        <v>0</v>
      </c>
      <c r="AO242" s="59"/>
      <c r="AP242" s="58">
        <f t="shared" si="22"/>
        <v>-44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4</v>
      </c>
      <c r="AI251" s="56">
        <f t="shared" si="19"/>
        <v>0</v>
      </c>
      <c r="AJ251" s="57">
        <f t="shared" si="27"/>
        <v>4</v>
      </c>
      <c r="AK251" s="58">
        <f t="shared" si="28"/>
        <v>0.6</v>
      </c>
      <c r="AL251" s="59">
        <f>AO251+AQ251-[2]Sheet1!$AH252</f>
        <v>0</v>
      </c>
      <c r="AM251" s="59">
        <f t="shared" si="25"/>
        <v>-4</v>
      </c>
      <c r="AN251" s="58">
        <f t="shared" si="21"/>
        <v>0</v>
      </c>
      <c r="AO251" s="59"/>
      <c r="AP251" s="58">
        <f t="shared" si="22"/>
        <v>-0.6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14</v>
      </c>
      <c r="AI252" s="56">
        <f t="shared" si="19"/>
        <v>0</v>
      </c>
      <c r="AJ252" s="57">
        <f t="shared" si="27"/>
        <v>14</v>
      </c>
      <c r="AK252" s="58">
        <f t="shared" si="28"/>
        <v>10.5</v>
      </c>
      <c r="AL252" s="59">
        <f>AO252+AQ252-[2]Sheet1!$AH253</f>
        <v>0</v>
      </c>
      <c r="AM252" s="59">
        <f t="shared" si="25"/>
        <v>-14</v>
      </c>
      <c r="AN252" s="58">
        <f t="shared" si="21"/>
        <v>0</v>
      </c>
      <c r="AO252" s="59"/>
      <c r="AP252" s="58">
        <f t="shared" si="22"/>
        <v>-10.5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84">
    <mergeCell ref="N59:N60"/>
    <mergeCell ref="M59:M60"/>
    <mergeCell ref="L59:L60"/>
    <mergeCell ref="J59:J60"/>
    <mergeCell ref="I59:I60"/>
    <mergeCell ref="H59:H60"/>
    <mergeCell ref="G59:G60"/>
    <mergeCell ref="AE59:AE60"/>
    <mergeCell ref="AD59:AD60"/>
    <mergeCell ref="AC59:AC60"/>
    <mergeCell ref="AB59:AB60"/>
    <mergeCell ref="AA59:AA60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AA3:AA4"/>
    <mergeCell ref="AB3:AB4"/>
    <mergeCell ref="AC3:AC4"/>
    <mergeCell ref="AD3:AD4"/>
    <mergeCell ref="G5:G8"/>
    <mergeCell ref="H5:H8"/>
    <mergeCell ref="I5:I8"/>
    <mergeCell ref="J5:J8"/>
    <mergeCell ref="L5:L8"/>
    <mergeCell ref="M5:M8"/>
    <mergeCell ref="N5:N8"/>
    <mergeCell ref="AD5:AD8"/>
    <mergeCell ref="AC5:AC8"/>
    <mergeCell ref="AB5:AB8"/>
    <mergeCell ref="AA5:AA8"/>
    <mergeCell ref="H9:H10"/>
    <mergeCell ref="G9:G10"/>
    <mergeCell ref="AD9:AD10"/>
    <mergeCell ref="AC9:AC10"/>
    <mergeCell ref="AB9:AB10"/>
    <mergeCell ref="AA9:AA10"/>
    <mergeCell ref="N9:N10"/>
    <mergeCell ref="M9:M10"/>
    <mergeCell ref="L9:L10"/>
    <mergeCell ref="J9:J10"/>
    <mergeCell ref="I9:I10"/>
    <mergeCell ref="I14:I15"/>
    <mergeCell ref="H14:H15"/>
    <mergeCell ref="G14:G15"/>
    <mergeCell ref="AD14:AD15"/>
    <mergeCell ref="AC14:AC15"/>
    <mergeCell ref="AB14:AB15"/>
    <mergeCell ref="AA14:AA15"/>
    <mergeCell ref="AE11:AE12"/>
    <mergeCell ref="N14:N15"/>
    <mergeCell ref="M14:M15"/>
    <mergeCell ref="L14:L15"/>
    <mergeCell ref="J14:J15"/>
    <mergeCell ref="H11:H12"/>
    <mergeCell ref="G11:G12"/>
    <mergeCell ref="AD11:AD12"/>
    <mergeCell ref="AC11:AC12"/>
    <mergeCell ref="AB11:AB12"/>
    <mergeCell ref="AA11:AA12"/>
    <mergeCell ref="N11:N12"/>
    <mergeCell ref="M11:M12"/>
    <mergeCell ref="L11:L12"/>
    <mergeCell ref="J11:J12"/>
    <mergeCell ref="I11:I12"/>
    <mergeCell ref="AD16:AD21"/>
    <mergeCell ref="AC16:AC21"/>
    <mergeCell ref="AB16:AB21"/>
    <mergeCell ref="AA16:AA21"/>
    <mergeCell ref="G16:G21"/>
    <mergeCell ref="H16:H21"/>
    <mergeCell ref="I16:I21"/>
    <mergeCell ref="J16:J21"/>
    <mergeCell ref="L16:L21"/>
    <mergeCell ref="M16:M21"/>
    <mergeCell ref="N16:N21"/>
    <mergeCell ref="AE24:AE25"/>
    <mergeCell ref="N30:N31"/>
    <mergeCell ref="M30:M31"/>
    <mergeCell ref="L30:L31"/>
    <mergeCell ref="H24:H25"/>
    <mergeCell ref="G24:G25"/>
    <mergeCell ref="AB24:AB25"/>
    <mergeCell ref="AA24:AA25"/>
    <mergeCell ref="AC24:AC25"/>
    <mergeCell ref="N24:N25"/>
    <mergeCell ref="M24:M25"/>
    <mergeCell ref="L24:L25"/>
    <mergeCell ref="J24:J25"/>
    <mergeCell ref="I24:I25"/>
    <mergeCell ref="J30:J31"/>
    <mergeCell ref="I30:I31"/>
    <mergeCell ref="H30:H31"/>
    <mergeCell ref="G30:G31"/>
    <mergeCell ref="AD30:AD31"/>
    <mergeCell ref="AA30:AA31"/>
    <mergeCell ref="AC30:AC31"/>
    <mergeCell ref="AB30:AB31"/>
    <mergeCell ref="AD24:AD25"/>
    <mergeCell ref="G34:G36"/>
    <mergeCell ref="H34:H36"/>
    <mergeCell ref="AC34:AC36"/>
    <mergeCell ref="AD34:AD36"/>
    <mergeCell ref="AB34:AB36"/>
    <mergeCell ref="AA34:AA36"/>
    <mergeCell ref="N34:N36"/>
    <mergeCell ref="M34:M36"/>
    <mergeCell ref="L34:L36"/>
    <mergeCell ref="J34:J36"/>
    <mergeCell ref="I34:I36"/>
    <mergeCell ref="AE37:AE38"/>
    <mergeCell ref="G39:G41"/>
    <mergeCell ref="H39:H41"/>
    <mergeCell ref="I39:I41"/>
    <mergeCell ref="J39:J41"/>
    <mergeCell ref="L39:L41"/>
    <mergeCell ref="M39:M41"/>
    <mergeCell ref="N39:N41"/>
    <mergeCell ref="AD39:AD41"/>
    <mergeCell ref="AC39:AC41"/>
    <mergeCell ref="AB39:AB41"/>
    <mergeCell ref="AA39:AA41"/>
    <mergeCell ref="H37:H38"/>
    <mergeCell ref="G37:G38"/>
    <mergeCell ref="AD37:AD38"/>
    <mergeCell ref="AC37:AC38"/>
    <mergeCell ref="AB37:AB38"/>
    <mergeCell ref="AA37:AA38"/>
    <mergeCell ref="N37:N38"/>
    <mergeCell ref="M37:M38"/>
    <mergeCell ref="L37:L38"/>
    <mergeCell ref="J37:J38"/>
    <mergeCell ref="I37:I38"/>
    <mergeCell ref="AD42:AD43"/>
    <mergeCell ref="AD46:AD48"/>
    <mergeCell ref="G46:G48"/>
    <mergeCell ref="H46:H48"/>
    <mergeCell ref="I46:I48"/>
    <mergeCell ref="J46:J48"/>
    <mergeCell ref="L46:L48"/>
    <mergeCell ref="M46:M48"/>
    <mergeCell ref="N46:N48"/>
    <mergeCell ref="AC46:AC48"/>
    <mergeCell ref="AB46:AB48"/>
    <mergeCell ref="AA46:AA48"/>
    <mergeCell ref="H42:H43"/>
    <mergeCell ref="G42:G43"/>
    <mergeCell ref="AA42:AA43"/>
    <mergeCell ref="AC42:AC43"/>
    <mergeCell ref="AB42:AB43"/>
    <mergeCell ref="N42:N43"/>
    <mergeCell ref="M42:M43"/>
    <mergeCell ref="L42:L43"/>
    <mergeCell ref="J42:J43"/>
    <mergeCell ref="I42:I43"/>
    <mergeCell ref="M50:M52"/>
    <mergeCell ref="N50:N52"/>
    <mergeCell ref="AD50:AD52"/>
    <mergeCell ref="AA50:AA52"/>
    <mergeCell ref="AC50:AC52"/>
    <mergeCell ref="AB50:AB52"/>
    <mergeCell ref="G50:G52"/>
    <mergeCell ref="H50:H52"/>
    <mergeCell ref="I50:I52"/>
    <mergeCell ref="J50:J52"/>
    <mergeCell ref="L50:L52"/>
    <mergeCell ref="H54:H55"/>
    <mergeCell ref="G54:G55"/>
    <mergeCell ref="AD54:AD55"/>
    <mergeCell ref="AA54:AA55"/>
    <mergeCell ref="AC54:AC55"/>
    <mergeCell ref="AB54:AB55"/>
    <mergeCell ref="N54:N55"/>
    <mergeCell ref="M54:M55"/>
    <mergeCell ref="L54:L55"/>
    <mergeCell ref="J54:J55"/>
    <mergeCell ref="I54:I55"/>
  </mergeCells>
  <conditionalFormatting sqref="G2:J3 AD2:AD3 Z2:Z200 J5 AD5 J9 AD9 G11:J11 AD11 G13:J14 AD13:AD14 G16:J16 AD16 G22:J24 AD22:AD24 G26:J30 AD26:AD30 G32:J34 AD32:AD34 G37:J37 AD37 G39:J39 AD39 G42:J42 AD42 G44:J46 AD44:AD46 G49:J50 AD49:AD50 G53:J54 AD53:AD54 G56:J59 AD56:AD59 G61:J200 AD61:AD200">
    <cfRule type="expression" dxfId="58" priority="63">
      <formula>$A2</formula>
    </cfRule>
    <cfRule type="expression" dxfId="57" priority="65">
      <formula>$E2</formula>
    </cfRule>
  </conditionalFormatting>
  <conditionalFormatting sqref="K2:Z2 G2:J3 AA2:AF3 Q3:Z200 J5 AA5:AF5 J9 AA9:AF9 G11:P11 AA11:AF11 G13:P14 AA13:AF14 G16:P16 AA16:AF16 G22:P24 AA22:AF24 G26:P30 AA26:AF30 G32:P34 AA32:AF34 G37:P37 AA37:AF37 G39:P39 AA39:AF39 G42:P42 AA42:AF42 G44:P46 AA44:AF46 G49:P50 AA49:AF50 G53:P54 AA53:AF54 G56:P59 AA56:AF59 G61:P200 AA61:AF200 K3:P3 AE4:AF4 K4:K10 O4:P10 H5 AE6:AF8 H9 AE10:AF10 K12 O12:P12 AF12 K15 O15:P15 AE15:AF15 K17:K21 O17:P21 AE17:AF21 K25 O25:P25 AF25 K31 O31:P31 AE31:AF31 K35:K36 O35:P36 AE35:AF36 K38 O38:P38 AF38 K40:K41 O40:P41 AE40:AF41 K43 O43:P43 AE43:AF43 K47:K48 O47:P48 AE47:AF48 K51:K52 O51:P52 AE51:AF52 K55 O55:P55 AE55:AF55 K60 O60:P60 AF60">
    <cfRule type="expression" dxfId="56" priority="64">
      <formula>$C2</formula>
    </cfRule>
  </conditionalFormatting>
  <conditionalFormatting sqref="W2:W200">
    <cfRule type="expression" dxfId="55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{1EEFF5F6-74B3-4874-AABA-3A49BCE38C2D}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{A30939D3-775A-4E5B-9DF2-111FCB900F13}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{2DFB717E-378C-4D07-AF8C-8029771EBA7E}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{9B5A30CC-4570-4CDE-983B-25DC3D63E319}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{7584584B-6F4A-4812-B859-13218DF82F4C}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{52317031-9FC2-4E83-A545-9D0917C710F4}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{BAACFE56-C309-442E-AC56-6BCE55D46BBC}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{D62D8261-9A38-42FA-BD33-913C3EB33B76}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{B4C66114-47CB-4BCF-A24E-786F58D37317}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{CB72F0BE-936A-4C1E-86B5-B8B4B25A6E05}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{C989450B-B4EA-4DA0-91A3-E467F9C9E98C}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{6DBE7FA9-8A8F-480A-B38F-AE8222E30F54}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{A43368A9-7B05-470E-A907-CF9A29CFB255}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{62BAE5A8-437F-47B8-B0A8-B22B95B0D8EC}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{38D02176-6DA5-47BE-9539-F6B3DA9917B1}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{E1860787-CFDD-4E98-A7C2-98E5FA0146BB}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{7976F653-0126-4097-9700-5A65AAAE767B}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{827898BF-6EB2-4476-B313-7FAD3BD91952}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{5FBEB0DD-EF1D-4F39-A085-485AA1B04CC5}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{8EDA5EFA-CE94-435D-9C89-691791C07170}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{C57E5AC4-360F-4F42-9F44-FF2633C34452}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{AD3CA3B0-7DE0-4089-B076-2F15379E0C7A}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{9E429D7F-64E0-4B4D-9209-A3716CB04B2E}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{EC2DC295-0F0D-4B92-856E-C67B67A7370E}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{77908940-35D9-4D48-B3A0-6E33C85060FB}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{517BA97A-2ADB-466B-B778-46619E07B0F8}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{568F30FD-CF56-4E6E-A423-3FBF041EC122}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{5933E094-8527-48E5-BCBA-719348E6C446}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{8A7CB602-9F35-4B82-B652-B8530139FD8A}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{D90B69EA-2A99-40E5-B824-71A524B94B5A}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{B1679F1C-E2B5-4EB4-8288-4026F487FDBC}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{1C0B57C1-ABE6-4972-970C-76F7E0B506EF}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{6C396308-F5DD-4F54-93F3-DF7F43CB1D2E}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{F966383C-9805-48F5-BDD9-187A1D54A638}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{5F0B3EEA-2577-4233-900A-9899DC29C676}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{77EE84C7-5694-4083-96BD-B35028EE1806}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{ED21CF97-A491-4121-9243-71A340198E1C}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{8C243412-7198-4783-95D2-9A67F2E26995}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{065FFE54-35DC-4625-B8A1-82699BFB7969}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{472F22C4-065A-4BC8-8AA7-EE88488650AF}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{5466E6E1-0FEF-40A0-8733-702DD94281AE}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{13BB956D-9B6B-4CB4-80F3-38EEC87F6FC9}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{45510365-4B72-4D3A-A773-8FE8653068FD}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{4BB06E72-F4EF-4E9D-A4D0-ED8F4FF73B94}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{55B6949A-0F42-4608-B507-744A4DA0193A}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{744D1F0C-D8DA-4D2C-B310-33F746A2D171}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{E570458B-B8C2-4291-B5EC-2C80EFE0404F}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{30169845-6543-4F3A-A9EB-A56B1980FE8D}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{3423000D-FF3A-4FBE-8C18-080AD09F5B27}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{12720B10-A670-407F-9874-3FF9E86D6B59}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{75C69CAF-7AE6-4406-AFC9-3289079B5437}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{3D90AEAA-411F-44FB-94E0-503956FFB065}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{99245864-4CA2-4AE3-8DBE-A00DDB032677}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{F27A99D7-0B62-454A-A6A3-9DF100259927}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{7272533A-AA09-450B-881D-DBA1C20B541D}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{FB458DFD-FB5C-44C1-9AE9-52897DBA3C7C}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{703DADE3-0C2F-480C-B655-9BA6007096F4}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{6758A217-CFF6-4EA1-8E0D-23DDE7905645}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{943A0F4B-7966-4E02-8A65-3E10CED22134}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{E42561AF-303C-4579-92E5-54C883A48B64}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{E924B955-C206-46A4-8161-671B8F799819}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EFF5F6-74B3-4874-AABA-3A49BCE38C2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A30939D3-775A-4E5B-9DF2-111FCB900F1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DFB717E-378C-4D07-AF8C-8029771EBA7E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B5A30CC-4570-4CDE-983B-25DC3D63E319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7584584B-6F4A-4812-B859-13218DF82F4C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2317031-9FC2-4E83-A545-9D0917C710F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BAACFE56-C309-442E-AC56-6BCE55D46BB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62D8261-9A38-42FA-BD33-913C3EB33B7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4C66114-47CB-4BCF-A24E-786F58D3731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CB72F0BE-936A-4C1E-86B5-B8B4B25A6E0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C989450B-B4EA-4DA0-91A3-E467F9C9E98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DBE7FA9-8A8F-480A-B38F-AE8222E30F54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43368A9-7B05-470E-A907-CF9A29CFB255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2BAE5A8-437F-47B8-B0A8-B22B95B0D8EC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8D02176-6DA5-47BE-9539-F6B3DA9917B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1860787-CFDD-4E98-A7C2-98E5FA0146B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976F653-0126-4097-9700-5A65AAAE767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827898BF-6EB2-4476-B313-7FAD3BD9195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5FBEB0DD-EF1D-4F39-A085-485AA1B04CC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EDA5EFA-CE94-435D-9C89-691791C0717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57E5AC4-360F-4F42-9F44-FF2633C34452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D3CA3B0-7DE0-4089-B076-2F15379E0C7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9E429D7F-64E0-4B4D-9209-A3716CB04B2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C2DC295-0F0D-4B92-856E-C67B67A7370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7908940-35D9-4D48-B3A0-6E33C85060FB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517BA97A-2ADB-466B-B778-46619E07B0F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68F30FD-CF56-4E6E-A423-3FBF041EC122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5933E094-8527-48E5-BCBA-719348E6C446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8A7CB602-9F35-4B82-B652-B8530139FD8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90B69EA-2A99-40E5-B824-71A524B94B5A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B1679F1C-E2B5-4EB4-8288-4026F487FDB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C0B57C1-ABE6-4972-970C-76F7E0B506E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C396308-F5DD-4F54-93F3-DF7F43CB1D2E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966383C-9805-48F5-BDD9-187A1D54A63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F0B3EEA-2577-4233-900A-9899DC29C676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7EE84C7-5694-4083-96BD-B35028EE180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ED21CF97-A491-4121-9243-71A340198E1C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8C243412-7198-4783-95D2-9A67F2E2699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65FFE54-35DC-4625-B8A1-82699BFB796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472F22C4-065A-4BC8-8AA7-EE88488650A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466E6E1-0FEF-40A0-8733-702DD94281A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13BB956D-9B6B-4CB4-80F3-38EEC87F6FC9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5510365-4B72-4D3A-A773-8FE8653068F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4BB06E72-F4EF-4E9D-A4D0-ED8F4FF73B9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55B6949A-0F42-4608-B507-744A4DA0193A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744D1F0C-D8DA-4D2C-B310-33F746A2D171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570458B-B8C2-4291-B5EC-2C80EFE0404F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0169845-6543-4F3A-A9EB-A56B1980FE8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3423000D-FF3A-4FBE-8C18-080AD09F5B2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12720B10-A670-407F-9874-3FF9E86D6B59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5C69CAF-7AE6-4406-AFC9-3289079B543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D90AEAA-411F-44FB-94E0-503956FFB06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99245864-4CA2-4AE3-8DBE-A00DDB03267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27A99D7-0B62-454A-A6A3-9DF10025992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272533A-AA09-450B-881D-DBA1C20B541D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FB458DFD-FB5C-44C1-9AE9-52897DBA3C7C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03DADE3-0C2F-480C-B655-9BA6007096F4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758A217-CFF6-4EA1-8E0D-23DDE790564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43A0F4B-7966-4E02-8A65-3E10CED2213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42561AF-303C-4579-92E5-54C883A48B64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E924B955-C206-46A4-8161-671B8F79981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50EF-F882-4F66-9100-4715A9B554E9}">
  <dimension ref="A1:AR267"/>
  <sheetViews>
    <sheetView rightToLeft="1" topLeftCell="G47" zoomScale="70" zoomScaleNormal="70" workbookViewId="0">
      <selection activeCell="G62" sqref="G62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8.44140625" style="28" bestFit="1" customWidth="1"/>
    <col min="9" max="9" width="23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7.88671875" style="24" bestFit="1" customWidth="1"/>
    <col min="29" max="29" width="17.109375" style="31" bestFit="1" customWidth="1"/>
    <col min="30" max="30" width="13.6640625" style="32" bestFit="1" customWidth="1"/>
    <col min="31" max="31" width="54.109375" style="24" bestFit="1" customWidth="1"/>
    <col min="32" max="32" width="28.33203125" style="24" bestFit="1" customWidth="1"/>
    <col min="33" max="33" width="13.5546875" style="24" bestFit="1" customWidth="1"/>
    <col min="34" max="34" width="143.109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82">
        <v>1</v>
      </c>
      <c r="H2" s="83" t="s">
        <v>941</v>
      </c>
      <c r="I2" s="82" t="s">
        <v>1231</v>
      </c>
      <c r="J2" s="9" t="s">
        <v>75</v>
      </c>
      <c r="K2" s="11" t="str">
        <f t="shared" ref="K2:K65" ca="1" si="0">IF(C2, TODAY(), "" )</f>
        <v/>
      </c>
      <c r="L2" s="12"/>
      <c r="M2" s="12" t="s">
        <v>173</v>
      </c>
      <c r="N2" s="12" t="s">
        <v>508</v>
      </c>
      <c r="O2" s="9">
        <v>5511.3</v>
      </c>
      <c r="P2" s="9">
        <v>7</v>
      </c>
      <c r="Q2" s="13" t="str">
        <f>VLOOKUP(O2, '[1]لیست محصولات شهریور ۱۴۰۳'!B:C,2,0)</f>
        <v>هامبلا | Hambella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69600000</v>
      </c>
      <c r="U2" s="15"/>
      <c r="V2" s="16">
        <f t="shared" ref="V2:V65" si="1">IF(C2, P2, U2 )</f>
        <v>0</v>
      </c>
      <c r="W2" s="12">
        <f t="shared" ref="W2:W65" si="2">P2-V2</f>
        <v>7</v>
      </c>
      <c r="X2" s="14">
        <f t="shared" ref="X2:X65" si="3">P2*T2</f>
        <v>487200000</v>
      </c>
      <c r="Y2" s="17"/>
      <c r="Z2" s="14">
        <f t="shared" ref="Z2:Z65" si="4">X2-Y2</f>
        <v>487200000</v>
      </c>
      <c r="AA2" s="18" t="s">
        <v>80</v>
      </c>
      <c r="AB2" s="13" t="s">
        <v>70</v>
      </c>
      <c r="AC2" s="19" t="s">
        <v>175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283991186966</v>
      </c>
      <c r="I3" s="9" t="s">
        <v>1231</v>
      </c>
      <c r="J3" s="9"/>
      <c r="K3" s="11" t="str">
        <f t="shared" ca="1" si="0"/>
        <v/>
      </c>
      <c r="L3" s="12" t="s">
        <v>1339</v>
      </c>
      <c r="M3" s="12" t="s">
        <v>1340</v>
      </c>
      <c r="N3" s="12" t="s">
        <v>1341</v>
      </c>
      <c r="O3" s="9">
        <v>5501.1</v>
      </c>
      <c r="P3" s="9">
        <v>6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2300000</v>
      </c>
      <c r="U3" s="15"/>
      <c r="V3" s="16">
        <f t="shared" si="1"/>
        <v>0</v>
      </c>
      <c r="W3" s="12">
        <f t="shared" si="2"/>
        <v>6</v>
      </c>
      <c r="X3" s="14">
        <f t="shared" si="3"/>
        <v>13800000</v>
      </c>
      <c r="Y3" s="17"/>
      <c r="Z3" s="14">
        <f t="shared" si="4"/>
        <v>13800000</v>
      </c>
      <c r="AA3" s="18" t="s">
        <v>411</v>
      </c>
      <c r="AB3" s="13" t="s">
        <v>1342</v>
      </c>
      <c r="AC3" s="19" t="s">
        <v>1343</v>
      </c>
      <c r="AD3" s="20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مازندران سلمانشهر  (متلقو) - انتهای خیابان ۱۰دریاگوشه کافه پرند - حمید پرند 09020130819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9">
        <v>3</v>
      </c>
      <c r="H4" s="202">
        <v>283996921758</v>
      </c>
      <c r="I4" s="159" t="s">
        <v>1231</v>
      </c>
      <c r="J4" s="159"/>
      <c r="K4" s="11" t="str">
        <f t="shared" ca="1" si="0"/>
        <v/>
      </c>
      <c r="L4" s="156" t="s">
        <v>1344</v>
      </c>
      <c r="M4" s="156" t="s">
        <v>1345</v>
      </c>
      <c r="N4" s="156" t="s">
        <v>1346</v>
      </c>
      <c r="O4" s="9">
        <v>5525.2</v>
      </c>
      <c r="P4" s="9">
        <v>1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13350000</v>
      </c>
      <c r="U4" s="15"/>
      <c r="V4" s="16">
        <f t="shared" si="1"/>
        <v>0</v>
      </c>
      <c r="W4" s="12">
        <f t="shared" si="2"/>
        <v>1</v>
      </c>
      <c r="X4" s="14">
        <f t="shared" si="3"/>
        <v>13350000</v>
      </c>
      <c r="Y4" s="17"/>
      <c r="Z4" s="14">
        <f t="shared" si="4"/>
        <v>13350000</v>
      </c>
      <c r="AA4" s="168" t="s">
        <v>161</v>
      </c>
      <c r="AB4" s="226" t="s">
        <v>1347</v>
      </c>
      <c r="AC4" s="171" t="s">
        <v>1348</v>
      </c>
      <c r="AD4" s="175"/>
      <c r="AE4" s="19"/>
      <c r="AF4" s="21"/>
      <c r="AG4" s="22" t="str">
        <f t="shared" si="5"/>
        <v>TRUE</v>
      </c>
      <c r="AH4" s="23" t="str">
        <f t="shared" si="6"/>
        <v>ارومیه فدک، خیابان آب، طبقه همکف برج اوریاد کافه کانتینر - توماسین خانشان 09142056576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0"/>
      <c r="H5" s="203"/>
      <c r="I5" s="160"/>
      <c r="J5" s="160"/>
      <c r="K5" s="11" t="str">
        <f t="shared" ca="1" si="0"/>
        <v/>
      </c>
      <c r="L5" s="157"/>
      <c r="M5" s="157"/>
      <c r="N5" s="157"/>
      <c r="O5" s="9">
        <v>5501.3</v>
      </c>
      <c r="P5" s="9">
        <v>2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51200000</v>
      </c>
      <c r="U5" s="15"/>
      <c r="V5" s="16">
        <f t="shared" si="1"/>
        <v>0</v>
      </c>
      <c r="W5" s="12">
        <f t="shared" si="2"/>
        <v>2</v>
      </c>
      <c r="X5" s="14">
        <f t="shared" si="3"/>
        <v>102400000</v>
      </c>
      <c r="Y5" s="17"/>
      <c r="Z5" s="14">
        <f t="shared" si="4"/>
        <v>102400000</v>
      </c>
      <c r="AA5" s="169"/>
      <c r="AB5" s="228"/>
      <c r="AC5" s="172"/>
      <c r="AD5" s="176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0"/>
      <c r="H6" s="203"/>
      <c r="I6" s="160"/>
      <c r="J6" s="160"/>
      <c r="K6" s="11" t="str">
        <f t="shared" ca="1" si="0"/>
        <v/>
      </c>
      <c r="L6" s="157"/>
      <c r="M6" s="157"/>
      <c r="N6" s="157"/>
      <c r="O6" s="9">
        <v>3327.1</v>
      </c>
      <c r="P6" s="9">
        <v>1</v>
      </c>
      <c r="Q6" s="13" t="str">
        <f>VLOOKUP(O6, '[1]لیست محصولات شهریور ۱۴۰۳'!B:C,2,0)</f>
        <v>پامپوجیلا | pampojila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5950000</v>
      </c>
      <c r="U6" s="15"/>
      <c r="V6" s="16">
        <f t="shared" si="1"/>
        <v>0</v>
      </c>
      <c r="W6" s="12">
        <f t="shared" si="2"/>
        <v>1</v>
      </c>
      <c r="X6" s="14">
        <f t="shared" si="3"/>
        <v>5950000</v>
      </c>
      <c r="Y6" s="17"/>
      <c r="Z6" s="14">
        <f t="shared" si="4"/>
        <v>5950000</v>
      </c>
      <c r="AA6" s="169"/>
      <c r="AB6" s="228"/>
      <c r="AC6" s="172"/>
      <c r="AD6" s="176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0"/>
      <c r="H7" s="203"/>
      <c r="I7" s="160"/>
      <c r="J7" s="160"/>
      <c r="K7" s="11" t="str">
        <f t="shared" ca="1" si="0"/>
        <v/>
      </c>
      <c r="L7" s="157"/>
      <c r="M7" s="157"/>
      <c r="N7" s="157"/>
      <c r="O7" s="9">
        <v>3328.1</v>
      </c>
      <c r="P7" s="9">
        <v>1</v>
      </c>
      <c r="Q7" s="13" t="str">
        <f>VLOOKUP(O7, '[1]لیست محصولات شهریور ۱۴۰۳'!B:C,2,0)</f>
        <v>ایماکولادا مزارع فلو | Inmaculada Fellows Farms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7900000</v>
      </c>
      <c r="U7" s="26"/>
      <c r="V7" s="16">
        <f t="shared" si="1"/>
        <v>0</v>
      </c>
      <c r="W7" s="12">
        <f t="shared" si="2"/>
        <v>1</v>
      </c>
      <c r="X7" s="14">
        <f t="shared" si="3"/>
        <v>7900000</v>
      </c>
      <c r="Y7" s="17"/>
      <c r="Z7" s="14">
        <f t="shared" si="4"/>
        <v>7900000</v>
      </c>
      <c r="AA7" s="169"/>
      <c r="AB7" s="228"/>
      <c r="AC7" s="172"/>
      <c r="AD7" s="176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204"/>
      <c r="I8" s="161"/>
      <c r="J8" s="161"/>
      <c r="K8" s="11" t="str">
        <f t="shared" ca="1" si="0"/>
        <v/>
      </c>
      <c r="L8" s="158"/>
      <c r="M8" s="158"/>
      <c r="N8" s="158"/>
      <c r="O8" s="9">
        <v>3329.1</v>
      </c>
      <c r="P8" s="9">
        <v>1</v>
      </c>
      <c r="Q8" s="13" t="str">
        <f>VLOOKUP(O8, '[1]لیست محصولات شهریور ۱۴۰۳'!B:C,2,0)</f>
        <v>بنتی ننکا | Benti Nenka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9850000</v>
      </c>
      <c r="U8" s="15"/>
      <c r="V8" s="16">
        <f t="shared" si="1"/>
        <v>0</v>
      </c>
      <c r="W8" s="12">
        <f t="shared" si="2"/>
        <v>1</v>
      </c>
      <c r="X8" s="14">
        <f t="shared" si="3"/>
        <v>9850000</v>
      </c>
      <c r="Y8" s="17"/>
      <c r="Z8" s="14">
        <f t="shared" si="4"/>
        <v>9850000</v>
      </c>
      <c r="AA8" s="170"/>
      <c r="AB8" s="227"/>
      <c r="AC8" s="173"/>
      <c r="AD8" s="17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4</v>
      </c>
      <c r="H9" s="202">
        <v>284006158328</v>
      </c>
      <c r="I9" s="159" t="s">
        <v>1231</v>
      </c>
      <c r="J9" s="159"/>
      <c r="K9" s="11" t="str">
        <f t="shared" ca="1" si="0"/>
        <v/>
      </c>
      <c r="L9" s="156" t="s">
        <v>1174</v>
      </c>
      <c r="M9" s="156" t="s">
        <v>1349</v>
      </c>
      <c r="N9" s="156"/>
      <c r="O9" s="9">
        <v>5525.1</v>
      </c>
      <c r="P9" s="9">
        <v>2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2</v>
      </c>
      <c r="X9" s="14">
        <f t="shared" si="3"/>
        <v>5500000</v>
      </c>
      <c r="Y9" s="17"/>
      <c r="Z9" s="14">
        <f t="shared" si="4"/>
        <v>5500000</v>
      </c>
      <c r="AA9" s="168" t="s">
        <v>207</v>
      </c>
      <c r="AB9" s="226" t="s">
        <v>1350</v>
      </c>
      <c r="AC9" s="171" t="s">
        <v>1351</v>
      </c>
      <c r="AD9" s="175"/>
      <c r="AE9" s="19"/>
      <c r="AF9" s="21"/>
      <c r="AG9" s="22" t="str">
        <f t="shared" si="5"/>
        <v>TRUE</v>
      </c>
      <c r="AH9" s="23" t="str">
        <f t="shared" si="6"/>
        <v>کرج خیابان کسری - خیابان شهید بهشتی - میدان گلها - کوچه نسیم - ساختمان نسیم - طبقه 5 - واحد 11  - محمدمهدی علیا 09307770110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204"/>
      <c r="I10" s="161"/>
      <c r="J10" s="161"/>
      <c r="K10" s="11" t="str">
        <f t="shared" ca="1" si="0"/>
        <v/>
      </c>
      <c r="L10" s="158"/>
      <c r="M10" s="158"/>
      <c r="N10" s="158"/>
      <c r="O10" s="9">
        <v>5524.1</v>
      </c>
      <c r="P10" s="9">
        <v>2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2550000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5100000</v>
      </c>
      <c r="Y10" s="17"/>
      <c r="Z10" s="14">
        <f t="shared" si="4"/>
        <v>5100000</v>
      </c>
      <c r="AA10" s="170"/>
      <c r="AB10" s="227"/>
      <c r="AC10" s="173"/>
      <c r="AD10" s="177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2">
        <v>5</v>
      </c>
      <c r="H11" s="165"/>
      <c r="I11" s="162" t="s">
        <v>1231</v>
      </c>
      <c r="J11" s="159" t="s">
        <v>75</v>
      </c>
      <c r="K11" s="11" t="str">
        <f t="shared" ca="1" si="0"/>
        <v/>
      </c>
      <c r="L11" s="156"/>
      <c r="M11" s="156"/>
      <c r="N11" s="156" t="s">
        <v>583</v>
      </c>
      <c r="O11" s="9">
        <v>5501.3</v>
      </c>
      <c r="P11" s="9">
        <v>1</v>
      </c>
      <c r="Q11" s="13" t="str">
        <f>VLOOKUP(O11, '[1]لیست محصولات شهریور ۱۴۰۳'!B:C,2,0)</f>
        <v>ورتکس | Vortex</v>
      </c>
      <c r="R11" s="9"/>
      <c r="S11" s="12">
        <f>VLOOKUP(O11, '[1]لیست محصولات شهریور ۱۴۰۳'!B:F,5,0)</f>
        <v>4000</v>
      </c>
      <c r="T11" s="14">
        <f>VLOOKUP(O11, '[1]لیست محصولات شهریور ۱۴۰۳'!B:G,6,0)</f>
        <v>51200000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51200000</v>
      </c>
      <c r="Y11" s="17"/>
      <c r="Z11" s="14">
        <f t="shared" si="4"/>
        <v>51200000</v>
      </c>
      <c r="AA11" s="168" t="s">
        <v>80</v>
      </c>
      <c r="AB11" s="226" t="s">
        <v>70</v>
      </c>
      <c r="AC11" s="171" t="s">
        <v>584</v>
      </c>
      <c r="AD11" s="175" t="s">
        <v>87</v>
      </c>
      <c r="AE11" s="19"/>
      <c r="AF11" s="21"/>
      <c r="AG11" s="22" t="str">
        <f t="shared" si="5"/>
        <v>TRUE</v>
      </c>
      <c r="AH11" s="23" t="str">
        <f t="shared" si="6"/>
        <v>تهران - خانه فاموری -   09124302636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4"/>
      <c r="H12" s="167"/>
      <c r="I12" s="164"/>
      <c r="J12" s="161"/>
      <c r="K12" s="11" t="str">
        <f t="shared" ca="1" si="0"/>
        <v/>
      </c>
      <c r="L12" s="158"/>
      <c r="M12" s="158"/>
      <c r="N12" s="158"/>
      <c r="O12" s="9">
        <v>3327.1</v>
      </c>
      <c r="P12" s="9">
        <v>1</v>
      </c>
      <c r="Q12" s="13" t="str">
        <f>VLOOKUP(O12, '[1]لیست محصولات شهریور ۱۴۰۳'!B:C,2,0)</f>
        <v>پامپوجیلا | pampojila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5950000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5950000</v>
      </c>
      <c r="Y12" s="17"/>
      <c r="Z12" s="14">
        <f t="shared" si="4"/>
        <v>5950000</v>
      </c>
      <c r="AA12" s="170"/>
      <c r="AB12" s="227"/>
      <c r="AC12" s="173"/>
      <c r="AD12" s="17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6</v>
      </c>
      <c r="H13" s="10">
        <v>284014577779</v>
      </c>
      <c r="I13" s="9" t="s">
        <v>1231</v>
      </c>
      <c r="J13" s="9"/>
      <c r="K13" s="11" t="str">
        <f t="shared" ca="1" si="0"/>
        <v/>
      </c>
      <c r="L13" s="12" t="s">
        <v>124</v>
      </c>
      <c r="M13" s="12" t="s">
        <v>125</v>
      </c>
      <c r="N13" s="12" t="s">
        <v>126</v>
      </c>
      <c r="O13" s="9">
        <v>5501.3</v>
      </c>
      <c r="P13" s="9">
        <v>1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4000</v>
      </c>
      <c r="T13" s="14">
        <f>VLOOKUP(O13, '[1]لیست محصولات شهریور ۱۴۰۳'!B:G,6,0)</f>
        <v>51200000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51200000</v>
      </c>
      <c r="Y13" s="17"/>
      <c r="Z13" s="14">
        <f t="shared" si="4"/>
        <v>51200000</v>
      </c>
      <c r="AA13" s="18" t="s">
        <v>127</v>
      </c>
      <c r="AB13" s="13" t="s">
        <v>128</v>
      </c>
      <c r="AC13" s="19" t="s">
        <v>129</v>
      </c>
      <c r="AD13" s="20"/>
      <c r="AE13" s="19"/>
      <c r="AF13" s="21"/>
      <c r="AG13" s="22" t="str">
        <f t="shared" si="5"/>
        <v>TRUE</v>
      </c>
      <c r="AH13" s="23" t="str">
        <f t="shared" si="6"/>
        <v>سنندج خیابان بوستان نرسیده به استخر شین کافه آفریقا - میلاد اسحقی 09010145254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59">
        <v>7</v>
      </c>
      <c r="H14" s="202">
        <v>284021015080</v>
      </c>
      <c r="I14" s="159" t="s">
        <v>1231</v>
      </c>
      <c r="J14" s="159"/>
      <c r="K14" s="11" t="str">
        <f t="shared" ca="1" si="0"/>
        <v/>
      </c>
      <c r="L14" s="156" t="s">
        <v>147</v>
      </c>
      <c r="M14" s="156" t="s">
        <v>1352</v>
      </c>
      <c r="N14" s="156"/>
      <c r="O14" s="9">
        <v>5525.2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13350000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13350000</v>
      </c>
      <c r="Y14" s="17"/>
      <c r="Z14" s="14">
        <f t="shared" si="4"/>
        <v>13350000</v>
      </c>
      <c r="AA14" s="168" t="s">
        <v>1353</v>
      </c>
      <c r="AB14" s="226" t="s">
        <v>1354</v>
      </c>
      <c r="AC14" s="171" t="s">
        <v>1355</v>
      </c>
      <c r="AD14" s="175"/>
      <c r="AE14" s="19"/>
      <c r="AF14" s="21"/>
      <c r="AG14" s="22" t="str">
        <f t="shared" si="5"/>
        <v>TRUE</v>
      </c>
      <c r="AH14" s="23" t="str">
        <f t="shared" si="6"/>
        <v>بیجار خیابان طالقانی کوچه بهروز پلاک ۵  - علی الیاسپور 09366722127</v>
      </c>
    </row>
    <row r="15" spans="1:34" ht="22.35" customHeight="1">
      <c r="A15" s="7"/>
      <c r="B15" s="7"/>
      <c r="C15" s="7"/>
      <c r="D15" s="7"/>
      <c r="E15" s="7"/>
      <c r="F15" s="8"/>
      <c r="G15" s="161"/>
      <c r="H15" s="204"/>
      <c r="I15" s="161"/>
      <c r="J15" s="161"/>
      <c r="K15" s="11" t="str">
        <f t="shared" ca="1" si="0"/>
        <v/>
      </c>
      <c r="L15" s="158"/>
      <c r="M15" s="158"/>
      <c r="N15" s="158"/>
      <c r="O15" s="9">
        <v>5501.2</v>
      </c>
      <c r="P15" s="9">
        <v>1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750</v>
      </c>
      <c r="T15" s="14">
        <f>VLOOKUP(O15, '[1]لیست محصولات شهریور ۱۴۰۳'!B:G,6,0)</f>
        <v>11100000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11100000</v>
      </c>
      <c r="Y15" s="17"/>
      <c r="Z15" s="14">
        <f t="shared" si="4"/>
        <v>11100000</v>
      </c>
      <c r="AA15" s="170"/>
      <c r="AB15" s="227"/>
      <c r="AC15" s="173"/>
      <c r="AD15" s="17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2">
        <v>8</v>
      </c>
      <c r="H16" s="165"/>
      <c r="I16" s="162" t="s">
        <v>1231</v>
      </c>
      <c r="J16" s="159" t="s">
        <v>75</v>
      </c>
      <c r="K16" s="11" t="str">
        <f t="shared" ca="1" si="0"/>
        <v/>
      </c>
      <c r="L16" s="156" t="s">
        <v>168</v>
      </c>
      <c r="M16" s="156" t="s">
        <v>464</v>
      </c>
      <c r="N16" s="156" t="s">
        <v>465</v>
      </c>
      <c r="O16" s="9">
        <v>5501.3</v>
      </c>
      <c r="P16" s="9">
        <v>4</v>
      </c>
      <c r="Q16" s="13" t="str">
        <f>VLOOKUP(O16, '[1]لیست محصولات شهریور ۱۴۰۳'!B:C,2,0)</f>
        <v>ورتکس | Vortex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51200000</v>
      </c>
      <c r="U16" s="15"/>
      <c r="V16" s="16">
        <f t="shared" si="1"/>
        <v>0</v>
      </c>
      <c r="W16" s="12">
        <f t="shared" si="2"/>
        <v>4</v>
      </c>
      <c r="X16" s="14">
        <f t="shared" si="3"/>
        <v>204800000</v>
      </c>
      <c r="Y16" s="17"/>
      <c r="Z16" s="14">
        <f t="shared" si="4"/>
        <v>204800000</v>
      </c>
      <c r="AA16" s="168" t="s">
        <v>80</v>
      </c>
      <c r="AB16" s="226" t="s">
        <v>70</v>
      </c>
      <c r="AC16" s="171" t="s">
        <v>466</v>
      </c>
      <c r="AD16" s="175"/>
      <c r="AE16" s="19"/>
      <c r="AF16" s="21"/>
      <c r="AG16" s="22" t="str">
        <f t="shared" si="5"/>
        <v>TRUE</v>
      </c>
      <c r="AH16" s="23" t="str">
        <f t="shared" si="6"/>
        <v>تهران - کافه بیکری لاویدا - محسن نقی زاده 09352181907</v>
      </c>
    </row>
    <row r="17" spans="1:34" ht="22.35" customHeight="1">
      <c r="A17" s="7"/>
      <c r="B17" s="7"/>
      <c r="C17" s="7"/>
      <c r="D17" s="7"/>
      <c r="E17" s="7"/>
      <c r="F17" s="8"/>
      <c r="G17" s="164"/>
      <c r="H17" s="167"/>
      <c r="I17" s="164"/>
      <c r="J17" s="161"/>
      <c r="K17" s="11" t="str">
        <f t="shared" ca="1" si="0"/>
        <v/>
      </c>
      <c r="L17" s="158"/>
      <c r="M17" s="158"/>
      <c r="N17" s="158"/>
      <c r="O17" s="9">
        <v>5511.2</v>
      </c>
      <c r="P17" s="9">
        <v>2</v>
      </c>
      <c r="Q17" s="13" t="str">
        <f>VLOOKUP(O17, '[1]لیست محصولات شهریور ۱۴۰۳'!B:C,2,0)</f>
        <v>هامبلا | Hambella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14550000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29100000</v>
      </c>
      <c r="Y17" s="17"/>
      <c r="Z17" s="14">
        <f t="shared" si="4"/>
        <v>29100000</v>
      </c>
      <c r="AA17" s="170"/>
      <c r="AB17" s="227"/>
      <c r="AC17" s="173"/>
      <c r="AD17" s="177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>
        <v>9</v>
      </c>
      <c r="H18" s="10">
        <v>344537</v>
      </c>
      <c r="I18" s="9" t="s">
        <v>1231</v>
      </c>
      <c r="J18" s="9"/>
      <c r="K18" s="11" t="str">
        <f t="shared" ca="1" si="0"/>
        <v/>
      </c>
      <c r="L18" s="12" t="s">
        <v>791</v>
      </c>
      <c r="M18" s="12" t="s">
        <v>1356</v>
      </c>
      <c r="N18" s="12"/>
      <c r="O18" s="9">
        <v>5525.1</v>
      </c>
      <c r="P18" s="9">
        <v>1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2750000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2750000</v>
      </c>
      <c r="Y18" s="17"/>
      <c r="Z18" s="14">
        <f t="shared" si="4"/>
        <v>2750000</v>
      </c>
      <c r="AA18" s="18" t="s">
        <v>111</v>
      </c>
      <c r="AB18" s="13" t="s">
        <v>1357</v>
      </c>
      <c r="AC18" s="19" t="s">
        <v>1358</v>
      </c>
      <c r="AD18" s="20"/>
      <c r="AE18" s="19"/>
      <c r="AF18" s="21"/>
      <c r="AG18" s="22" t="str">
        <f t="shared" si="5"/>
        <v>TRUE</v>
      </c>
      <c r="AH18" s="23" t="str">
        <f t="shared" si="6"/>
        <v>زنجان ابهر / بلوار منابع طبیعی/تالار کیانا  - کیارش اله یاری 09193428192</v>
      </c>
    </row>
    <row r="19" spans="1:34" ht="22.35" customHeight="1">
      <c r="A19" s="7"/>
      <c r="B19" s="7"/>
      <c r="C19" s="7"/>
      <c r="D19" s="7"/>
      <c r="E19" s="7"/>
      <c r="F19" s="8"/>
      <c r="G19" s="82">
        <v>10</v>
      </c>
      <c r="H19" s="83" t="s">
        <v>329</v>
      </c>
      <c r="I19" s="82" t="s">
        <v>1231</v>
      </c>
      <c r="J19" s="9" t="s">
        <v>75</v>
      </c>
      <c r="K19" s="11" t="str">
        <f t="shared" ca="1" si="0"/>
        <v/>
      </c>
      <c r="L19" s="12" t="s">
        <v>1360</v>
      </c>
      <c r="M19" s="12" t="s">
        <v>1361</v>
      </c>
      <c r="N19" s="12" t="s">
        <v>1359</v>
      </c>
      <c r="O19" s="9">
        <v>5501.3</v>
      </c>
      <c r="P19" s="9">
        <v>4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51200000</v>
      </c>
      <c r="U19" s="15"/>
      <c r="V19" s="16">
        <f t="shared" si="1"/>
        <v>0</v>
      </c>
      <c r="W19" s="12">
        <f t="shared" si="2"/>
        <v>4</v>
      </c>
      <c r="X19" s="14">
        <f t="shared" si="3"/>
        <v>204800000</v>
      </c>
      <c r="Y19" s="17"/>
      <c r="Z19" s="14">
        <f t="shared" si="4"/>
        <v>204800000</v>
      </c>
      <c r="AA19" s="18" t="s">
        <v>243</v>
      </c>
      <c r="AB19" s="13" t="s">
        <v>1362</v>
      </c>
      <c r="AC19" s="19" t="s">
        <v>1363</v>
      </c>
      <c r="AD19" s="20"/>
      <c r="AE19" s="19"/>
      <c r="AF19" s="21"/>
      <c r="AG19" s="22" t="str">
        <f t="shared" si="5"/>
        <v>TRUE</v>
      </c>
      <c r="AH19" s="23" t="str">
        <f t="shared" si="6"/>
        <v>ساری خيابان پيوندي-چهارراه فدك به پيوندي رستوران مارشو-طبقه 3 کافه رستوران مارشو - نسا میرشجاعی 09112561453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59">
        <v>11</v>
      </c>
      <c r="H20" s="202">
        <v>284027505155</v>
      </c>
      <c r="I20" s="159" t="s">
        <v>1231</v>
      </c>
      <c r="J20" s="159"/>
      <c r="K20" s="11" t="str">
        <f t="shared" ca="1" si="0"/>
        <v/>
      </c>
      <c r="L20" s="156" t="s">
        <v>386</v>
      </c>
      <c r="M20" s="156" t="s">
        <v>884</v>
      </c>
      <c r="N20" s="156" t="s">
        <v>1366</v>
      </c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168" t="s">
        <v>265</v>
      </c>
      <c r="AB20" s="226" t="s">
        <v>1364</v>
      </c>
      <c r="AC20" s="171" t="s">
        <v>1365</v>
      </c>
      <c r="AD20" s="175"/>
      <c r="AE20" s="19"/>
      <c r="AF20" s="21"/>
      <c r="AG20" s="22" t="str">
        <f t="shared" si="5"/>
        <v>TRUE</v>
      </c>
      <c r="AH20" s="23" t="str">
        <f t="shared" si="6"/>
        <v>کرمان شهربابک - خیابان بهار کوچه5 کافه گُدار - وحید مرادی 09135824878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1"/>
      <c r="H21" s="204"/>
      <c r="I21" s="161"/>
      <c r="J21" s="161"/>
      <c r="K21" s="11" t="str">
        <f t="shared" ca="1" si="0"/>
        <v/>
      </c>
      <c r="L21" s="158"/>
      <c r="M21" s="158"/>
      <c r="N21" s="158"/>
      <c r="O21" s="9">
        <v>3329.1</v>
      </c>
      <c r="P21" s="9">
        <v>1</v>
      </c>
      <c r="Q21" s="13" t="str">
        <f>VLOOKUP(O21, '[1]لیست محصولات شهریور ۱۴۰۳'!B:C,2,0)</f>
        <v>بنتی ننکا | Benti Nenka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9850000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9850000</v>
      </c>
      <c r="Y21" s="17"/>
      <c r="Z21" s="14">
        <f t="shared" si="4"/>
        <v>9850000</v>
      </c>
      <c r="AA21" s="170"/>
      <c r="AB21" s="227"/>
      <c r="AC21" s="173"/>
      <c r="AD21" s="17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9">
        <v>12</v>
      </c>
      <c r="H22" s="202">
        <v>749933</v>
      </c>
      <c r="I22" s="159" t="s">
        <v>1331</v>
      </c>
      <c r="J22" s="159"/>
      <c r="K22" s="11" t="str">
        <f t="shared" ca="1" si="0"/>
        <v/>
      </c>
      <c r="L22" s="156" t="s">
        <v>1369</v>
      </c>
      <c r="M22" s="156" t="s">
        <v>1370</v>
      </c>
      <c r="N22" s="156"/>
      <c r="O22" s="9">
        <v>5524.1</v>
      </c>
      <c r="P22" s="9">
        <v>1</v>
      </c>
      <c r="Q22" s="13" t="str">
        <f>VLOOKUP(O22, '[1]لیست محصولات شهریور ۱۴۰۳'!B:C,2,0)</f>
        <v>برزیل کوکاپیل کاناریو | Brazil Cocapil Canario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2550000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2550000</v>
      </c>
      <c r="Y22" s="17"/>
      <c r="Z22" s="14">
        <f t="shared" si="4"/>
        <v>2550000</v>
      </c>
      <c r="AA22" s="168" t="s">
        <v>143</v>
      </c>
      <c r="AB22" s="226" t="s">
        <v>1371</v>
      </c>
      <c r="AC22" s="171" t="s">
        <v>1372</v>
      </c>
      <c r="AD22" s="175"/>
      <c r="AE22" s="19"/>
      <c r="AF22" s="21"/>
      <c r="AG22" s="22" t="str">
        <f t="shared" si="5"/>
        <v>TRUE</v>
      </c>
      <c r="AH22" s="23" t="str">
        <f t="shared" si="6"/>
        <v>تبریز  رشدیه - بلوار سروستان - خیابان برج سفید - برج سفید-طبقه ۶ - واحد ۶۰۴  - نازنین حاتمی 09148990921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1"/>
      <c r="H23" s="204"/>
      <c r="I23" s="161"/>
      <c r="J23" s="161"/>
      <c r="K23" s="11" t="str">
        <f t="shared" ca="1" si="0"/>
        <v/>
      </c>
      <c r="L23" s="158"/>
      <c r="M23" s="158"/>
      <c r="N23" s="158"/>
      <c r="O23" s="9">
        <v>5511.1</v>
      </c>
      <c r="P23" s="9">
        <v>1</v>
      </c>
      <c r="Q23" s="13" t="str">
        <f>VLOOKUP(O23, '[1]لیست محصولات شهریور ۱۴۰۳'!B:C,2,0)</f>
        <v>هامبلا | Hambella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3000000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3000000</v>
      </c>
      <c r="Y23" s="17"/>
      <c r="Z23" s="14">
        <f t="shared" si="4"/>
        <v>3000000</v>
      </c>
      <c r="AA23" s="170"/>
      <c r="AB23" s="227"/>
      <c r="AC23" s="173"/>
      <c r="AD23" s="177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82">
        <v>13</v>
      </c>
      <c r="H24" s="83"/>
      <c r="I24" s="82" t="s">
        <v>1331</v>
      </c>
      <c r="J24" s="9" t="s">
        <v>75</v>
      </c>
      <c r="K24" s="11" t="str">
        <f t="shared" ca="1" si="0"/>
        <v/>
      </c>
      <c r="L24" s="12" t="s">
        <v>272</v>
      </c>
      <c r="M24" s="12" t="s">
        <v>746</v>
      </c>
      <c r="N24" s="12" t="s">
        <v>747</v>
      </c>
      <c r="O24" s="9">
        <v>5501.3</v>
      </c>
      <c r="P24" s="9">
        <v>4</v>
      </c>
      <c r="Q24" s="13" t="str">
        <f>VLOOKUP(O24, '[1]لیست محصولات شهریور ۱۴۰۳'!B:C,2,0)</f>
        <v>ورتکس | Vortex</v>
      </c>
      <c r="R24" s="9"/>
      <c r="S24" s="12">
        <f>VLOOKUP(O24, '[1]لیست محصولات شهریور ۱۴۰۳'!B:F,5,0)</f>
        <v>4000</v>
      </c>
      <c r="T24" s="14">
        <f>VLOOKUP(O24, '[1]لیست محصولات شهریور ۱۴۰۳'!B:G,6,0)</f>
        <v>51200000</v>
      </c>
      <c r="U24" s="15"/>
      <c r="V24" s="16">
        <f t="shared" si="1"/>
        <v>0</v>
      </c>
      <c r="W24" s="12">
        <f t="shared" si="2"/>
        <v>4</v>
      </c>
      <c r="X24" s="14">
        <f t="shared" si="3"/>
        <v>204800000</v>
      </c>
      <c r="Y24" s="17"/>
      <c r="Z24" s="14">
        <f t="shared" si="4"/>
        <v>204800000</v>
      </c>
      <c r="AA24" s="18" t="s">
        <v>378</v>
      </c>
      <c r="AB24" s="13" t="s">
        <v>1373</v>
      </c>
      <c r="AC24" s="19" t="s">
        <v>749</v>
      </c>
      <c r="AD24" s="20"/>
      <c r="AE24" s="19"/>
      <c r="AF24" s="21"/>
      <c r="AG24" s="22" t="str">
        <f t="shared" si="5"/>
        <v>TRUE</v>
      </c>
      <c r="AH24" s="23" t="str">
        <f t="shared" si="6"/>
        <v>قم خيابان اقاقيا نبش سجاد شرقي  کافه الموت - احسان روح افزا 09124520454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59">
        <v>14</v>
      </c>
      <c r="H25" s="202">
        <v>284044650733</v>
      </c>
      <c r="I25" s="159" t="s">
        <v>1331</v>
      </c>
      <c r="J25" s="159"/>
      <c r="K25" s="11" t="str">
        <f t="shared" ca="1" si="0"/>
        <v/>
      </c>
      <c r="L25" s="156" t="s">
        <v>1374</v>
      </c>
      <c r="M25" s="156" t="s">
        <v>1375</v>
      </c>
      <c r="N25" s="156"/>
      <c r="O25" s="9">
        <v>5511.1</v>
      </c>
      <c r="P25" s="9">
        <v>1</v>
      </c>
      <c r="Q25" s="13" t="str">
        <f>VLOOKUP(O25, '[1]لیست محصولات شهریور ۱۴۰۳'!B:C,2,0)</f>
        <v>هامبلا | Hambella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3000000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3000000</v>
      </c>
      <c r="Y25" s="17"/>
      <c r="Z25" s="14">
        <f t="shared" si="4"/>
        <v>3000000</v>
      </c>
      <c r="AA25" s="168" t="s">
        <v>1051</v>
      </c>
      <c r="AB25" s="226" t="s">
        <v>1376</v>
      </c>
      <c r="AC25" s="171" t="s">
        <v>1377</v>
      </c>
      <c r="AD25" s="175"/>
      <c r="AE25" s="19"/>
      <c r="AF25" s="21"/>
      <c r="AG25" s="22" t="str">
        <f t="shared" si="5"/>
        <v>TRUE</v>
      </c>
      <c r="AH25" s="23" t="str">
        <f t="shared" si="6"/>
        <v>فارس صدرا - خیابان فروسی-زاگرس غربی-مجتمع مسکونی شفق-بلوک B طبقه ۲ واحد ۷  - ریکیمارو میلی 09335788417</v>
      </c>
    </row>
    <row r="26" spans="1:34" ht="22.35" customHeight="1">
      <c r="A26" s="7"/>
      <c r="B26" s="7"/>
      <c r="C26" s="7"/>
      <c r="D26" s="7"/>
      <c r="E26" s="7"/>
      <c r="F26" s="8"/>
      <c r="G26" s="160"/>
      <c r="H26" s="203"/>
      <c r="I26" s="160"/>
      <c r="J26" s="160"/>
      <c r="K26" s="11" t="str">
        <f t="shared" ca="1" si="0"/>
        <v/>
      </c>
      <c r="L26" s="157"/>
      <c r="M26" s="157"/>
      <c r="N26" s="157"/>
      <c r="O26" s="9">
        <v>5525.1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2750000</v>
      </c>
      <c r="Y26" s="17"/>
      <c r="Z26" s="14">
        <f t="shared" si="4"/>
        <v>2750000</v>
      </c>
      <c r="AA26" s="169"/>
      <c r="AB26" s="228"/>
      <c r="AC26" s="172"/>
      <c r="AD26" s="176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1"/>
      <c r="H27" s="204"/>
      <c r="I27" s="161"/>
      <c r="J27" s="161"/>
      <c r="K27" s="11" t="str">
        <f t="shared" ca="1" si="0"/>
        <v/>
      </c>
      <c r="L27" s="158"/>
      <c r="M27" s="158"/>
      <c r="N27" s="158"/>
      <c r="O27" s="9">
        <v>5524.1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2550000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2550000</v>
      </c>
      <c r="Y27" s="17"/>
      <c r="Z27" s="14">
        <f t="shared" si="4"/>
        <v>2550000</v>
      </c>
      <c r="AA27" s="170"/>
      <c r="AB27" s="227"/>
      <c r="AC27" s="173"/>
      <c r="AD27" s="177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59">
        <v>15</v>
      </c>
      <c r="H28" s="202">
        <v>284059989391</v>
      </c>
      <c r="I28" s="159" t="s">
        <v>1331</v>
      </c>
      <c r="J28" s="159"/>
      <c r="K28" s="11" t="str">
        <f t="shared" ca="1" si="0"/>
        <v/>
      </c>
      <c r="L28" s="156" t="s">
        <v>268</v>
      </c>
      <c r="M28" s="156" t="s">
        <v>1378</v>
      </c>
      <c r="N28" s="156"/>
      <c r="O28" s="9">
        <v>5501.1</v>
      </c>
      <c r="P28" s="9">
        <v>1</v>
      </c>
      <c r="Q28" s="13" t="str">
        <f>VLOOKUP(O28, '[1]لیست محصولات شهریور ۱۴۰۳'!B:C,2,0)</f>
        <v>ورتکس | Vortex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2300000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2300000</v>
      </c>
      <c r="Y28" s="17"/>
      <c r="Z28" s="14">
        <f t="shared" si="4"/>
        <v>2300000</v>
      </c>
      <c r="AA28" s="168" t="s">
        <v>1379</v>
      </c>
      <c r="AB28" s="226" t="s">
        <v>1380</v>
      </c>
      <c r="AC28" s="171" t="s">
        <v>1381</v>
      </c>
      <c r="AD28" s="175"/>
      <c r="AE28" s="19"/>
      <c r="AF28" s="21"/>
      <c r="AG28" s="22" t="str">
        <f t="shared" si="5"/>
        <v>TRUE</v>
      </c>
      <c r="AH28" s="23" t="str">
        <f t="shared" si="6"/>
        <v>نکا خیابان انقلاب روبروی سازمان تامین اجتماعی فروشگاه ارد حدادیان  - علیرضا حدادیان 09111561614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0"/>
      <c r="H29" s="203"/>
      <c r="I29" s="160"/>
      <c r="J29" s="160"/>
      <c r="K29" s="11" t="str">
        <f t="shared" ca="1" si="0"/>
        <v/>
      </c>
      <c r="L29" s="157"/>
      <c r="M29" s="157"/>
      <c r="N29" s="157"/>
      <c r="O29" s="9">
        <v>5524.1</v>
      </c>
      <c r="P29" s="9">
        <v>1</v>
      </c>
      <c r="Q29" s="13" t="str">
        <f>VLOOKUP(O29, '[1]لیست محصولات شهریور ۱۴۰۳'!B:C,2,0)</f>
        <v>برزیل کوکاپیل کاناریو | Brazil Cocapil Canario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2550000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2550000</v>
      </c>
      <c r="Y29" s="17"/>
      <c r="Z29" s="14">
        <f t="shared" si="4"/>
        <v>2550000</v>
      </c>
      <c r="AA29" s="169"/>
      <c r="AB29" s="228"/>
      <c r="AC29" s="172"/>
      <c r="AD29" s="176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1"/>
      <c r="H30" s="204"/>
      <c r="I30" s="161"/>
      <c r="J30" s="161"/>
      <c r="K30" s="11" t="str">
        <f t="shared" ca="1" si="0"/>
        <v/>
      </c>
      <c r="L30" s="158"/>
      <c r="M30" s="158"/>
      <c r="N30" s="158"/>
      <c r="O30" s="9">
        <v>5525.1</v>
      </c>
      <c r="P30" s="9">
        <v>1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2750000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2750000</v>
      </c>
      <c r="Y30" s="17"/>
      <c r="Z30" s="14">
        <f t="shared" si="4"/>
        <v>2750000</v>
      </c>
      <c r="AA30" s="170"/>
      <c r="AB30" s="227"/>
      <c r="AC30" s="173"/>
      <c r="AD30" s="177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59">
        <v>16</v>
      </c>
      <c r="H31" s="202">
        <v>284061307454</v>
      </c>
      <c r="I31" s="159" t="s">
        <v>1331</v>
      </c>
      <c r="J31" s="159"/>
      <c r="K31" s="11" t="str">
        <f t="shared" ca="1" si="0"/>
        <v/>
      </c>
      <c r="L31" s="156" t="s">
        <v>1382</v>
      </c>
      <c r="M31" s="156" t="s">
        <v>277</v>
      </c>
      <c r="N31" s="156"/>
      <c r="O31" s="9">
        <v>5525.1</v>
      </c>
      <c r="P31" s="9">
        <v>1</v>
      </c>
      <c r="Q31" s="13" t="str">
        <f>VLOOKUP(O31, '[1]لیست محصولات شهریور ۱۴۰۳'!B:C,2,0)</f>
        <v>اتیوپی آناسورا | Ethiopia Anasora</v>
      </c>
      <c r="R31" s="9" t="s">
        <v>84</v>
      </c>
      <c r="S31" s="12">
        <f>VLOOKUP(O31, '[1]لیست محصولات شهریور ۱۴۰۳'!B:F,5,0)</f>
        <v>150</v>
      </c>
      <c r="T31" s="14">
        <f>VLOOKUP(O31, '[1]لیست محصولات شهریور ۱۴۰۳'!B:G,6,0)</f>
        <v>2750000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2750000</v>
      </c>
      <c r="Y31" s="17"/>
      <c r="Z31" s="14">
        <f t="shared" si="4"/>
        <v>2750000</v>
      </c>
      <c r="AA31" s="168" t="s">
        <v>80</v>
      </c>
      <c r="AB31" s="226" t="s">
        <v>1384</v>
      </c>
      <c r="AC31" s="171" t="s">
        <v>1383</v>
      </c>
      <c r="AD31" s="175" t="s">
        <v>172</v>
      </c>
      <c r="AE31" s="19"/>
      <c r="AF31" s="21"/>
      <c r="AG31" s="22" t="str">
        <f t="shared" si="5"/>
        <v>TRUE</v>
      </c>
      <c r="AH31" s="23" t="str">
        <f t="shared" si="6"/>
        <v>تهران جردن- دستگردی غربی- پلاک 281 - تامین سرمایه کاردان  - نسیم موسوی 09123228434</v>
      </c>
    </row>
    <row r="32" spans="1:34" ht="22.35" customHeight="1">
      <c r="A32" s="7"/>
      <c r="B32" s="7"/>
      <c r="C32" s="7"/>
      <c r="D32" s="7"/>
      <c r="E32" s="7"/>
      <c r="F32" s="8"/>
      <c r="G32" s="160"/>
      <c r="H32" s="203"/>
      <c r="I32" s="160"/>
      <c r="J32" s="160"/>
      <c r="K32" s="11" t="str">
        <f t="shared" ca="1" si="0"/>
        <v/>
      </c>
      <c r="L32" s="157"/>
      <c r="M32" s="157"/>
      <c r="N32" s="157"/>
      <c r="O32" s="9">
        <v>5524.1</v>
      </c>
      <c r="P32" s="9">
        <v>1</v>
      </c>
      <c r="Q32" s="13" t="str">
        <f>VLOOKUP(O32, '[1]لیست محصولات شهریور ۱۴۰۳'!B:C,2,0)</f>
        <v>برزیل کوکاپیل کاناریو | Brazil Cocapil Canario</v>
      </c>
      <c r="R32" s="9" t="s">
        <v>84</v>
      </c>
      <c r="S32" s="12">
        <f>VLOOKUP(O32, '[1]لیست محصولات شهریور ۱۴۰۳'!B:F,5,0)</f>
        <v>150</v>
      </c>
      <c r="T32" s="14">
        <f>VLOOKUP(O32, '[1]لیست محصولات شهریور ۱۴۰۳'!B:G,6,0)</f>
        <v>2550000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2550000</v>
      </c>
      <c r="Y32" s="17"/>
      <c r="Z32" s="14">
        <f t="shared" si="4"/>
        <v>2550000</v>
      </c>
      <c r="AA32" s="169"/>
      <c r="AB32" s="228"/>
      <c r="AC32" s="172"/>
      <c r="AD32" s="176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61"/>
      <c r="H33" s="204"/>
      <c r="I33" s="161"/>
      <c r="J33" s="161"/>
      <c r="K33" s="11" t="str">
        <f t="shared" ca="1" si="0"/>
        <v/>
      </c>
      <c r="L33" s="158"/>
      <c r="M33" s="158"/>
      <c r="N33" s="158"/>
      <c r="O33" s="9">
        <v>5511.1</v>
      </c>
      <c r="P33" s="9">
        <v>1</v>
      </c>
      <c r="Q33" s="13" t="str">
        <f>VLOOKUP(O33, '[1]لیست محصولات شهریور ۱۴۰۳'!B:C,2,0)</f>
        <v>هامبلا | Hambella</v>
      </c>
      <c r="R33" s="9" t="s">
        <v>84</v>
      </c>
      <c r="S33" s="12">
        <f>VLOOKUP(O33, '[1]لیست محصولات شهریور ۱۴۰۳'!B:F,5,0)</f>
        <v>150</v>
      </c>
      <c r="T33" s="14">
        <f>VLOOKUP(O33, '[1]لیست محصولات شهریور ۱۴۰۳'!B:G,6,0)</f>
        <v>3000000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3000000</v>
      </c>
      <c r="Y33" s="17"/>
      <c r="Z33" s="14">
        <f t="shared" si="4"/>
        <v>3000000</v>
      </c>
      <c r="AA33" s="170"/>
      <c r="AB33" s="227"/>
      <c r="AC33" s="173"/>
      <c r="AD33" s="177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>
        <v>17</v>
      </c>
      <c r="H34" s="10">
        <v>108988</v>
      </c>
      <c r="I34" s="9" t="s">
        <v>1331</v>
      </c>
      <c r="J34" s="9"/>
      <c r="K34" s="11" t="str">
        <f t="shared" ca="1" si="0"/>
        <v/>
      </c>
      <c r="L34" s="12" t="s">
        <v>409</v>
      </c>
      <c r="M34" s="12" t="s">
        <v>1385</v>
      </c>
      <c r="N34" s="12"/>
      <c r="O34" s="9">
        <v>5511.1</v>
      </c>
      <c r="P34" s="9">
        <v>1</v>
      </c>
      <c r="Q34" s="13" t="str">
        <f>VLOOKUP(O34, '[1]لیست محصولات شهریور ۱۴۰۳'!B:C,2,0)</f>
        <v>هامبلا | Hambella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3000000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3000000</v>
      </c>
      <c r="Y34" s="17"/>
      <c r="Z34" s="14">
        <f t="shared" si="4"/>
        <v>3000000</v>
      </c>
      <c r="AA34" s="18" t="s">
        <v>80</v>
      </c>
      <c r="AB34" s="13" t="s">
        <v>1386</v>
      </c>
      <c r="AC34" s="19" t="s">
        <v>1387</v>
      </c>
      <c r="AD34" s="20" t="s">
        <v>87</v>
      </c>
      <c r="AE34" s="84" t="s">
        <v>1388</v>
      </c>
      <c r="AF34" s="21"/>
      <c r="AG34" s="22" t="str">
        <f t="shared" si="5"/>
        <v>TRUE</v>
      </c>
      <c r="AH34" s="23" t="str">
        <f t="shared" si="6"/>
        <v>تهران سهروردی شمالی ابتدای خرمشهر پلاک 3 تالار جام جم  - سهیل شاهرودی 09123360103</v>
      </c>
    </row>
    <row r="35" spans="1:34" ht="22.35" customHeight="1">
      <c r="A35" s="7"/>
      <c r="B35" s="7"/>
      <c r="C35" s="7"/>
      <c r="D35" s="7"/>
      <c r="E35" s="7"/>
      <c r="F35" s="8"/>
      <c r="G35" s="162">
        <v>18</v>
      </c>
      <c r="H35" s="165"/>
      <c r="I35" s="162" t="s">
        <v>1331</v>
      </c>
      <c r="J35" s="159" t="s">
        <v>75</v>
      </c>
      <c r="K35" s="11" t="str">
        <f t="shared" ca="1" si="0"/>
        <v/>
      </c>
      <c r="L35" s="156" t="s">
        <v>1389</v>
      </c>
      <c r="M35" s="156" t="s">
        <v>1390</v>
      </c>
      <c r="N35" s="156" t="s">
        <v>1391</v>
      </c>
      <c r="O35" s="9">
        <v>5525.1</v>
      </c>
      <c r="P35" s="9">
        <v>20</v>
      </c>
      <c r="Q35" s="13" t="str">
        <f>VLOOKUP(O35, '[1]لیست محصولات شهریور ۱۴۰۳'!B:C,2,0)</f>
        <v>اتیوپی آناسورا | Ethiopia Anasora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2750000</v>
      </c>
      <c r="U35" s="15"/>
      <c r="V35" s="16">
        <f t="shared" si="1"/>
        <v>0</v>
      </c>
      <c r="W35" s="12">
        <f t="shared" si="2"/>
        <v>20</v>
      </c>
      <c r="X35" s="14">
        <f t="shared" si="3"/>
        <v>55000000</v>
      </c>
      <c r="Y35" s="17"/>
      <c r="Z35" s="14">
        <f t="shared" si="4"/>
        <v>55000000</v>
      </c>
      <c r="AA35" s="168" t="s">
        <v>517</v>
      </c>
      <c r="AB35" s="226" t="s">
        <v>1392</v>
      </c>
      <c r="AC35" s="171" t="s">
        <v>1393</v>
      </c>
      <c r="AD35" s="175"/>
      <c r="AE35" s="19"/>
      <c r="AF35" s="21"/>
      <c r="AG35" s="22" t="str">
        <f t="shared" si="5"/>
        <v>TRUE</v>
      </c>
      <c r="AH35" s="23" t="str">
        <f t="shared" si="6"/>
        <v>رشت بلوار ديلمان، نبش بلوار امام علي کافه قهوه و کیک سایه - مصطفی موحدی فر 09116041874</v>
      </c>
    </row>
    <row r="36" spans="1:34" ht="22.35" customHeight="1">
      <c r="A36" s="7"/>
      <c r="B36" s="7"/>
      <c r="C36" s="7"/>
      <c r="D36" s="7"/>
      <c r="E36" s="7"/>
      <c r="F36" s="8"/>
      <c r="G36" s="163"/>
      <c r="H36" s="166"/>
      <c r="I36" s="163"/>
      <c r="J36" s="160"/>
      <c r="K36" s="11" t="str">
        <f t="shared" ca="1" si="0"/>
        <v/>
      </c>
      <c r="L36" s="157"/>
      <c r="M36" s="157"/>
      <c r="N36" s="157"/>
      <c r="O36" s="9">
        <v>3327.1</v>
      </c>
      <c r="P36" s="9">
        <v>1</v>
      </c>
      <c r="Q36" s="13" t="str">
        <f>VLOOKUP(O36, '[1]لیست محصولات شهریور ۱۴۰۳'!B:C,2,0)</f>
        <v>پامپوجیلا | pampojila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5950000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5950000</v>
      </c>
      <c r="Y36" s="17"/>
      <c r="Z36" s="14">
        <f t="shared" si="4"/>
        <v>5950000</v>
      </c>
      <c r="AA36" s="169"/>
      <c r="AB36" s="228"/>
      <c r="AC36" s="172"/>
      <c r="AD36" s="176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63"/>
      <c r="H37" s="166"/>
      <c r="I37" s="163"/>
      <c r="J37" s="160"/>
      <c r="K37" s="11" t="str">
        <f t="shared" ca="1" si="0"/>
        <v/>
      </c>
      <c r="L37" s="157"/>
      <c r="M37" s="157"/>
      <c r="N37" s="157"/>
      <c r="O37" s="9">
        <v>3328.1</v>
      </c>
      <c r="P37" s="9">
        <v>1</v>
      </c>
      <c r="Q37" s="13" t="str">
        <f>VLOOKUP(O37, '[1]لیست محصولات شهریور ۱۴۰۳'!B:C,2,0)</f>
        <v>ایماکولادا مزارع فلو | Inmaculada Fellows Farms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7900000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7900000</v>
      </c>
      <c r="Y37" s="17"/>
      <c r="Z37" s="14">
        <f t="shared" si="4"/>
        <v>7900000</v>
      </c>
      <c r="AA37" s="169"/>
      <c r="AB37" s="228"/>
      <c r="AC37" s="172"/>
      <c r="AD37" s="176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64"/>
      <c r="H38" s="167"/>
      <c r="I38" s="164"/>
      <c r="J38" s="161"/>
      <c r="K38" s="11" t="str">
        <f t="shared" ca="1" si="0"/>
        <v/>
      </c>
      <c r="L38" s="158"/>
      <c r="M38" s="158"/>
      <c r="N38" s="158"/>
      <c r="O38" s="9">
        <v>3329.1</v>
      </c>
      <c r="P38" s="9">
        <v>1</v>
      </c>
      <c r="Q38" s="13" t="str">
        <f>VLOOKUP(O38, '[1]لیست محصولات شهریور ۱۴۰۳'!B:C,2,0)</f>
        <v>بنتی ننکا | Benti Nenka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9850000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9850000</v>
      </c>
      <c r="Y38" s="17"/>
      <c r="Z38" s="14">
        <f t="shared" si="4"/>
        <v>9850000</v>
      </c>
      <c r="AA38" s="170"/>
      <c r="AB38" s="227"/>
      <c r="AC38" s="173"/>
      <c r="AD38" s="177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>
        <v>19</v>
      </c>
      <c r="H39" s="10">
        <v>284068320353</v>
      </c>
      <c r="I39" s="9" t="s">
        <v>1331</v>
      </c>
      <c r="J39" s="9"/>
      <c r="K39" s="11" t="str">
        <f t="shared" ca="1" si="0"/>
        <v/>
      </c>
      <c r="L39" s="12" t="s">
        <v>856</v>
      </c>
      <c r="M39" s="12" t="s">
        <v>1394</v>
      </c>
      <c r="N39" s="12"/>
      <c r="O39" s="9">
        <v>3326.2</v>
      </c>
      <c r="P39" s="9">
        <v>1</v>
      </c>
      <c r="Q39" s="13" t="str">
        <f>VLOOKUP(O39, '[1]لیست محصولات شهریور ۱۴۰۳'!B:C,2,0)</f>
        <v>میاگروس | Milagros</v>
      </c>
      <c r="R39" s="9"/>
      <c r="S39" s="12">
        <f>VLOOKUP(O39, '[1]لیست محصولات شهریور ۱۴۰۳'!B:F,5,0)</f>
        <v>750</v>
      </c>
      <c r="T39" s="14">
        <f>VLOOKUP(O39, '[1]لیست محصولات شهریور ۱۴۰۳'!B:G,6,0)</f>
        <v>18150000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18150000</v>
      </c>
      <c r="Y39" s="17"/>
      <c r="Z39" s="14">
        <f t="shared" si="4"/>
        <v>18150000</v>
      </c>
      <c r="AA39" s="18" t="s">
        <v>80</v>
      </c>
      <c r="AB39" s="13" t="s">
        <v>1395</v>
      </c>
      <c r="AC39" s="19" t="s">
        <v>1396</v>
      </c>
      <c r="AD39" s="20" t="s">
        <v>87</v>
      </c>
      <c r="AE39" s="84" t="s">
        <v>1397</v>
      </c>
      <c r="AF39" s="21"/>
      <c r="AG39" s="22" t="str">
        <f t="shared" si="5"/>
        <v>TRUE</v>
      </c>
      <c r="AH39" s="23" t="str">
        <f t="shared" si="6"/>
        <v>تهران خ دولت-بلوار کاوه-خ بهار جنوبی-نبش خ نادر-پلاک۲-واحد۸  - رامین جوهری 09122172042</v>
      </c>
    </row>
    <row r="40" spans="1:34" ht="22.35" customHeight="1">
      <c r="A40" s="7"/>
      <c r="B40" s="7"/>
      <c r="C40" s="7"/>
      <c r="D40" s="7"/>
      <c r="E40" s="7"/>
      <c r="F40" s="8"/>
      <c r="G40" s="162">
        <v>20</v>
      </c>
      <c r="H40" s="165"/>
      <c r="I40" s="162" t="s">
        <v>1331</v>
      </c>
      <c r="J40" s="159" t="s">
        <v>75</v>
      </c>
      <c r="K40" s="11" t="str">
        <f t="shared" ca="1" si="0"/>
        <v/>
      </c>
      <c r="L40" s="156" t="s">
        <v>1398</v>
      </c>
      <c r="M40" s="156" t="s">
        <v>1399</v>
      </c>
      <c r="N40" s="156" t="s">
        <v>1400</v>
      </c>
      <c r="O40" s="9">
        <v>5501.3</v>
      </c>
      <c r="P40" s="9">
        <v>3</v>
      </c>
      <c r="Q40" s="13" t="str">
        <f>VLOOKUP(O40, '[1]لیست محصولات شهریور ۱۴۰۳'!B:C,2,0)</f>
        <v>ورتکس | Vortex</v>
      </c>
      <c r="R40" s="9"/>
      <c r="S40" s="12">
        <f>VLOOKUP(O40, '[1]لیست محصولات شهریور ۱۴۰۳'!B:F,5,0)</f>
        <v>4000</v>
      </c>
      <c r="T40" s="14">
        <f>VLOOKUP(O40, '[1]لیست محصولات شهریور ۱۴۰۳'!B:G,6,0)</f>
        <v>51200000</v>
      </c>
      <c r="U40" s="15"/>
      <c r="V40" s="16">
        <f t="shared" si="1"/>
        <v>0</v>
      </c>
      <c r="W40" s="12">
        <f t="shared" si="2"/>
        <v>3</v>
      </c>
      <c r="X40" s="14">
        <f t="shared" si="3"/>
        <v>153600000</v>
      </c>
      <c r="Y40" s="17"/>
      <c r="Z40" s="14">
        <f t="shared" si="4"/>
        <v>153600000</v>
      </c>
      <c r="AA40" s="168" t="s">
        <v>184</v>
      </c>
      <c r="AB40" s="226" t="s">
        <v>1401</v>
      </c>
      <c r="AC40" s="171" t="s">
        <v>1402</v>
      </c>
      <c r="AD40" s="175"/>
      <c r="AE40" s="19"/>
      <c r="AF40" s="21"/>
      <c r="AG40" s="22" t="str">
        <f t="shared" si="5"/>
        <v>TRUE</v>
      </c>
      <c r="AH40" s="23" t="str">
        <f t="shared" si="6"/>
        <v>مشهد دانش آموز ۱۹ - نبش چهارراه اول کافه ایبو - ماهان جغتایی 09153036236</v>
      </c>
    </row>
    <row r="41" spans="1:34" ht="22.35" customHeight="1">
      <c r="A41" s="7"/>
      <c r="B41" s="7"/>
      <c r="C41" s="7"/>
      <c r="D41" s="7"/>
      <c r="E41" s="7"/>
      <c r="F41" s="8"/>
      <c r="G41" s="163"/>
      <c r="H41" s="166"/>
      <c r="I41" s="163"/>
      <c r="J41" s="160"/>
      <c r="K41" s="11" t="str">
        <f t="shared" ca="1" si="0"/>
        <v/>
      </c>
      <c r="L41" s="157"/>
      <c r="M41" s="157"/>
      <c r="N41" s="157"/>
      <c r="O41" s="9">
        <v>5511.1</v>
      </c>
      <c r="P41" s="9">
        <v>1</v>
      </c>
      <c r="Q41" s="13" t="str">
        <f>VLOOKUP(O41, '[1]لیست محصولات شهریور ۱۴۰۳'!B:C,2,0)</f>
        <v>هامبلا | Hambella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3000000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3000000</v>
      </c>
      <c r="Y41" s="17"/>
      <c r="Z41" s="14">
        <f t="shared" si="4"/>
        <v>3000000</v>
      </c>
      <c r="AA41" s="169"/>
      <c r="AB41" s="228"/>
      <c r="AC41" s="172"/>
      <c r="AD41" s="176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64"/>
      <c r="H42" s="167"/>
      <c r="I42" s="164"/>
      <c r="J42" s="161"/>
      <c r="K42" s="11" t="str">
        <f t="shared" ca="1" si="0"/>
        <v/>
      </c>
      <c r="L42" s="158"/>
      <c r="M42" s="158"/>
      <c r="N42" s="158"/>
      <c r="O42" s="9">
        <v>3327.1</v>
      </c>
      <c r="P42" s="9">
        <v>1</v>
      </c>
      <c r="Q42" s="13" t="str">
        <f>VLOOKUP(O42, '[1]لیست محصولات شهریور ۱۴۰۳'!B:C,2,0)</f>
        <v>پامپوجیلا | pampojila</v>
      </c>
      <c r="R42" s="9"/>
      <c r="S42" s="12">
        <f>VLOOKUP(O42, '[1]لیست محصولات شهریور ۱۴۰۳'!B:F,5,0)</f>
        <v>150</v>
      </c>
      <c r="T42" s="14">
        <f>VLOOKUP(O42, '[1]لیست محصولات شهریور ۱۴۰۳'!B:G,6,0)</f>
        <v>5950000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5950000</v>
      </c>
      <c r="Y42" s="17"/>
      <c r="Z42" s="14">
        <f t="shared" si="4"/>
        <v>5950000</v>
      </c>
      <c r="AA42" s="170"/>
      <c r="AB42" s="227"/>
      <c r="AC42" s="173"/>
      <c r="AD42" s="177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59">
        <v>21</v>
      </c>
      <c r="H43" s="202">
        <v>284067973396</v>
      </c>
      <c r="I43" s="159" t="s">
        <v>1331</v>
      </c>
      <c r="J43" s="159"/>
      <c r="K43" s="11" t="str">
        <f t="shared" ca="1" si="0"/>
        <v/>
      </c>
      <c r="L43" s="156" t="s">
        <v>598</v>
      </c>
      <c r="M43" s="156" t="s">
        <v>1403</v>
      </c>
      <c r="N43" s="156"/>
      <c r="O43" s="9">
        <v>5525.1</v>
      </c>
      <c r="P43" s="9">
        <v>1</v>
      </c>
      <c r="Q43" s="13" t="str">
        <f>VLOOKUP(O43, '[1]لیست محصولات شهریور ۱۴۰۳'!B:C,2,0)</f>
        <v>اتیوپی آناسورا | Ethiopia Anasora</v>
      </c>
      <c r="R43" s="9"/>
      <c r="S43" s="12">
        <f>VLOOKUP(O43, '[1]لیست محصولات شهریور ۱۴۰۳'!B:F,5,0)</f>
        <v>150</v>
      </c>
      <c r="T43" s="14">
        <f>VLOOKUP(O43, '[1]لیست محصولات شهریور ۱۴۰۳'!B:G,6,0)</f>
        <v>2750000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2750000</v>
      </c>
      <c r="Y43" s="17"/>
      <c r="Z43" s="14">
        <f t="shared" si="4"/>
        <v>2750000</v>
      </c>
      <c r="AA43" s="168" t="s">
        <v>111</v>
      </c>
      <c r="AB43" s="226" t="s">
        <v>1404</v>
      </c>
      <c r="AC43" s="171" t="s">
        <v>1405</v>
      </c>
      <c r="AD43" s="175"/>
      <c r="AE43" s="19"/>
      <c r="AF43" s="21"/>
      <c r="AG43" s="22" t="str">
        <f t="shared" si="5"/>
        <v>TRUE</v>
      </c>
      <c r="AH43" s="23" t="str">
        <f t="shared" si="6"/>
        <v>زنجان سعدی شمالی، خیابان صفری، پلاک ۱۰۶، واحد ۲  - امیر فرزادیان 09194410200</v>
      </c>
    </row>
    <row r="44" spans="1:34" ht="22.35" customHeight="1">
      <c r="A44" s="7"/>
      <c r="B44" s="7"/>
      <c r="C44" s="7"/>
      <c r="D44" s="7"/>
      <c r="E44" s="7"/>
      <c r="F44" s="8"/>
      <c r="G44" s="161"/>
      <c r="H44" s="204"/>
      <c r="I44" s="161"/>
      <c r="J44" s="161"/>
      <c r="K44" s="11" t="str">
        <f t="shared" ca="1" si="0"/>
        <v/>
      </c>
      <c r="L44" s="158"/>
      <c r="M44" s="158"/>
      <c r="N44" s="158"/>
      <c r="O44" s="9">
        <v>5524.1</v>
      </c>
      <c r="P44" s="9">
        <v>1</v>
      </c>
      <c r="Q44" s="13" t="str">
        <f>VLOOKUP(O44, '[1]لیست محصولات شهریور ۱۴۰۳'!B:C,2,0)</f>
        <v>برزیل کوکاپیل کاناریو | Brazil Cocapil Canario</v>
      </c>
      <c r="R44" s="9"/>
      <c r="S44" s="12">
        <f>VLOOKUP(O44, '[1]لیست محصولات شهریور ۱۴۰۳'!B:F,5,0)</f>
        <v>150</v>
      </c>
      <c r="T44" s="14">
        <f>VLOOKUP(O44, '[1]لیست محصولات شهریور ۱۴۰۳'!B:G,6,0)</f>
        <v>2550000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2550000</v>
      </c>
      <c r="Y44" s="17"/>
      <c r="Z44" s="14">
        <f t="shared" si="4"/>
        <v>2550000</v>
      </c>
      <c r="AA44" s="170"/>
      <c r="AB44" s="227"/>
      <c r="AC44" s="173"/>
      <c r="AD44" s="177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>
        <v>22</v>
      </c>
      <c r="H45" s="10">
        <v>284071467515</v>
      </c>
      <c r="I45" s="9" t="s">
        <v>1331</v>
      </c>
      <c r="J45" s="9"/>
      <c r="K45" s="11" t="str">
        <f t="shared" ca="1" si="0"/>
        <v/>
      </c>
      <c r="L45" s="12" t="s">
        <v>114</v>
      </c>
      <c r="M45" s="12" t="s">
        <v>115</v>
      </c>
      <c r="N45" s="12" t="s">
        <v>116</v>
      </c>
      <c r="O45" s="9">
        <v>5525.3</v>
      </c>
      <c r="P45" s="9">
        <v>1</v>
      </c>
      <c r="Q45" s="13" t="str">
        <f>VLOOKUP(O45, '[1]لیست محصولات شهریور ۱۴۰۳'!B:C,2,0)</f>
        <v>اتیوپی آناسورا | Ethiopia Anasora</v>
      </c>
      <c r="R45" s="9"/>
      <c r="S45" s="12">
        <f>VLOOKUP(O45, '[1]لیست محصولات شهریور ۱۴۰۳'!B:F,5,0)</f>
        <v>4000</v>
      </c>
      <c r="T45" s="14">
        <f>VLOOKUP(O45, '[1]لیست محصولات شهریور ۱۴۰۳'!B:G,6,0)</f>
        <v>63200000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63200000</v>
      </c>
      <c r="Y45" s="17"/>
      <c r="Z45" s="14">
        <f t="shared" si="4"/>
        <v>63200000</v>
      </c>
      <c r="AA45" s="18" t="s">
        <v>111</v>
      </c>
      <c r="AB45" s="13" t="s">
        <v>117</v>
      </c>
      <c r="AC45" s="19" t="s">
        <v>118</v>
      </c>
      <c r="AD45" s="20"/>
      <c r="AE45" s="19"/>
      <c r="AF45" s="21"/>
      <c r="AG45" s="22" t="str">
        <f t="shared" si="5"/>
        <v>TRUE</v>
      </c>
      <c r="AH45" s="23" t="str">
        <f t="shared" si="6"/>
        <v>زنجان چهارراه سعدی به سمت دروازه ارک کوچه شادمان قهوه آفریقا - محمدرضا جلدی 09195241245</v>
      </c>
    </row>
    <row r="46" spans="1:34" ht="22.35" customHeight="1">
      <c r="A46" s="7"/>
      <c r="B46" s="7"/>
      <c r="C46" s="7"/>
      <c r="D46" s="7"/>
      <c r="E46" s="7"/>
      <c r="F46" s="8"/>
      <c r="G46" s="162">
        <v>23</v>
      </c>
      <c r="H46" s="165"/>
      <c r="I46" s="162" t="s">
        <v>1331</v>
      </c>
      <c r="J46" s="159" t="s">
        <v>75</v>
      </c>
      <c r="K46" s="11" t="str">
        <f t="shared" ca="1" si="0"/>
        <v/>
      </c>
      <c r="L46" s="156" t="s">
        <v>204</v>
      </c>
      <c r="M46" s="156" t="s">
        <v>205</v>
      </c>
      <c r="N46" s="156" t="s">
        <v>206</v>
      </c>
      <c r="O46" s="9">
        <v>5501.1</v>
      </c>
      <c r="P46" s="9">
        <v>20</v>
      </c>
      <c r="Q46" s="13" t="str">
        <f>VLOOKUP(O46, '[1]لیست محصولات شهریور ۱۴۰۳'!B:C,2,0)</f>
        <v>ورتکس | Vortex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2300000</v>
      </c>
      <c r="U46" s="26"/>
      <c r="V46" s="16">
        <f t="shared" si="1"/>
        <v>0</v>
      </c>
      <c r="W46" s="12">
        <f t="shared" si="2"/>
        <v>20</v>
      </c>
      <c r="X46" s="14">
        <f t="shared" si="3"/>
        <v>46000000</v>
      </c>
      <c r="Y46" s="17"/>
      <c r="Z46" s="14">
        <f t="shared" si="4"/>
        <v>46000000</v>
      </c>
      <c r="AA46" s="168" t="s">
        <v>207</v>
      </c>
      <c r="AB46" s="226" t="s">
        <v>208</v>
      </c>
      <c r="AC46" s="171" t="s">
        <v>209</v>
      </c>
      <c r="AD46" s="175"/>
      <c r="AE46" s="19"/>
      <c r="AF46" s="21"/>
      <c r="AG46" s="22" t="str">
        <f t="shared" si="5"/>
        <v>TRUE</v>
      </c>
      <c r="AH46" s="23" t="str">
        <f t="shared" si="6"/>
        <v>کرج جهانشهر - ميدان هلال احمر - خ هلال احمر - نبش كوچه سنبل  کافه دارچین - کیان کاوه 09124620107</v>
      </c>
    </row>
    <row r="47" spans="1:34" ht="22.35" customHeight="1">
      <c r="A47" s="7"/>
      <c r="B47" s="7"/>
      <c r="C47" s="7"/>
      <c r="D47" s="7"/>
      <c r="E47" s="7"/>
      <c r="F47" s="8"/>
      <c r="G47" s="164"/>
      <c r="H47" s="167"/>
      <c r="I47" s="164"/>
      <c r="J47" s="161"/>
      <c r="K47" s="11" t="str">
        <f t="shared" ca="1" si="0"/>
        <v/>
      </c>
      <c r="L47" s="158"/>
      <c r="M47" s="158"/>
      <c r="N47" s="158"/>
      <c r="O47" s="9">
        <v>5511.1</v>
      </c>
      <c r="P47" s="9">
        <v>20</v>
      </c>
      <c r="Q47" s="13" t="str">
        <f>VLOOKUP(O47, '[1]لیست محصولات شهریور ۱۴۰۳'!B:C,2,0)</f>
        <v>هامبلا | Hambella</v>
      </c>
      <c r="R47" s="9"/>
      <c r="S47" s="12">
        <f>VLOOKUP(O47, '[1]لیست محصولات شهریور ۱۴۰۳'!B:F,5,0)</f>
        <v>150</v>
      </c>
      <c r="T47" s="14">
        <f>VLOOKUP(O47, '[1]لیست محصولات شهریور ۱۴۰۳'!B:G,6,0)</f>
        <v>3000000</v>
      </c>
      <c r="U47" s="15"/>
      <c r="V47" s="16">
        <f t="shared" si="1"/>
        <v>0</v>
      </c>
      <c r="W47" s="12">
        <f t="shared" si="2"/>
        <v>20</v>
      </c>
      <c r="X47" s="14">
        <f t="shared" si="3"/>
        <v>60000000</v>
      </c>
      <c r="Y47" s="17"/>
      <c r="Z47" s="14">
        <f t="shared" si="4"/>
        <v>60000000</v>
      </c>
      <c r="AA47" s="170"/>
      <c r="AB47" s="227"/>
      <c r="AC47" s="173"/>
      <c r="AD47" s="177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62">
        <v>24</v>
      </c>
      <c r="H48" s="165"/>
      <c r="I48" s="162" t="s">
        <v>1331</v>
      </c>
      <c r="J48" s="159" t="s">
        <v>75</v>
      </c>
      <c r="K48" s="11" t="str">
        <f t="shared" ca="1" si="0"/>
        <v/>
      </c>
      <c r="L48" s="156" t="s">
        <v>299</v>
      </c>
      <c r="M48" s="156" t="s">
        <v>300</v>
      </c>
      <c r="N48" s="156" t="s">
        <v>712</v>
      </c>
      <c r="O48" s="9">
        <v>5524.3</v>
      </c>
      <c r="P48" s="9">
        <v>3</v>
      </c>
      <c r="Q48" s="13" t="str">
        <f>VLOOKUP(O48, '[1]لیست محصولات شهریور ۱۴۰۳'!B:C,2,0)</f>
        <v>برزیل کوکاپیل کاناریو | Brazil Cocapil Canario</v>
      </c>
      <c r="R48" s="9"/>
      <c r="S48" s="12">
        <f>VLOOKUP(O48, '[1]لیست محصولات شهریور ۱۴۰۳'!B:F,5,0)</f>
        <v>4000</v>
      </c>
      <c r="T48" s="14">
        <f>VLOOKUP(O48, '[1]لیست محصولات شهریور ۱۴۰۳'!B:G,6,0)</f>
        <v>58400000</v>
      </c>
      <c r="U48" s="15"/>
      <c r="V48" s="16">
        <f t="shared" si="1"/>
        <v>0</v>
      </c>
      <c r="W48" s="12">
        <f t="shared" si="2"/>
        <v>3</v>
      </c>
      <c r="X48" s="14">
        <f t="shared" si="3"/>
        <v>175200000</v>
      </c>
      <c r="Y48" s="17"/>
      <c r="Z48" s="14">
        <f t="shared" si="4"/>
        <v>175200000</v>
      </c>
      <c r="AA48" s="168" t="s">
        <v>80</v>
      </c>
      <c r="AB48" s="226" t="s">
        <v>713</v>
      </c>
      <c r="AC48" s="171" t="s">
        <v>1406</v>
      </c>
      <c r="AD48" s="175"/>
      <c r="AE48" s="171"/>
      <c r="AF48" s="21"/>
      <c r="AG48" s="22" t="str">
        <f t="shared" si="5"/>
        <v>TRUE</v>
      </c>
      <c r="AH48" s="23" t="str">
        <f t="shared" si="6"/>
        <v>تهران ميرداماد - نفت شمالي - كوچه هفتم - نبش كوچه - پلاك 77 - واحد 1 بن کافی - حامد تاج 09123279784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64"/>
      <c r="H49" s="167"/>
      <c r="I49" s="164"/>
      <c r="J49" s="161"/>
      <c r="K49" s="11" t="str">
        <f t="shared" ca="1" si="0"/>
        <v/>
      </c>
      <c r="L49" s="158"/>
      <c r="M49" s="158"/>
      <c r="N49" s="158"/>
      <c r="O49" s="9">
        <v>5525.2</v>
      </c>
      <c r="P49" s="9">
        <v>9</v>
      </c>
      <c r="Q49" s="13" t="str">
        <f>VLOOKUP(O49, '[1]لیست محصولات شهریور ۱۴۰۳'!B:C,2,0)</f>
        <v>اتیوپی آناسورا | Ethiopia Anasora</v>
      </c>
      <c r="R49" s="9"/>
      <c r="S49" s="12">
        <f>VLOOKUP(O49, '[1]لیست محصولات شهریور ۱۴۰۳'!B:F,5,0)</f>
        <v>750</v>
      </c>
      <c r="T49" s="14">
        <f>VLOOKUP(O49, '[1]لیست محصولات شهریور ۱۴۰۳'!B:G,6,0)</f>
        <v>13350000</v>
      </c>
      <c r="U49" s="15"/>
      <c r="V49" s="16">
        <f t="shared" si="1"/>
        <v>0</v>
      </c>
      <c r="W49" s="12">
        <f t="shared" si="2"/>
        <v>9</v>
      </c>
      <c r="X49" s="14">
        <f t="shared" si="3"/>
        <v>120150000</v>
      </c>
      <c r="Y49" s="17"/>
      <c r="Z49" s="14">
        <f t="shared" si="4"/>
        <v>120150000</v>
      </c>
      <c r="AA49" s="170"/>
      <c r="AB49" s="227"/>
      <c r="AC49" s="173"/>
      <c r="AD49" s="177"/>
      <c r="AE49" s="173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>
        <v>25</v>
      </c>
      <c r="H50" s="10">
        <v>284092173181</v>
      </c>
      <c r="I50" s="9" t="s">
        <v>1331</v>
      </c>
      <c r="J50" s="9"/>
      <c r="K50" s="11" t="str">
        <f t="shared" ca="1" si="0"/>
        <v/>
      </c>
      <c r="L50" s="12" t="s">
        <v>559</v>
      </c>
      <c r="M50" s="12" t="s">
        <v>1407</v>
      </c>
      <c r="N50" s="12"/>
      <c r="O50" s="9">
        <v>3328.1</v>
      </c>
      <c r="P50" s="9">
        <v>1</v>
      </c>
      <c r="Q50" s="13" t="str">
        <f>VLOOKUP(O50, '[1]لیست محصولات شهریور ۱۴۰۳'!B:C,2,0)</f>
        <v>ایماکولادا مزارع فلو | Inmaculada Fellows Farms</v>
      </c>
      <c r="R50" s="9" t="s">
        <v>84</v>
      </c>
      <c r="S50" s="12">
        <f>VLOOKUP(O50, '[1]لیست محصولات شهریور ۱۴۰۳'!B:F,5,0)</f>
        <v>150</v>
      </c>
      <c r="T50" s="14">
        <f>VLOOKUP(O50, '[1]لیست محصولات شهریور ۱۴۰۳'!B:G,6,0)</f>
        <v>7900000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7900000</v>
      </c>
      <c r="Y50" s="17"/>
      <c r="Z50" s="14">
        <f t="shared" si="4"/>
        <v>7900000</v>
      </c>
      <c r="AA50" s="18" t="s">
        <v>80</v>
      </c>
      <c r="AB50" s="13" t="s">
        <v>1408</v>
      </c>
      <c r="AC50" s="19" t="s">
        <v>1409</v>
      </c>
      <c r="AD50" s="20" t="s">
        <v>87</v>
      </c>
      <c r="AE50" s="19"/>
      <c r="AF50" s="21"/>
      <c r="AG50" s="22" t="str">
        <f t="shared" si="5"/>
        <v>TRUE</v>
      </c>
      <c r="AH50" s="23" t="str">
        <f t="shared" si="6"/>
        <v>تهران خیابان اتحاد خیابان پنجم شرقی روبروی نمایندگی مدیران خودرو کوچه معرابیان پلاک 28  - میثم کاتوزیان 09125409792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>
        <v>26</v>
      </c>
      <c r="H51" s="10">
        <v>284140981549</v>
      </c>
      <c r="I51" s="9" t="s">
        <v>1331</v>
      </c>
      <c r="J51" s="9" t="s">
        <v>75</v>
      </c>
      <c r="K51" s="11" t="str">
        <f t="shared" ca="1" si="0"/>
        <v/>
      </c>
      <c r="L51" s="12" t="s">
        <v>268</v>
      </c>
      <c r="M51" s="12" t="s">
        <v>305</v>
      </c>
      <c r="N51" s="12" t="s">
        <v>1410</v>
      </c>
      <c r="O51" s="9">
        <v>5501.3</v>
      </c>
      <c r="P51" s="9">
        <v>1</v>
      </c>
      <c r="Q51" s="13" t="str">
        <f>VLOOKUP(O51, '[1]لیست محصولات شهریور ۱۴۰۳'!B:C,2,0)</f>
        <v>ورتکس | Vortex</v>
      </c>
      <c r="R51" s="9"/>
      <c r="S51" s="12">
        <f>VLOOKUP(O51, '[1]لیست محصولات شهریور ۱۴۰۳'!B:F,5,0)</f>
        <v>4000</v>
      </c>
      <c r="T51" s="14">
        <f>VLOOKUP(O51, '[1]لیست محصولات شهریور ۱۴۰۳'!B:G,6,0)</f>
        <v>51200000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51200000</v>
      </c>
      <c r="Y51" s="17"/>
      <c r="Z51" s="14">
        <f t="shared" si="4"/>
        <v>51200000</v>
      </c>
      <c r="AA51" s="18" t="s">
        <v>80</v>
      </c>
      <c r="AB51" s="13" t="s">
        <v>307</v>
      </c>
      <c r="AC51" s="19" t="s">
        <v>308</v>
      </c>
      <c r="AD51" s="20" t="s">
        <v>87</v>
      </c>
      <c r="AE51" s="19"/>
      <c r="AF51" s="21"/>
      <c r="AG51" s="22" t="str">
        <f t="shared" si="5"/>
        <v>TRUE</v>
      </c>
      <c r="AH51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 تن - علیرضا منصوریان 09125445524</v>
      </c>
    </row>
    <row r="52" spans="1:34" ht="22.35" customHeight="1">
      <c r="A52" s="7"/>
      <c r="B52" s="7"/>
      <c r="C52" s="7"/>
      <c r="D52" s="7"/>
      <c r="E52" s="7"/>
      <c r="F52" s="8"/>
      <c r="G52" s="162">
        <v>27</v>
      </c>
      <c r="H52" s="165"/>
      <c r="I52" s="162" t="s">
        <v>1331</v>
      </c>
      <c r="J52" s="159" t="s">
        <v>75</v>
      </c>
      <c r="K52" s="11" t="str">
        <f t="shared" ca="1" si="0"/>
        <v/>
      </c>
      <c r="L52" s="156" t="s">
        <v>1411</v>
      </c>
      <c r="M52" s="156" t="s">
        <v>1412</v>
      </c>
      <c r="N52" s="156"/>
      <c r="O52" s="9">
        <v>5511.2</v>
      </c>
      <c r="P52" s="9">
        <v>2</v>
      </c>
      <c r="Q52" s="13" t="str">
        <f>VLOOKUP(O52, '[1]لیست محصولات شهریور ۱۴۰۳'!B:C,2,0)</f>
        <v>هامبلا | Hambella</v>
      </c>
      <c r="R52" s="9"/>
      <c r="S52" s="12">
        <f>VLOOKUP(O52, '[1]لیست محصولات شهریور ۱۴۰۳'!B:F,5,0)</f>
        <v>750</v>
      </c>
      <c r="T52" s="14">
        <f>VLOOKUP(O52, '[1]لیست محصولات شهریور ۱۴۰۳'!B:G,6,0)</f>
        <v>14550000</v>
      </c>
      <c r="U52" s="15"/>
      <c r="V52" s="16">
        <f t="shared" si="1"/>
        <v>0</v>
      </c>
      <c r="W52" s="12">
        <f t="shared" si="2"/>
        <v>2</v>
      </c>
      <c r="X52" s="14">
        <f t="shared" si="3"/>
        <v>29100000</v>
      </c>
      <c r="Y52" s="17"/>
      <c r="Z52" s="14">
        <f t="shared" si="4"/>
        <v>29100000</v>
      </c>
      <c r="AA52" s="168" t="s">
        <v>70</v>
      </c>
      <c r="AB52" s="226" t="s">
        <v>70</v>
      </c>
      <c r="AC52" s="171" t="s">
        <v>70</v>
      </c>
      <c r="AD52" s="175" t="s">
        <v>70</v>
      </c>
      <c r="AE52" s="154" t="s">
        <v>1413</v>
      </c>
      <c r="AF52" s="21"/>
      <c r="AG52" s="22" t="str">
        <f t="shared" si="5"/>
        <v>TRUE</v>
      </c>
      <c r="AH52" s="23" t="str">
        <f t="shared" si="6"/>
        <v>- -  - هنریک رفتشو -</v>
      </c>
    </row>
    <row r="53" spans="1:34" ht="22.35" customHeight="1">
      <c r="A53" s="7"/>
      <c r="B53" s="7"/>
      <c r="C53" s="7"/>
      <c r="D53" s="7"/>
      <c r="E53" s="7"/>
      <c r="F53" s="8"/>
      <c r="G53" s="163"/>
      <c r="H53" s="167"/>
      <c r="I53" s="163"/>
      <c r="J53" s="161"/>
      <c r="K53" s="11" t="str">
        <f t="shared" ca="1" si="0"/>
        <v/>
      </c>
      <c r="L53" s="157"/>
      <c r="M53" s="157"/>
      <c r="N53" s="157"/>
      <c r="O53" s="9">
        <v>5524.2</v>
      </c>
      <c r="P53" s="9">
        <v>1</v>
      </c>
      <c r="Q53" s="13" t="str">
        <f>VLOOKUP(O53, '[1]لیست محصولات شهریور ۱۴۰۳'!B:C,2,0)</f>
        <v>برزیل کوکاپیل کاناریو | Brazil Cocapil Canario</v>
      </c>
      <c r="R53" s="9"/>
      <c r="S53" s="12">
        <f>VLOOKUP(O53, '[1]لیست محصولات شهریور ۱۴۰۳'!B:F,5,0)</f>
        <v>750</v>
      </c>
      <c r="T53" s="14">
        <f>VLOOKUP(O53, '[1]لیست محصولات شهریور ۱۴۰۳'!B:G,6,0)</f>
        <v>12450000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12450000</v>
      </c>
      <c r="Y53" s="17"/>
      <c r="Z53" s="14">
        <f t="shared" si="4"/>
        <v>12450000</v>
      </c>
      <c r="AA53" s="169"/>
      <c r="AB53" s="228"/>
      <c r="AC53" s="172"/>
      <c r="AD53" s="176"/>
      <c r="AE53" s="174"/>
      <c r="AF53" s="21"/>
      <c r="AG53" s="22" t="str">
        <f t="shared" si="5"/>
        <v>TRUE</v>
      </c>
      <c r="AH53" s="23" t="str">
        <f t="shared" si="6"/>
        <v xml:space="preserve">   -   </v>
      </c>
    </row>
    <row r="54" spans="1:34" s="79" customFormat="1" ht="22.35" customHeight="1">
      <c r="A54" s="66"/>
      <c r="B54" s="66"/>
      <c r="C54" s="66"/>
      <c r="D54" s="66"/>
      <c r="E54" s="66"/>
      <c r="F54" s="66"/>
      <c r="G54" s="163"/>
      <c r="H54" s="221" t="s">
        <v>1075</v>
      </c>
      <c r="I54" s="163"/>
      <c r="J54" s="209"/>
      <c r="K54" s="69" t="str">
        <f t="shared" ca="1" si="0"/>
        <v/>
      </c>
      <c r="L54" s="157"/>
      <c r="M54" s="157"/>
      <c r="N54" s="157"/>
      <c r="O54" s="67">
        <v>3328.1</v>
      </c>
      <c r="P54" s="67">
        <v>1</v>
      </c>
      <c r="Q54" s="71" t="str">
        <f>VLOOKUP(O54, '[1]لیست محصولات شهریور ۱۴۰۳'!B:C,2,0)</f>
        <v>ایماکولادا مزارع فلو | Inmaculada Fellows Farms</v>
      </c>
      <c r="R54" s="67"/>
      <c r="S54" s="70">
        <f>VLOOKUP(O54, '[1]لیست محصولات شهریور ۱۴۰۳'!B:F,5,0)</f>
        <v>150</v>
      </c>
      <c r="T54" s="72">
        <f>VLOOKUP(O54, '[1]لیست محصولات شهریور ۱۴۰۳'!B:G,6,0)</f>
        <v>7900000</v>
      </c>
      <c r="U54" s="73"/>
      <c r="V54" s="74">
        <f t="shared" si="1"/>
        <v>0</v>
      </c>
      <c r="W54" s="70">
        <f t="shared" si="2"/>
        <v>1</v>
      </c>
      <c r="X54" s="72">
        <f t="shared" si="3"/>
        <v>7900000</v>
      </c>
      <c r="Y54" s="75"/>
      <c r="Z54" s="72">
        <f t="shared" si="4"/>
        <v>7900000</v>
      </c>
      <c r="AA54" s="169"/>
      <c r="AB54" s="228"/>
      <c r="AC54" s="172"/>
      <c r="AD54" s="176"/>
      <c r="AE54" s="174"/>
      <c r="AF54" s="78"/>
      <c r="AH54" s="80" t="str">
        <f t="shared" si="6"/>
        <v xml:space="preserve">   -   </v>
      </c>
    </row>
    <row r="55" spans="1:34" s="79" customFormat="1" ht="22.35" customHeight="1">
      <c r="A55" s="66"/>
      <c r="B55" s="66"/>
      <c r="C55" s="66"/>
      <c r="D55" s="66"/>
      <c r="E55" s="66"/>
      <c r="F55" s="66"/>
      <c r="G55" s="164"/>
      <c r="H55" s="223"/>
      <c r="I55" s="164"/>
      <c r="J55" s="211"/>
      <c r="K55" s="69" t="str">
        <f t="shared" ca="1" si="0"/>
        <v/>
      </c>
      <c r="L55" s="158"/>
      <c r="M55" s="158"/>
      <c r="N55" s="158"/>
      <c r="O55" s="67">
        <v>3329.1</v>
      </c>
      <c r="P55" s="67">
        <v>1</v>
      </c>
      <c r="Q55" s="71" t="str">
        <f>VLOOKUP(O55, '[1]لیست محصولات شهریور ۱۴۰۳'!B:C,2,0)</f>
        <v>بنتی ننکا | Benti Nenka</v>
      </c>
      <c r="R55" s="67"/>
      <c r="S55" s="70">
        <f>VLOOKUP(O55, '[1]لیست محصولات شهریور ۱۴۰۳'!B:F,5,0)</f>
        <v>150</v>
      </c>
      <c r="T55" s="72">
        <f>VLOOKUP(O55, '[1]لیست محصولات شهریور ۱۴۰۳'!B:G,6,0)</f>
        <v>9850000</v>
      </c>
      <c r="U55" s="85"/>
      <c r="V55" s="74">
        <f t="shared" si="1"/>
        <v>0</v>
      </c>
      <c r="W55" s="70">
        <f t="shared" si="2"/>
        <v>1</v>
      </c>
      <c r="X55" s="72">
        <f t="shared" si="3"/>
        <v>9850000</v>
      </c>
      <c r="Y55" s="75"/>
      <c r="Z55" s="72">
        <f t="shared" si="4"/>
        <v>9850000</v>
      </c>
      <c r="AA55" s="170"/>
      <c r="AB55" s="227"/>
      <c r="AC55" s="173"/>
      <c r="AD55" s="177"/>
      <c r="AE55" s="155"/>
      <c r="AF55" s="78"/>
      <c r="AH55" s="80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159">
        <v>28</v>
      </c>
      <c r="H56" s="202">
        <v>284098842015</v>
      </c>
      <c r="I56" s="159" t="s">
        <v>1331</v>
      </c>
      <c r="J56" s="159" t="s">
        <v>75</v>
      </c>
      <c r="K56" s="11" t="str">
        <f t="shared" ca="1" si="0"/>
        <v/>
      </c>
      <c r="L56" s="156" t="s">
        <v>114</v>
      </c>
      <c r="M56" s="156" t="s">
        <v>719</v>
      </c>
      <c r="N56" s="156" t="s">
        <v>720</v>
      </c>
      <c r="O56" s="9">
        <v>5501.3</v>
      </c>
      <c r="P56" s="9">
        <v>1</v>
      </c>
      <c r="Q56" s="13" t="str">
        <f>VLOOKUP(O56, '[1]لیست محصولات شهریور ۱۴۰۳'!B:C,2,0)</f>
        <v>ورتکس | Vortex</v>
      </c>
      <c r="R56" s="9"/>
      <c r="S56" s="12">
        <f>VLOOKUP(O56, '[1]لیست محصولات شهریور ۱۴۰۳'!B:F,5,0)</f>
        <v>4000</v>
      </c>
      <c r="T56" s="14">
        <f>VLOOKUP(O56, '[1]لیست محصولات شهریور ۱۴۰۳'!B:G,6,0)</f>
        <v>51200000</v>
      </c>
      <c r="U56" s="15"/>
      <c r="V56" s="16">
        <f t="shared" si="1"/>
        <v>0</v>
      </c>
      <c r="W56" s="12">
        <f t="shared" si="2"/>
        <v>1</v>
      </c>
      <c r="X56" s="14">
        <f t="shared" si="3"/>
        <v>51200000</v>
      </c>
      <c r="Y56" s="17"/>
      <c r="Z56" s="14">
        <f t="shared" si="4"/>
        <v>51200000</v>
      </c>
      <c r="AA56" s="168" t="s">
        <v>80</v>
      </c>
      <c r="AB56" s="226" t="s">
        <v>721</v>
      </c>
      <c r="AC56" s="171" t="s">
        <v>722</v>
      </c>
      <c r="AD56" s="175"/>
      <c r="AE56" s="19"/>
      <c r="AF56" s="21"/>
      <c r="AG56" s="22" t="str">
        <f t="shared" si="5"/>
        <v>TRUE</v>
      </c>
      <c r="AH56" s="23" t="str">
        <f t="shared" si="6"/>
        <v>تهران شهرک غرب میدان صنعت پاساژ پلاتین حیاط کافه تنتو - محمدرضا علی جمشید 09123449771</v>
      </c>
    </row>
    <row r="57" spans="1:34" ht="22.35" customHeight="1">
      <c r="A57" s="7"/>
      <c r="B57" s="7"/>
      <c r="C57" s="7"/>
      <c r="D57" s="7"/>
      <c r="E57" s="7"/>
      <c r="F57" s="8"/>
      <c r="G57" s="160"/>
      <c r="H57" s="203"/>
      <c r="I57" s="160"/>
      <c r="J57" s="160"/>
      <c r="K57" s="11" t="str">
        <f t="shared" ca="1" si="0"/>
        <v/>
      </c>
      <c r="L57" s="157"/>
      <c r="M57" s="157"/>
      <c r="N57" s="157"/>
      <c r="O57" s="9">
        <v>3328.1</v>
      </c>
      <c r="P57" s="9">
        <v>1</v>
      </c>
      <c r="Q57" s="13" t="str">
        <f>VLOOKUP(O57, '[1]لیست محصولات شهریور ۱۴۰۳'!B:C,2,0)</f>
        <v>ایماکولادا مزارع فلو | Inmaculada Fellows Farms</v>
      </c>
      <c r="R57" s="9"/>
      <c r="S57" s="12">
        <f>VLOOKUP(O57, '[1]لیست محصولات شهریور ۱۴۰۳'!B:F,5,0)</f>
        <v>150</v>
      </c>
      <c r="T57" s="14">
        <f>VLOOKUP(O57, '[1]لیست محصولات شهریور ۱۴۰۳'!B:G,6,0)</f>
        <v>7900000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7900000</v>
      </c>
      <c r="Y57" s="17"/>
      <c r="Z57" s="14">
        <f t="shared" si="4"/>
        <v>7900000</v>
      </c>
      <c r="AA57" s="169"/>
      <c r="AB57" s="228"/>
      <c r="AC57" s="172"/>
      <c r="AD57" s="176"/>
      <c r="AE57" s="19"/>
      <c r="AF57" s="21"/>
      <c r="AG57" s="22" t="str">
        <f t="shared" si="5"/>
        <v>TRUE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161"/>
      <c r="H58" s="204"/>
      <c r="I58" s="161"/>
      <c r="J58" s="161"/>
      <c r="K58" s="11" t="str">
        <f t="shared" ca="1" si="0"/>
        <v/>
      </c>
      <c r="L58" s="158"/>
      <c r="M58" s="158"/>
      <c r="N58" s="158"/>
      <c r="O58" s="9">
        <v>3327.1</v>
      </c>
      <c r="P58" s="9">
        <v>1</v>
      </c>
      <c r="Q58" s="13" t="str">
        <f>VLOOKUP(O58, '[1]لیست محصولات شهریور ۱۴۰۳'!B:C,2,0)</f>
        <v>پامپوجیلا | pampojila</v>
      </c>
      <c r="R58" s="9"/>
      <c r="S58" s="12">
        <f>VLOOKUP(O58, '[1]لیست محصولات شهریور ۱۴۰۳'!B:F,5,0)</f>
        <v>150</v>
      </c>
      <c r="T58" s="14">
        <f>VLOOKUP(O58, '[1]لیست محصولات شهریور ۱۴۰۳'!B:G,6,0)</f>
        <v>5950000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5950000</v>
      </c>
      <c r="Y58" s="17"/>
      <c r="Z58" s="14">
        <f t="shared" si="4"/>
        <v>5950000</v>
      </c>
      <c r="AA58" s="170"/>
      <c r="AB58" s="227"/>
      <c r="AC58" s="173"/>
      <c r="AD58" s="177"/>
      <c r="AE58" s="19"/>
      <c r="AF58" s="21"/>
      <c r="AG58" s="22" t="str">
        <f t="shared" si="5"/>
        <v>TRUE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>
        <v>29</v>
      </c>
      <c r="H59" s="10">
        <v>284151709996</v>
      </c>
      <c r="I59" s="9" t="s">
        <v>1432</v>
      </c>
      <c r="J59" s="9"/>
      <c r="K59" s="11" t="str">
        <f t="shared" ca="1" si="0"/>
        <v/>
      </c>
      <c r="L59" s="12" t="s">
        <v>147</v>
      </c>
      <c r="M59" s="12" t="s">
        <v>585</v>
      </c>
      <c r="N59" s="12" t="s">
        <v>586</v>
      </c>
      <c r="O59" s="9">
        <v>5501.2</v>
      </c>
      <c r="P59" s="9">
        <v>1</v>
      </c>
      <c r="Q59" s="13" t="str">
        <f>VLOOKUP(O59, '[1]لیست محصولات شهریور ۱۴۰۳'!B:C,2,0)</f>
        <v>ورتکس | Vortex</v>
      </c>
      <c r="R59" s="9"/>
      <c r="S59" s="12">
        <f>VLOOKUP(O59, '[1]لیست محصولات شهریور ۱۴۰۳'!B:F,5,0)</f>
        <v>750</v>
      </c>
      <c r="T59" s="14">
        <f>VLOOKUP(O59, '[1]لیست محصولات شهریور ۱۴۰۳'!B:G,6,0)</f>
        <v>11100000</v>
      </c>
      <c r="U59" s="15"/>
      <c r="V59" s="16">
        <f t="shared" si="1"/>
        <v>0</v>
      </c>
      <c r="W59" s="12">
        <f t="shared" si="2"/>
        <v>1</v>
      </c>
      <c r="X59" s="14">
        <f t="shared" si="3"/>
        <v>11100000</v>
      </c>
      <c r="Y59" s="17"/>
      <c r="Z59" s="14">
        <f t="shared" si="4"/>
        <v>11100000</v>
      </c>
      <c r="AA59" s="18" t="s">
        <v>80</v>
      </c>
      <c r="AB59" s="13" t="s">
        <v>587</v>
      </c>
      <c r="AC59" s="19" t="s">
        <v>588</v>
      </c>
      <c r="AD59" s="20" t="s">
        <v>172</v>
      </c>
      <c r="AE59" s="19"/>
      <c r="AF59" s="21"/>
      <c r="AG59" s="22" t="str">
        <f t="shared" si="5"/>
        <v>TRUE</v>
      </c>
      <c r="AH59" s="23" t="str">
        <f t="shared" si="6"/>
        <v>تهران شهرک اکباتان فاز یک خیابان علیزاده بازارچه ۱۰ پلاک ۱ کافه پاپیلون - علی سجادی 09124042172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162">
        <v>30</v>
      </c>
      <c r="H60" s="165" t="s">
        <v>329</v>
      </c>
      <c r="I60" s="162" t="s">
        <v>1432</v>
      </c>
      <c r="J60" s="159"/>
      <c r="K60" s="11" t="str">
        <f t="shared" ca="1" si="0"/>
        <v/>
      </c>
      <c r="L60" s="156" t="s">
        <v>477</v>
      </c>
      <c r="M60" s="156" t="s">
        <v>1472</v>
      </c>
      <c r="N60" s="156"/>
      <c r="O60" s="9">
        <v>3329.1</v>
      </c>
      <c r="P60" s="9">
        <v>1</v>
      </c>
      <c r="Q60" s="13" t="str">
        <f>VLOOKUP(O60, '[1]لیست محصولات شهریور ۱۴۰۳'!B:C,2,0)</f>
        <v>بنتی ننکا | Benti Nenka</v>
      </c>
      <c r="R60" s="9"/>
      <c r="S60" s="12">
        <f>VLOOKUP(O60, '[1]لیست محصولات شهریور ۱۴۰۳'!B:F,5,0)</f>
        <v>150</v>
      </c>
      <c r="T60" s="14">
        <f>VLOOKUP(O60, '[1]لیست محصولات شهریور ۱۴۰۳'!B:G,6,0)</f>
        <v>9850000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9850000</v>
      </c>
      <c r="Y60" s="17"/>
      <c r="Z60" s="14">
        <f t="shared" si="4"/>
        <v>9850000</v>
      </c>
      <c r="AA60" s="168" t="s">
        <v>207</v>
      </c>
      <c r="AB60" s="226" t="s">
        <v>1473</v>
      </c>
      <c r="AC60" s="171" t="s">
        <v>1474</v>
      </c>
      <c r="AD60" s="175"/>
      <c r="AE60" s="19"/>
      <c r="AF60" s="21"/>
      <c r="AG60" s="22" t="str">
        <f t="shared" si="5"/>
        <v>TRUE</v>
      </c>
      <c r="AH60" s="23" t="str">
        <f t="shared" si="6"/>
        <v>کرج  عظیمیه ، بلوار طالقانی شمالی، کوچه لاله غربی، پلاک ۴۶  - پوریا گلچینی 09120530953</v>
      </c>
    </row>
    <row r="61" spans="1:34" ht="22.35" customHeight="1">
      <c r="A61" s="7"/>
      <c r="B61" s="7"/>
      <c r="C61" s="7"/>
      <c r="D61" s="7"/>
      <c r="E61" s="7"/>
      <c r="F61" s="8"/>
      <c r="G61" s="164"/>
      <c r="H61" s="167"/>
      <c r="I61" s="164"/>
      <c r="J61" s="161"/>
      <c r="K61" s="11" t="str">
        <f t="shared" ca="1" si="0"/>
        <v/>
      </c>
      <c r="L61" s="158"/>
      <c r="M61" s="158"/>
      <c r="N61" s="158"/>
      <c r="O61" s="9">
        <v>3328.1</v>
      </c>
      <c r="P61" s="9">
        <v>1</v>
      </c>
      <c r="Q61" s="13" t="str">
        <f>VLOOKUP(O61, '[1]لیست محصولات شهریور ۱۴۰۳'!B:C,2,0)</f>
        <v>ایماکولادا مزارع فلو | Inmaculada Fellows Farms</v>
      </c>
      <c r="R61" s="9"/>
      <c r="S61" s="12">
        <f>VLOOKUP(O61, '[1]لیست محصولات شهریور ۱۴۰۳'!B:F,5,0)</f>
        <v>150</v>
      </c>
      <c r="T61" s="14">
        <f>VLOOKUP(O61, '[1]لیست محصولات شهریور ۱۴۰۳'!B:G,6,0)</f>
        <v>7900000</v>
      </c>
      <c r="U61" s="15"/>
      <c r="V61" s="16">
        <f t="shared" si="1"/>
        <v>0</v>
      </c>
      <c r="W61" s="12">
        <f t="shared" si="2"/>
        <v>1</v>
      </c>
      <c r="X61" s="14">
        <f t="shared" si="3"/>
        <v>7900000</v>
      </c>
      <c r="Y61" s="17"/>
      <c r="Z61" s="14">
        <f t="shared" si="4"/>
        <v>7900000</v>
      </c>
      <c r="AA61" s="170"/>
      <c r="AB61" s="227"/>
      <c r="AC61" s="173"/>
      <c r="AD61" s="177"/>
      <c r="AE61" s="19"/>
      <c r="AF61" s="21"/>
      <c r="AG61" s="22" t="str">
        <f t="shared" si="5"/>
        <v>TRUE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27</v>
      </c>
      <c r="AI240" s="56">
        <f t="shared" si="19"/>
        <v>0</v>
      </c>
      <c r="AJ240" s="57">
        <f>AH240-AI240</f>
        <v>27</v>
      </c>
      <c r="AK240" s="58">
        <f t="shared" si="23"/>
        <v>4.05</v>
      </c>
      <c r="AL240" s="59">
        <f>AO240+AQ240-[2]Sheet1!$AH241</f>
        <v>0</v>
      </c>
      <c r="AM240" s="59">
        <f t="shared" si="25"/>
        <v>-27</v>
      </c>
      <c r="AN240" s="58">
        <f t="shared" si="21"/>
        <v>0</v>
      </c>
      <c r="AO240" s="59"/>
      <c r="AP240" s="58">
        <f t="shared" si="22"/>
        <v>-4.05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</v>
      </c>
      <c r="AI241" s="56">
        <f t="shared" si="19"/>
        <v>0</v>
      </c>
      <c r="AJ241" s="57">
        <f t="shared" ref="AJ241:AJ264" si="27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5"/>
        <v>-2</v>
      </c>
      <c r="AN241" s="58">
        <f t="shared" si="21"/>
        <v>0</v>
      </c>
      <c r="AO241" s="59"/>
      <c r="AP241" s="58">
        <f t="shared" si="22"/>
        <v>-1.5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21</v>
      </c>
      <c r="AI242" s="56">
        <f t="shared" si="19"/>
        <v>0</v>
      </c>
      <c r="AJ242" s="57">
        <f t="shared" si="27"/>
        <v>21</v>
      </c>
      <c r="AK242" s="58">
        <f t="shared" ref="AK242:AK267" si="28">AH242*AG242/1000</f>
        <v>84</v>
      </c>
      <c r="AL242" s="59">
        <f>AO242+AQ242-[2]Sheet1!$AH243</f>
        <v>0</v>
      </c>
      <c r="AM242" s="59">
        <f t="shared" si="25"/>
        <v>-21</v>
      </c>
      <c r="AN242" s="58">
        <f t="shared" si="21"/>
        <v>0</v>
      </c>
      <c r="AO242" s="59"/>
      <c r="AP242" s="58">
        <f t="shared" si="22"/>
        <v>-84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25</v>
      </c>
      <c r="AI251" s="56">
        <f t="shared" si="19"/>
        <v>0</v>
      </c>
      <c r="AJ251" s="57">
        <f t="shared" si="27"/>
        <v>25</v>
      </c>
      <c r="AK251" s="58">
        <f t="shared" si="28"/>
        <v>3.75</v>
      </c>
      <c r="AL251" s="59">
        <f>AO251+AQ251-[2]Sheet1!$AH252</f>
        <v>0</v>
      </c>
      <c r="AM251" s="59">
        <f t="shared" si="25"/>
        <v>-25</v>
      </c>
      <c r="AN251" s="58">
        <f t="shared" si="21"/>
        <v>0</v>
      </c>
      <c r="AO251" s="59"/>
      <c r="AP251" s="58">
        <f t="shared" si="22"/>
        <v>-3.75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4</v>
      </c>
      <c r="AI252" s="56">
        <f t="shared" si="19"/>
        <v>0</v>
      </c>
      <c r="AJ252" s="57">
        <f t="shared" si="27"/>
        <v>4</v>
      </c>
      <c r="AK252" s="58">
        <f t="shared" si="28"/>
        <v>3</v>
      </c>
      <c r="AL252" s="59">
        <f>AO252+AQ252-[2]Sheet1!$AH253</f>
        <v>0</v>
      </c>
      <c r="AM252" s="59">
        <f t="shared" si="25"/>
        <v>-4</v>
      </c>
      <c r="AN252" s="58">
        <f t="shared" si="21"/>
        <v>0</v>
      </c>
      <c r="AO252" s="59"/>
      <c r="AP252" s="58">
        <f t="shared" si="22"/>
        <v>-3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206">
    <mergeCell ref="N60:N61"/>
    <mergeCell ref="M60:M61"/>
    <mergeCell ref="L60:L61"/>
    <mergeCell ref="J60:J61"/>
    <mergeCell ref="I60:I61"/>
    <mergeCell ref="H60:H61"/>
    <mergeCell ref="G60:G61"/>
    <mergeCell ref="AD60:AD61"/>
    <mergeCell ref="AC60:AC61"/>
    <mergeCell ref="AB60:AB61"/>
    <mergeCell ref="AA60:AA61"/>
    <mergeCell ref="G56:G58"/>
    <mergeCell ref="H56:H58"/>
    <mergeCell ref="I56:I58"/>
    <mergeCell ref="J56:J58"/>
    <mergeCell ref="L56:L58"/>
    <mergeCell ref="M56:M58"/>
    <mergeCell ref="N56:N58"/>
    <mergeCell ref="AA56:AA58"/>
    <mergeCell ref="AD56:AD58"/>
    <mergeCell ref="AC56:AC58"/>
    <mergeCell ref="AB56:AB58"/>
    <mergeCell ref="J52:J53"/>
    <mergeCell ref="H52:H53"/>
    <mergeCell ref="N52:N55"/>
    <mergeCell ref="M52:M55"/>
    <mergeCell ref="L52:L55"/>
    <mergeCell ref="I52:I55"/>
    <mergeCell ref="G52:G55"/>
    <mergeCell ref="J54:J55"/>
    <mergeCell ref="H54:H55"/>
    <mergeCell ref="AE52:AE55"/>
    <mergeCell ref="AD52:AD55"/>
    <mergeCell ref="AC52:AC55"/>
    <mergeCell ref="AB52:AB55"/>
    <mergeCell ref="AA52:AA55"/>
    <mergeCell ref="AD4:AD8"/>
    <mergeCell ref="AC4:AC8"/>
    <mergeCell ref="AB4:AB8"/>
    <mergeCell ref="AA4:AA8"/>
    <mergeCell ref="AD9:AD10"/>
    <mergeCell ref="AC9:AC10"/>
    <mergeCell ref="AB9:AB10"/>
    <mergeCell ref="AA9:AA10"/>
    <mergeCell ref="AA20:AA21"/>
    <mergeCell ref="AB20:AB21"/>
    <mergeCell ref="AC20:AC21"/>
    <mergeCell ref="AD20:AD21"/>
    <mergeCell ref="AA22:AA23"/>
    <mergeCell ref="AD22:AD23"/>
    <mergeCell ref="AC22:AC23"/>
    <mergeCell ref="AB22:AB23"/>
    <mergeCell ref="AA28:AA30"/>
    <mergeCell ref="AD28:AD30"/>
    <mergeCell ref="AC28:AC30"/>
    <mergeCell ref="N9:N10"/>
    <mergeCell ref="A1:B1"/>
    <mergeCell ref="C1:D1"/>
    <mergeCell ref="E1:F1"/>
    <mergeCell ref="U1:V1"/>
    <mergeCell ref="G4:G8"/>
    <mergeCell ref="H4:H8"/>
    <mergeCell ref="I4:I8"/>
    <mergeCell ref="J4:J8"/>
    <mergeCell ref="L4:L8"/>
    <mergeCell ref="M4:M8"/>
    <mergeCell ref="N4:N8"/>
    <mergeCell ref="G9:G10"/>
    <mergeCell ref="M9:M10"/>
    <mergeCell ref="L9:L10"/>
    <mergeCell ref="J9:J10"/>
    <mergeCell ref="I9:I10"/>
    <mergeCell ref="H9:H10"/>
    <mergeCell ref="H11:H12"/>
    <mergeCell ref="G11:G12"/>
    <mergeCell ref="AD11:AD12"/>
    <mergeCell ref="AC11:AC12"/>
    <mergeCell ref="AB11:AB12"/>
    <mergeCell ref="AA11:AA12"/>
    <mergeCell ref="N11:N12"/>
    <mergeCell ref="M11:M12"/>
    <mergeCell ref="L11:L12"/>
    <mergeCell ref="J11:J12"/>
    <mergeCell ref="I11:I12"/>
    <mergeCell ref="H14:H15"/>
    <mergeCell ref="G14:G15"/>
    <mergeCell ref="AD14:AD15"/>
    <mergeCell ref="AC14:AC15"/>
    <mergeCell ref="AB14:AB15"/>
    <mergeCell ref="AA14:AA15"/>
    <mergeCell ref="N14:N15"/>
    <mergeCell ref="M14:M15"/>
    <mergeCell ref="L14:L15"/>
    <mergeCell ref="J14:J15"/>
    <mergeCell ref="I14:I15"/>
    <mergeCell ref="H16:H17"/>
    <mergeCell ref="G16:G17"/>
    <mergeCell ref="AD16:AD17"/>
    <mergeCell ref="AC16:AC17"/>
    <mergeCell ref="AB16:AB17"/>
    <mergeCell ref="AA16:AA17"/>
    <mergeCell ref="N16:N17"/>
    <mergeCell ref="M16:M17"/>
    <mergeCell ref="L16:L17"/>
    <mergeCell ref="J16:J17"/>
    <mergeCell ref="I16:I17"/>
    <mergeCell ref="G22:G23"/>
    <mergeCell ref="N22:N23"/>
    <mergeCell ref="M22:M23"/>
    <mergeCell ref="L22:L23"/>
    <mergeCell ref="J22:J23"/>
    <mergeCell ref="I22:I23"/>
    <mergeCell ref="H22:H23"/>
    <mergeCell ref="M20:M21"/>
    <mergeCell ref="L20:L21"/>
    <mergeCell ref="J20:J21"/>
    <mergeCell ref="I20:I21"/>
    <mergeCell ref="H20:H21"/>
    <mergeCell ref="N20:N21"/>
    <mergeCell ref="G20:G21"/>
    <mergeCell ref="G25:G27"/>
    <mergeCell ref="H25:H27"/>
    <mergeCell ref="I25:I27"/>
    <mergeCell ref="J25:J27"/>
    <mergeCell ref="L25:L27"/>
    <mergeCell ref="M25:M27"/>
    <mergeCell ref="N25:N27"/>
    <mergeCell ref="AA25:AA27"/>
    <mergeCell ref="AD25:AD27"/>
    <mergeCell ref="AC25:AC27"/>
    <mergeCell ref="AB25:AB27"/>
    <mergeCell ref="AB28:AB30"/>
    <mergeCell ref="G28:G30"/>
    <mergeCell ref="H28:H30"/>
    <mergeCell ref="I28:I30"/>
    <mergeCell ref="J28:J30"/>
    <mergeCell ref="L28:L30"/>
    <mergeCell ref="M28:M30"/>
    <mergeCell ref="N28:N30"/>
    <mergeCell ref="M31:M33"/>
    <mergeCell ref="N31:N33"/>
    <mergeCell ref="AA31:AA33"/>
    <mergeCell ref="AD31:AD33"/>
    <mergeCell ref="AC31:AC33"/>
    <mergeCell ref="AB31:AB33"/>
    <mergeCell ref="G31:G33"/>
    <mergeCell ref="H31:H33"/>
    <mergeCell ref="I31:I33"/>
    <mergeCell ref="J31:J33"/>
    <mergeCell ref="L31:L33"/>
    <mergeCell ref="M35:M38"/>
    <mergeCell ref="N35:N38"/>
    <mergeCell ref="AD35:AD38"/>
    <mergeCell ref="AC35:AC38"/>
    <mergeCell ref="AB35:AB38"/>
    <mergeCell ref="AA35:AA38"/>
    <mergeCell ref="G35:G38"/>
    <mergeCell ref="H35:H38"/>
    <mergeCell ref="I35:I38"/>
    <mergeCell ref="J35:J38"/>
    <mergeCell ref="L35:L38"/>
    <mergeCell ref="M40:M42"/>
    <mergeCell ref="N40:N42"/>
    <mergeCell ref="AD40:AD42"/>
    <mergeCell ref="AC40:AC42"/>
    <mergeCell ref="AB40:AB42"/>
    <mergeCell ref="AA40:AA42"/>
    <mergeCell ref="G40:G42"/>
    <mergeCell ref="H40:H42"/>
    <mergeCell ref="I40:I42"/>
    <mergeCell ref="J40:J42"/>
    <mergeCell ref="L40:L42"/>
    <mergeCell ref="H43:H44"/>
    <mergeCell ref="G43:G44"/>
    <mergeCell ref="AA43:AA44"/>
    <mergeCell ref="AD43:AD44"/>
    <mergeCell ref="AC43:AC44"/>
    <mergeCell ref="AB43:AB44"/>
    <mergeCell ref="N43:N44"/>
    <mergeCell ref="M43:M44"/>
    <mergeCell ref="L43:L44"/>
    <mergeCell ref="J43:J44"/>
    <mergeCell ref="I43:I44"/>
    <mergeCell ref="H46:H47"/>
    <mergeCell ref="G46:G47"/>
    <mergeCell ref="AD46:AD47"/>
    <mergeCell ref="AC46:AC47"/>
    <mergeCell ref="AB46:AB47"/>
    <mergeCell ref="AA46:AA47"/>
    <mergeCell ref="N46:N47"/>
    <mergeCell ref="M46:M47"/>
    <mergeCell ref="L46:L47"/>
    <mergeCell ref="J46:J47"/>
    <mergeCell ref="I46:I47"/>
    <mergeCell ref="H48:H49"/>
    <mergeCell ref="G48:G49"/>
    <mergeCell ref="AE48:AE49"/>
    <mergeCell ref="AD48:AD49"/>
    <mergeCell ref="AC48:AC49"/>
    <mergeCell ref="AB48:AB49"/>
    <mergeCell ref="AA48:AA49"/>
    <mergeCell ref="N48:N49"/>
    <mergeCell ref="M48:M49"/>
    <mergeCell ref="L48:L49"/>
    <mergeCell ref="J48:J49"/>
    <mergeCell ref="I48:I49"/>
  </mergeCells>
  <conditionalFormatting sqref="G2:J3 AD2:AD4 Z2:Z200 J4 J9 AD9 G11:J11 AD11 G13:J14 AD13:AD14 G16:J16 AD16 G18:J20 AD18:AD20 G22:J22 AD22 G24:J25 AD24:AD25 G28:J28 AD28 G31:J31 AD31 G34:J35 AD34:AD35 G39:J40 AD39:AD40 G43:J43 AD43 G45:J46 AD45:AD46 G48:J48 AD48 G50:J52 AD50:AD52 H54 J54 G56:J56 AD56 AD59:AD60 G60:J60 G62:J200 AD62:AD200">
    <cfRule type="expression" dxfId="54" priority="68">
      <formula>$E2</formula>
    </cfRule>
  </conditionalFormatting>
  <conditionalFormatting sqref="G2:J3 AD2:AD4 Z2:Z200 J4 J9 AD9 G11:J11 AD11 G13:J14 AD13:AD14 G16:J16 AD16 G18:J20 AD18:AD20 G22:J22 AD22 G24:J25 AD24:AD25 G28:J28 AD28 G31:J31 AD31 G34:J35 AD34:AD35 G39:J40 AD39:AD40 G43:J43 AD43 G45:J46 AD45:AD46 G48:J48 AD48 G50:J52 AD50:AD52 H54 J54 G56:J56 AD56 AD59:AD60 G62:J200 AD62:AD200">
    <cfRule type="expression" dxfId="53" priority="66">
      <formula>$A2</formula>
    </cfRule>
  </conditionalFormatting>
  <conditionalFormatting sqref="G59:J59">
    <cfRule type="expression" dxfId="52" priority="3">
      <formula>$E59</formula>
    </cfRule>
  </conditionalFormatting>
  <conditionalFormatting sqref="G59:J60">
    <cfRule type="expression" dxfId="51" priority="1">
      <formula>$A59</formula>
    </cfRule>
  </conditionalFormatting>
  <conditionalFormatting sqref="G59:N59">
    <cfRule type="expression" dxfId="50" priority="2">
      <formula>$C59</formula>
    </cfRule>
  </conditionalFormatting>
  <conditionalFormatting sqref="K2:Z2 G2:J3 AA2:AF4 Q3:Z200 J4 J9 AA9:AF9 G11:P11 AA11:AF11 G13:P14 AA13:AF14 G16:P16 AA16:AF16 G18:P20 AA18:AF20 G22:P22 AA22:AF22 G24:P25 AA24:AF25 G28:P28 AA28:AF28 G31:P31 AA31:AF31 G34:P35 AA34:AF35 G39:P40 AA39:AF40 G43:P43 AA43:AF43 G45:P46 AA45:AF46 G48:P48 AA48:AF48 G50:P52 AA50:AF52 H54 J54:K54 G56:P56 AA56:AF56 AA59:AF60 G62:P200 AA62:AF200 G60:P60 K3:P3 H4 K4:K10 O4:P10 AE5:AF8 H9 AE10:AF10 K12 O12:P12 AE12:AF12 K15 O15:P15 AE15:AF15 K17 O17:P17 AE17:AF17 K21 O21:P21 AE21:AF21 K23 O23:P23 AE23:AF23 K26:K27 O26:P27 AE26:AF27 K29:K30 O29:P30 AE29:AF30 K32:K33 O32:P33 AE32:AF33 K36:K38 O36:P38 AE36:AF38 K41:K42 O41:P42 AE41:AF42 K44 O44:P44 AE44:AF44 K47 O47:P47 AE47:AF47 K49 O49:P49 AF49 K53 O53:P55 AF53:AF55 K55 K57:K58 AE57:AF58 O57:P59 K61 O61:P61 AE61:AF61">
    <cfRule type="expression" dxfId="49" priority="67">
      <formula>$C2</formula>
    </cfRule>
  </conditionalFormatting>
  <conditionalFormatting sqref="W2:W200">
    <cfRule type="expression" dxfId="48" priority="65">
      <formula>$AG2</formula>
    </cfRule>
  </conditionalFormatting>
  <conditionalFormatting sqref="AL203:AM203">
    <cfRule type="dataBar" priority="30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{EB555A42-8979-45B1-92F0-7AD258521166}</x14:id>
        </ext>
      </extLst>
    </cfRule>
  </conditionalFormatting>
  <conditionalFormatting sqref="AL204:AM204">
    <cfRule type="dataBar" priority="29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{AECF5400-F47C-4EA6-B561-145CA23AA87A}</x14:id>
        </ext>
      </extLst>
    </cfRule>
  </conditionalFormatting>
  <conditionalFormatting sqref="AL205:AM205">
    <cfRule type="dataBar" priority="28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{ADB97797-A6B0-488A-9381-ECE53E0C5E20}</x14:id>
        </ext>
      </extLst>
    </cfRule>
  </conditionalFormatting>
  <conditionalFormatting sqref="AL206:AM206">
    <cfRule type="dataBar" priority="27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{E14E18FD-EA69-4BE3-B2CB-93A4B224008B}</x14:id>
        </ext>
      </extLst>
    </cfRule>
  </conditionalFormatting>
  <conditionalFormatting sqref="AL207:AM207">
    <cfRule type="dataBar" priority="26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{C1E5C3B3-F5C1-42E9-B9D4-6ACD02F6E2D0}</x14:id>
        </ext>
      </extLst>
    </cfRule>
  </conditionalFormatting>
  <conditionalFormatting sqref="AL208:AM208">
    <cfRule type="dataBar" priority="25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{E8829A12-9C1C-4A01-8501-D0DC6CC6D839}</x14:id>
        </ext>
      </extLst>
    </cfRule>
  </conditionalFormatting>
  <conditionalFormatting sqref="AL209:AM209">
    <cfRule type="dataBar" priority="24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{9CB282AC-0182-46A2-8194-96099ACF8BF6}</x14:id>
        </ext>
      </extLst>
    </cfRule>
  </conditionalFormatting>
  <conditionalFormatting sqref="AL210:AM210">
    <cfRule type="dataBar" priority="23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{BC063905-97D2-44DA-81A7-D8BDFBD9B8AC}</x14:id>
        </ext>
      </extLst>
    </cfRule>
  </conditionalFormatting>
  <conditionalFormatting sqref="AL211:AM211">
    <cfRule type="dataBar" priority="22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{309A2966-FA80-44A6-8DAB-7BC9F71A964F}</x14:id>
        </ext>
      </extLst>
    </cfRule>
  </conditionalFormatting>
  <conditionalFormatting sqref="AL212:AM212">
    <cfRule type="dataBar" priority="21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{5912E8CA-50E2-4C1A-985A-BE9E0D86A084}</x14:id>
        </ext>
      </extLst>
    </cfRule>
  </conditionalFormatting>
  <conditionalFormatting sqref="AL213:AM213">
    <cfRule type="dataBar" priority="20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{C57470C0-82DC-49F7-B308-00D14FE88C2C}</x14:id>
        </ext>
      </extLst>
    </cfRule>
  </conditionalFormatting>
  <conditionalFormatting sqref="AL214:AM214">
    <cfRule type="dataBar" priority="19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{DF00936F-68FF-42D4-8E40-4264D05341EE}</x14:id>
        </ext>
      </extLst>
    </cfRule>
  </conditionalFormatting>
  <conditionalFormatting sqref="AL215:AM215">
    <cfRule type="dataBar" priority="18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{5F637324-123D-4EF9-970A-576CA2214B1D}</x14:id>
        </ext>
      </extLst>
    </cfRule>
  </conditionalFormatting>
  <conditionalFormatting sqref="AL216:AM216">
    <cfRule type="dataBar" priority="17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{3C8E22CC-F70C-49E1-B7F6-D4F43D3047D9}</x14:id>
        </ext>
      </extLst>
    </cfRule>
  </conditionalFormatting>
  <conditionalFormatting sqref="AL217:AM217">
    <cfRule type="dataBar" priority="16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{B6AE1E8E-5EDC-48D2-8D63-5D71E2AD430A}</x14:id>
        </ext>
      </extLst>
    </cfRule>
  </conditionalFormatting>
  <conditionalFormatting sqref="AL218:AM218">
    <cfRule type="dataBar" priority="15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{354D0F90-A2C1-42AA-868B-21B4F90E5D84}</x14:id>
        </ext>
      </extLst>
    </cfRule>
  </conditionalFormatting>
  <conditionalFormatting sqref="AL219:AM219">
    <cfRule type="dataBar" priority="14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{4D1D808E-2373-41EB-9066-D0640F9A4C0D}</x14:id>
        </ext>
      </extLst>
    </cfRule>
  </conditionalFormatting>
  <conditionalFormatting sqref="AL220:AM220">
    <cfRule type="dataBar" priority="13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{7EB25AE6-BE78-4D44-A6E1-C3AA1F01DF51}</x14:id>
        </ext>
      </extLst>
    </cfRule>
  </conditionalFormatting>
  <conditionalFormatting sqref="AL221:AM221">
    <cfRule type="dataBar" priority="31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{77ABE0BD-097A-4848-A36A-C32B01A201C9}</x14:id>
        </ext>
      </extLst>
    </cfRule>
  </conditionalFormatting>
  <conditionalFormatting sqref="AL223:AM223">
    <cfRule type="dataBar" priority="32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{AD46B464-7801-4BC4-8DFC-0559DABE4DEE}</x14:id>
        </ext>
      </extLst>
    </cfRule>
  </conditionalFormatting>
  <conditionalFormatting sqref="AL224:AM224">
    <cfRule type="dataBar" priority="33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{C90AE6A4-676F-47A3-B586-4AD84F2B7908}</x14:id>
        </ext>
      </extLst>
    </cfRule>
  </conditionalFormatting>
  <conditionalFormatting sqref="AL225:AM225">
    <cfRule type="dataBar" priority="34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{E40784E9-87DE-4B9D-A28C-61B15A24C6DA}</x14:id>
        </ext>
      </extLst>
    </cfRule>
  </conditionalFormatting>
  <conditionalFormatting sqref="AL226:AM226">
    <cfRule type="dataBar" priority="35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{6CFCF264-F91F-4A57-A570-C3C6B5352B67}</x14:id>
        </ext>
      </extLst>
    </cfRule>
  </conditionalFormatting>
  <conditionalFormatting sqref="AL227:AM227">
    <cfRule type="dataBar" priority="36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{650370A3-7BF5-4460-8585-94E469541CF8}</x14:id>
        </ext>
      </extLst>
    </cfRule>
  </conditionalFormatting>
  <conditionalFormatting sqref="AL228:AM228">
    <cfRule type="dataBar" priority="37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{E64C6880-71C9-4F41-817E-96C33ADE62D3}</x14:id>
        </ext>
      </extLst>
    </cfRule>
  </conditionalFormatting>
  <conditionalFormatting sqref="AL229:AM229">
    <cfRule type="dataBar" priority="12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{A2DA91EB-DC29-4582-A686-450973B0CD9C}</x14:id>
        </ext>
      </extLst>
    </cfRule>
  </conditionalFormatting>
  <conditionalFormatting sqref="AL230:AM230">
    <cfRule type="dataBar" priority="11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{7E8D0DD0-9849-4E7E-A6E7-4D63EFDC1629}</x14:id>
        </ext>
      </extLst>
    </cfRule>
  </conditionalFormatting>
  <conditionalFormatting sqref="AL231:AM231">
    <cfRule type="dataBar" priority="10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{06F5399A-DC9A-4AC2-B321-61A6D240A0E3}</x14:id>
        </ext>
      </extLst>
    </cfRule>
  </conditionalFormatting>
  <conditionalFormatting sqref="AL232:AM232">
    <cfRule type="dataBar" priority="9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{9A418946-8912-4343-9C84-C48A6A8C64C0}</x14:id>
        </ext>
      </extLst>
    </cfRule>
  </conditionalFormatting>
  <conditionalFormatting sqref="AL233:AM233">
    <cfRule type="dataBar" priority="8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{7298E415-0819-4735-9048-BC81550B933D}</x14:id>
        </ext>
      </extLst>
    </cfRule>
  </conditionalFormatting>
  <conditionalFormatting sqref="AL234:AM234">
    <cfRule type="dataBar" priority="7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{D04D33CE-0E02-433C-9448-5C8230686C49}</x14:id>
        </ext>
      </extLst>
    </cfRule>
  </conditionalFormatting>
  <conditionalFormatting sqref="AL235:AM235">
    <cfRule type="dataBar" priority="38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{2CABFCBE-2833-48FC-80A6-1D2C63BA1395}</x14:id>
        </ext>
      </extLst>
    </cfRule>
  </conditionalFormatting>
  <conditionalFormatting sqref="AL236:AM236">
    <cfRule type="dataBar" priority="39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{E8DB8183-0DE2-42A3-A815-410ADE489BC2}</x14:id>
        </ext>
      </extLst>
    </cfRule>
  </conditionalFormatting>
  <conditionalFormatting sqref="AL237:AM237">
    <cfRule type="dataBar" priority="40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{8B2ADC2C-F05F-427B-A25F-C29C58781F1F}</x14:id>
        </ext>
      </extLst>
    </cfRule>
  </conditionalFormatting>
  <conditionalFormatting sqref="AL238:AM238">
    <cfRule type="dataBar" priority="41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{CE71780D-E5A1-4FBB-BD59-3A370050F1F2}</x14:id>
        </ext>
      </extLst>
    </cfRule>
  </conditionalFormatting>
  <conditionalFormatting sqref="AL239:AM239">
    <cfRule type="dataBar" priority="42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{6C9F70C5-2C6D-45EE-AB7E-B0AE41580B62}</x14:id>
        </ext>
      </extLst>
    </cfRule>
  </conditionalFormatting>
  <conditionalFormatting sqref="AL240:AM240">
    <cfRule type="dataBar" priority="43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{8A3DF2C4-BF09-4E61-9C2E-B437CFC204B5}</x14:id>
        </ext>
      </extLst>
    </cfRule>
  </conditionalFormatting>
  <conditionalFormatting sqref="AL241:AM241">
    <cfRule type="dataBar" priority="44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{6D1B5C09-37EC-45FD-B6BD-DBC8BCF08316}</x14:id>
        </ext>
      </extLst>
    </cfRule>
  </conditionalFormatting>
  <conditionalFormatting sqref="AL242:AM242">
    <cfRule type="dataBar" priority="45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{AA036077-FF05-4226-83D0-FB866FB4A8F5}</x14:id>
        </ext>
      </extLst>
    </cfRule>
  </conditionalFormatting>
  <conditionalFormatting sqref="AL243:AM243">
    <cfRule type="dataBar" priority="46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{91F754C5-0CC0-4137-A719-0214AC8E68CD}</x14:id>
        </ext>
      </extLst>
    </cfRule>
  </conditionalFormatting>
  <conditionalFormatting sqref="AL244:AM244">
    <cfRule type="dataBar" priority="47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{39446710-4278-41CB-BF1C-98A88260DBC2}</x14:id>
        </ext>
      </extLst>
    </cfRule>
  </conditionalFormatting>
  <conditionalFormatting sqref="AL245:AM245">
    <cfRule type="dataBar" priority="48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{09602578-0043-4752-9723-014CFE5F8DAD}</x14:id>
        </ext>
      </extLst>
    </cfRule>
  </conditionalFormatting>
  <conditionalFormatting sqref="AL246:AM246">
    <cfRule type="dataBar" priority="49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{5D7D9521-5DF8-4041-96D1-F9D8091F1FEC}</x14:id>
        </ext>
      </extLst>
    </cfRule>
  </conditionalFormatting>
  <conditionalFormatting sqref="AL247:AM247">
    <cfRule type="dataBar" priority="50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{F94F33FE-6FAB-4387-B79D-95DC37717826}</x14:id>
        </ext>
      </extLst>
    </cfRule>
  </conditionalFormatting>
  <conditionalFormatting sqref="AL248:AM248">
    <cfRule type="dataBar" priority="6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{C48B0478-E04A-4F31-8EAC-5876A7541EE4}</x14:id>
        </ext>
      </extLst>
    </cfRule>
  </conditionalFormatting>
  <conditionalFormatting sqref="AL249:AM249">
    <cfRule type="dataBar" priority="51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{B68AC622-B873-4648-AF06-B0FD585FF86A}</x14:id>
        </ext>
      </extLst>
    </cfRule>
  </conditionalFormatting>
  <conditionalFormatting sqref="AL250:AM250">
    <cfRule type="dataBar" priority="52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{4392C292-4166-4728-9985-040CE400CD06}</x14:id>
        </ext>
      </extLst>
    </cfRule>
  </conditionalFormatting>
  <conditionalFormatting sqref="AL251:AM251">
    <cfRule type="dataBar" priority="53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{0D0299D2-6F4E-42A6-A045-40087A54BDDE}</x14:id>
        </ext>
      </extLst>
    </cfRule>
  </conditionalFormatting>
  <conditionalFormatting sqref="AL252:AM252">
    <cfRule type="dataBar" priority="54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{0B0252E5-AE24-480F-952D-398865D6A7F3}</x14:id>
        </ext>
      </extLst>
    </cfRule>
  </conditionalFormatting>
  <conditionalFormatting sqref="AL253:AM253">
    <cfRule type="dataBar" priority="55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{88F6AA89-8F0A-4737-84A7-9516480B1F46}</x14:id>
        </ext>
      </extLst>
    </cfRule>
  </conditionalFormatting>
  <conditionalFormatting sqref="AL254:AM254">
    <cfRule type="dataBar" priority="56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{2D0AA6C3-87BA-4A45-B63A-CB1118C9724A}</x14:id>
        </ext>
      </extLst>
    </cfRule>
  </conditionalFormatting>
  <conditionalFormatting sqref="AL255:AM255">
    <cfRule type="dataBar" priority="57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{3AA36B1D-540C-43B8-97FC-919466DB5D31}</x14:id>
        </ext>
      </extLst>
    </cfRule>
  </conditionalFormatting>
  <conditionalFormatting sqref="AL256:AM256">
    <cfRule type="dataBar" priority="58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{2893034D-3452-4A31-9FF4-201B25BB0D6F}</x14:id>
        </ext>
      </extLst>
    </cfRule>
  </conditionalFormatting>
  <conditionalFormatting sqref="AL257:AM257">
    <cfRule type="dataBar" priority="59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{66E348EB-08D5-4AD0-801A-5467166F3E6A}</x14:id>
        </ext>
      </extLst>
    </cfRule>
  </conditionalFormatting>
  <conditionalFormatting sqref="AL258:AM258">
    <cfRule type="dataBar" priority="5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{7970C5B4-FA6A-42E6-8722-5C92A88F1774}</x14:id>
        </ext>
      </extLst>
    </cfRule>
  </conditionalFormatting>
  <conditionalFormatting sqref="AL259:AM259">
    <cfRule type="dataBar" priority="4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{A83E023C-1EEE-4604-A753-07F683ACA686}</x14:id>
        </ext>
      </extLst>
    </cfRule>
  </conditionalFormatting>
  <conditionalFormatting sqref="AL260:AM260">
    <cfRule type="dataBar" priority="60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{06D514DB-6425-45C1-A1EE-3BD96D15E075}</x14:id>
        </ext>
      </extLst>
    </cfRule>
  </conditionalFormatting>
  <conditionalFormatting sqref="AL261:AM261">
    <cfRule type="dataBar" priority="61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{F8328A1D-BBB0-44DD-9B9B-CEAE7B1C8068}</x14:id>
        </ext>
      </extLst>
    </cfRule>
  </conditionalFormatting>
  <conditionalFormatting sqref="AL262:AM262">
    <cfRule type="dataBar" priority="62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{FC4FF251-EB77-41A8-A986-84C9DFADA0BF}</x14:id>
        </ext>
      </extLst>
    </cfRule>
  </conditionalFormatting>
  <conditionalFormatting sqref="AL263:AM263">
    <cfRule type="dataBar" priority="63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{D616FD98-F952-491F-8140-3C76E9617AAB}</x14:id>
        </ext>
      </extLst>
    </cfRule>
  </conditionalFormatting>
  <conditionalFormatting sqref="AL264:AM264">
    <cfRule type="dataBar" priority="64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{C5403752-90B3-499B-B70A-8559D485129B}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555A42-8979-45B1-92F0-7AD25852116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AECF5400-F47C-4EA6-B561-145CA23AA87A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ADB97797-A6B0-488A-9381-ECE53E0C5E2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14E18FD-EA69-4BE3-B2CB-93A4B224008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1E5C3B3-F5C1-42E9-B9D4-6ACD02F6E2D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8829A12-9C1C-4A01-8501-D0DC6CC6D83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CB282AC-0182-46A2-8194-96099ACF8BF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BC063905-97D2-44DA-81A7-D8BDFBD9B8A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09A2966-FA80-44A6-8DAB-7BC9F71A964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912E8CA-50E2-4C1A-985A-BE9E0D86A08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C57470C0-82DC-49F7-B308-00D14FE88C2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DF00936F-68FF-42D4-8E40-4264D05341E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5F637324-123D-4EF9-970A-576CA2214B1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C8E22CC-F70C-49E1-B7F6-D4F43D3047D9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6AE1E8E-5EDC-48D2-8D63-5D71E2AD430A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54D0F90-A2C1-42AA-868B-21B4F90E5D8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D1D808E-2373-41EB-9066-D0640F9A4C0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7EB25AE6-BE78-4D44-A6E1-C3AA1F01DF51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7ABE0BD-097A-4848-A36A-C32B01A201C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AD46B464-7801-4BC4-8DFC-0559DABE4DE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90AE6A4-676F-47A3-B586-4AD84F2B790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40784E9-87DE-4B9D-A28C-61B15A24C6D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6CFCF264-F91F-4A57-A570-C3C6B5352B67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650370A3-7BF5-4460-8585-94E469541CF8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E64C6880-71C9-4F41-817E-96C33ADE62D3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A2DA91EB-DC29-4582-A686-450973B0CD9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7E8D0DD0-9849-4E7E-A6E7-4D63EFDC162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6F5399A-DC9A-4AC2-B321-61A6D240A0E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A418946-8912-4343-9C84-C48A6A8C64C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7298E415-0819-4735-9048-BC81550B933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04D33CE-0E02-433C-9448-5C8230686C4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CABFCBE-2833-48FC-80A6-1D2C63BA139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8DB8183-0DE2-42A3-A815-410ADE489BC2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8B2ADC2C-F05F-427B-A25F-C29C58781F1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E71780D-E5A1-4FBB-BD59-3A370050F1F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C9F70C5-2C6D-45EE-AB7E-B0AE41580B62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A3DF2C4-BF09-4E61-9C2E-B437CFC204B5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D1B5C09-37EC-45FD-B6BD-DBC8BCF0831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A036077-FF05-4226-83D0-FB866FB4A8F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1F754C5-0CC0-4137-A719-0214AC8E68C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9446710-4278-41CB-BF1C-98A88260DBC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9602578-0043-4752-9723-014CFE5F8DAD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D7D9521-5DF8-4041-96D1-F9D8091F1FEC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94F33FE-6FAB-4387-B79D-95DC37717826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48B0478-E04A-4F31-8EAC-5876A7541EE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68AC622-B873-4648-AF06-B0FD585FF86A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392C292-4166-4728-9985-040CE400CD06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D0299D2-6F4E-42A6-A045-40087A54BDD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0B0252E5-AE24-480F-952D-398865D6A7F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8F6AA89-8F0A-4737-84A7-9516480B1F4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2D0AA6C3-87BA-4A45-B63A-CB1118C9724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AA36B1D-540C-43B8-97FC-919466DB5D31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893034D-3452-4A31-9FF4-201B25BB0D6F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6E348EB-08D5-4AD0-801A-5467166F3E6A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970C5B4-FA6A-42E6-8722-5C92A88F1774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83E023C-1EEE-4604-A753-07F683ACA68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06D514DB-6425-45C1-A1EE-3BD96D15E075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8328A1D-BBB0-44DD-9B9B-CEAE7B1C8068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C4FF251-EB77-41A8-A986-84C9DFADA0B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D616FD98-F952-491F-8140-3C76E9617AA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5403752-90B3-499B-B70A-8559D485129B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8505-BCE4-4789-839F-8CACF72C0310}">
  <dimension ref="A1:AR267"/>
  <sheetViews>
    <sheetView rightToLeft="1" topLeftCell="G40" zoomScale="70" zoomScaleNormal="70" workbookViewId="0">
      <selection activeCell="L6" sqref="L6:L9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3.886718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441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0.44140625" style="24" bestFit="1" customWidth="1"/>
    <col min="29" max="29" width="15.77734375" style="31" bestFit="1" customWidth="1"/>
    <col min="30" max="30" width="13.6640625" style="32" bestFit="1" customWidth="1"/>
    <col min="31" max="31" width="57.109375" style="24" bestFit="1" customWidth="1"/>
    <col min="32" max="32" width="28.33203125" style="24" bestFit="1" customWidth="1"/>
    <col min="33" max="33" width="13.5546875" style="24" bestFit="1" customWidth="1"/>
    <col min="34" max="34" width="114.77734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59">
        <v>1</v>
      </c>
      <c r="H2" s="202">
        <v>284094907653</v>
      </c>
      <c r="I2" s="159" t="s">
        <v>1331</v>
      </c>
      <c r="J2" s="159"/>
      <c r="K2" s="11" t="str">
        <f t="shared" ref="K2:K65" ca="1" si="0">IF(C2, TODAY(), "" )</f>
        <v/>
      </c>
      <c r="L2" s="156" t="s">
        <v>76</v>
      </c>
      <c r="M2" s="156" t="s">
        <v>1414</v>
      </c>
      <c r="N2" s="156"/>
      <c r="O2" s="9">
        <v>5511.2</v>
      </c>
      <c r="P2" s="9">
        <v>1</v>
      </c>
      <c r="Q2" s="13" t="str">
        <f>VLOOKUP(O2, '[1]لیست محصولات شهریور ۱۴۰۳'!B:C,2,0)</f>
        <v>هامبلا | Hambella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14550000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14550000</v>
      </c>
      <c r="Y2" s="17"/>
      <c r="Z2" s="14">
        <f t="shared" ref="Z2:Z65" si="4">X2-Y2</f>
        <v>14550000</v>
      </c>
      <c r="AA2" s="168" t="s">
        <v>207</v>
      </c>
      <c r="AB2" s="226" t="s">
        <v>1415</v>
      </c>
      <c r="AC2" s="171" t="s">
        <v>1416</v>
      </c>
      <c r="AD2" s="175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کرج کوچه سرو ناز - سامیدان گلها - خیابان کسری جنوبی -ختمان سرو - طبقه 2  - مهدی قائم مقامی 09221042911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0"/>
      <c r="H3" s="203"/>
      <c r="I3" s="160"/>
      <c r="J3" s="160"/>
      <c r="K3" s="11" t="str">
        <f t="shared" ca="1" si="0"/>
        <v/>
      </c>
      <c r="L3" s="157"/>
      <c r="M3" s="157"/>
      <c r="N3" s="157"/>
      <c r="O3" s="9">
        <v>5525.1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si="1"/>
        <v>0</v>
      </c>
      <c r="W3" s="12">
        <f t="shared" si="2"/>
        <v>1</v>
      </c>
      <c r="X3" s="14">
        <f t="shared" si="3"/>
        <v>2750000</v>
      </c>
      <c r="Y3" s="17"/>
      <c r="Z3" s="14">
        <f t="shared" si="4"/>
        <v>2750000</v>
      </c>
      <c r="AA3" s="169"/>
      <c r="AB3" s="228"/>
      <c r="AC3" s="172"/>
      <c r="AD3" s="176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0"/>
      <c r="H4" s="203"/>
      <c r="I4" s="160"/>
      <c r="J4" s="160"/>
      <c r="K4" s="11" t="str">
        <f t="shared" ca="1" si="0"/>
        <v/>
      </c>
      <c r="L4" s="157"/>
      <c r="M4" s="157"/>
      <c r="N4" s="157"/>
      <c r="O4" s="9">
        <v>3329.1</v>
      </c>
      <c r="P4" s="9">
        <v>1</v>
      </c>
      <c r="Q4" s="13" t="str">
        <f>VLOOKUP(O4, '[1]لیست محصولات شهریور ۱۴۰۳'!B:C,2,0)</f>
        <v>بنتی ننکا | Benti Nenka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9850000</v>
      </c>
      <c r="U4" s="15"/>
      <c r="V4" s="16">
        <f t="shared" si="1"/>
        <v>0</v>
      </c>
      <c r="W4" s="12">
        <f t="shared" si="2"/>
        <v>1</v>
      </c>
      <c r="X4" s="14">
        <f t="shared" si="3"/>
        <v>9850000</v>
      </c>
      <c r="Y4" s="17"/>
      <c r="Z4" s="14">
        <f t="shared" si="4"/>
        <v>9850000</v>
      </c>
      <c r="AA4" s="169"/>
      <c r="AB4" s="228"/>
      <c r="AC4" s="172"/>
      <c r="AD4" s="176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204"/>
      <c r="I5" s="161"/>
      <c r="J5" s="161"/>
      <c r="K5" s="11" t="str">
        <f t="shared" ca="1" si="0"/>
        <v/>
      </c>
      <c r="L5" s="158"/>
      <c r="M5" s="158"/>
      <c r="N5" s="158"/>
      <c r="O5" s="9">
        <v>5511.1</v>
      </c>
      <c r="P5" s="9">
        <v>1</v>
      </c>
      <c r="Q5" s="13" t="str">
        <f>VLOOKUP(O5, '[1]لیست محصولات شهریور ۱۴۰۳'!B:C,2,0)</f>
        <v>هامبلا | Hambella</v>
      </c>
      <c r="R5" s="9" t="s">
        <v>1191</v>
      </c>
      <c r="S5" s="12">
        <f>VLOOKUP(O5, '[1]لیست محصولات شهریور ۱۴۰۳'!B:F,5,0)</f>
        <v>150</v>
      </c>
      <c r="T5" s="14">
        <f>VLOOKUP(O5, '[1]لیست محصولات شهریور ۱۴۰۳'!B:G,6,0)</f>
        <v>3000000</v>
      </c>
      <c r="U5" s="15"/>
      <c r="V5" s="16">
        <f t="shared" si="1"/>
        <v>0</v>
      </c>
      <c r="W5" s="12">
        <f t="shared" si="2"/>
        <v>1</v>
      </c>
      <c r="X5" s="14">
        <f t="shared" si="3"/>
        <v>3000000</v>
      </c>
      <c r="Y5" s="17"/>
      <c r="Z5" s="14">
        <f t="shared" si="4"/>
        <v>3000000</v>
      </c>
      <c r="AA5" s="170"/>
      <c r="AB5" s="227"/>
      <c r="AC5" s="173"/>
      <c r="AD5" s="177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59">
        <v>2</v>
      </c>
      <c r="H6" s="202">
        <v>284099299176</v>
      </c>
      <c r="I6" s="159" t="s">
        <v>1331</v>
      </c>
      <c r="J6" s="159"/>
      <c r="K6" s="11" t="str">
        <f t="shared" ca="1" si="0"/>
        <v/>
      </c>
      <c r="L6" s="156" t="s">
        <v>1419</v>
      </c>
      <c r="M6" s="156" t="s">
        <v>1420</v>
      </c>
      <c r="N6" s="156"/>
      <c r="O6" s="9">
        <v>3329.1</v>
      </c>
      <c r="P6" s="9">
        <v>1</v>
      </c>
      <c r="Q6" s="13" t="str">
        <f>VLOOKUP(O6, '[1]لیست محصولات شهریور ۱۴۰۳'!B:C,2,0)</f>
        <v>بنتی ننکا | Benti Nenka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9850000</v>
      </c>
      <c r="U6" s="15"/>
      <c r="V6" s="16">
        <f t="shared" si="1"/>
        <v>0</v>
      </c>
      <c r="W6" s="12">
        <f t="shared" si="2"/>
        <v>1</v>
      </c>
      <c r="X6" s="14">
        <f t="shared" si="3"/>
        <v>9850000</v>
      </c>
      <c r="Y6" s="17"/>
      <c r="Z6" s="14">
        <f t="shared" si="4"/>
        <v>9850000</v>
      </c>
      <c r="AA6" s="168" t="s">
        <v>80</v>
      </c>
      <c r="AB6" s="226" t="s">
        <v>1417</v>
      </c>
      <c r="AC6" s="171" t="s">
        <v>1418</v>
      </c>
      <c r="AD6" s="175" t="s">
        <v>87</v>
      </c>
      <c r="AE6" s="19"/>
      <c r="AF6" s="21"/>
      <c r="AG6" s="22" t="str">
        <f t="shared" si="5"/>
        <v>TRUE</v>
      </c>
      <c r="AH6" s="23" t="str">
        <f t="shared" si="6"/>
        <v>تهران بالاتر از سه راه تهرانپارس، خیابان شیرود، کوچه انیسی، پلاک ۱۱ واحد۸  - مهتاب ناصر قصری 09336224443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0"/>
      <c r="H7" s="203"/>
      <c r="I7" s="160"/>
      <c r="J7" s="160"/>
      <c r="K7" s="11" t="str">
        <f t="shared" ca="1" si="0"/>
        <v/>
      </c>
      <c r="L7" s="157"/>
      <c r="M7" s="157"/>
      <c r="N7" s="157"/>
      <c r="O7" s="9">
        <v>3328.1</v>
      </c>
      <c r="P7" s="9">
        <v>1</v>
      </c>
      <c r="Q7" s="13" t="str">
        <f>VLOOKUP(O7, '[1]لیست محصولات شهریور ۱۴۰۳'!B:C,2,0)</f>
        <v>ایماکولادا مزارع فلو | Inmaculada Fellows Farms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7900000</v>
      </c>
      <c r="U7" s="26"/>
      <c r="V7" s="16">
        <f t="shared" si="1"/>
        <v>0</v>
      </c>
      <c r="W7" s="12">
        <f t="shared" si="2"/>
        <v>1</v>
      </c>
      <c r="X7" s="14">
        <f t="shared" si="3"/>
        <v>7900000</v>
      </c>
      <c r="Y7" s="17"/>
      <c r="Z7" s="14">
        <f t="shared" si="4"/>
        <v>7900000</v>
      </c>
      <c r="AA7" s="169"/>
      <c r="AB7" s="228"/>
      <c r="AC7" s="172"/>
      <c r="AD7" s="176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0"/>
      <c r="H8" s="203"/>
      <c r="I8" s="160"/>
      <c r="J8" s="160"/>
      <c r="K8" s="11" t="str">
        <f t="shared" ca="1" si="0"/>
        <v/>
      </c>
      <c r="L8" s="157"/>
      <c r="M8" s="157"/>
      <c r="N8" s="157"/>
      <c r="O8" s="9">
        <v>5501.1</v>
      </c>
      <c r="P8" s="9">
        <v>2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2300000</v>
      </c>
      <c r="U8" s="15"/>
      <c r="V8" s="16">
        <f t="shared" si="1"/>
        <v>0</v>
      </c>
      <c r="W8" s="12">
        <f t="shared" si="2"/>
        <v>2</v>
      </c>
      <c r="X8" s="14">
        <f t="shared" si="3"/>
        <v>4600000</v>
      </c>
      <c r="Y8" s="17"/>
      <c r="Z8" s="14">
        <f t="shared" si="4"/>
        <v>4600000</v>
      </c>
      <c r="AA8" s="169"/>
      <c r="AB8" s="228"/>
      <c r="AC8" s="172"/>
      <c r="AD8" s="176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1"/>
      <c r="H9" s="204"/>
      <c r="I9" s="161"/>
      <c r="J9" s="161"/>
      <c r="K9" s="11" t="str">
        <f t="shared" ca="1" si="0"/>
        <v/>
      </c>
      <c r="L9" s="158"/>
      <c r="M9" s="158"/>
      <c r="N9" s="158"/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1</v>
      </c>
      <c r="X9" s="14">
        <f t="shared" si="3"/>
        <v>2750000</v>
      </c>
      <c r="Y9" s="17"/>
      <c r="Z9" s="14">
        <f t="shared" si="4"/>
        <v>2750000</v>
      </c>
      <c r="AA9" s="170"/>
      <c r="AB9" s="227"/>
      <c r="AC9" s="173"/>
      <c r="AD9" s="17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3</v>
      </c>
      <c r="H10" s="10">
        <v>284102734218</v>
      </c>
      <c r="I10" s="25" t="s">
        <v>1331</v>
      </c>
      <c r="J10" s="9"/>
      <c r="K10" s="11" t="str">
        <f t="shared" ca="1" si="0"/>
        <v/>
      </c>
      <c r="L10" s="27" t="s">
        <v>930</v>
      </c>
      <c r="M10" s="27" t="s">
        <v>1421</v>
      </c>
      <c r="N10" s="12"/>
      <c r="O10" s="9">
        <v>3326.2</v>
      </c>
      <c r="P10" s="9">
        <v>1</v>
      </c>
      <c r="Q10" s="13" t="str">
        <f>VLOOKUP(O10, '[1]لیست محصولات شهریور ۱۴۰۳'!B:C,2,0)</f>
        <v>میاگروس | Milagros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18150000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18150000</v>
      </c>
      <c r="Y10" s="17"/>
      <c r="Z10" s="14">
        <f t="shared" si="4"/>
        <v>18150000</v>
      </c>
      <c r="AA10" s="18" t="s">
        <v>80</v>
      </c>
      <c r="AB10" s="13" t="s">
        <v>1422</v>
      </c>
      <c r="AC10" s="19" t="s">
        <v>1423</v>
      </c>
      <c r="AD10" s="20" t="s">
        <v>87</v>
      </c>
      <c r="AE10" s="19"/>
      <c r="AF10" s="21"/>
      <c r="AG10" s="22" t="str">
        <f t="shared" si="5"/>
        <v>TRUE</v>
      </c>
      <c r="AH10" s="23" t="str">
        <f t="shared" si="6"/>
        <v>تهران شهرک غرب-دادمان-گلستان-کوچه گلستان دوم-پلاک ۹ زنگ ۴  - شایان دیوسالار 09123082892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4</v>
      </c>
      <c r="H11" s="10">
        <v>284110469413</v>
      </c>
      <c r="I11" s="9" t="s">
        <v>1331</v>
      </c>
      <c r="J11" s="9"/>
      <c r="K11" s="11" t="str">
        <f t="shared" ca="1" si="0"/>
        <v/>
      </c>
      <c r="L11" s="12" t="s">
        <v>147</v>
      </c>
      <c r="M11" s="12" t="s">
        <v>182</v>
      </c>
      <c r="N11" s="12"/>
      <c r="O11" s="9">
        <v>5525.2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750</v>
      </c>
      <c r="T11" s="14">
        <f>VLOOKUP(O11, '[1]لیست محصولات شهریور ۱۴۰۳'!B:G,6,0)</f>
        <v>13350000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13350000</v>
      </c>
      <c r="Y11" s="17"/>
      <c r="Z11" s="14">
        <f t="shared" si="4"/>
        <v>13350000</v>
      </c>
      <c r="AA11" s="18" t="s">
        <v>80</v>
      </c>
      <c r="AB11" s="13" t="s">
        <v>1424</v>
      </c>
      <c r="AC11" s="19" t="s">
        <v>1425</v>
      </c>
      <c r="AD11" s="20" t="s">
        <v>87</v>
      </c>
      <c r="AE11" s="19"/>
      <c r="AF11" s="21"/>
      <c r="AG11" s="22" t="str">
        <f t="shared" si="5"/>
        <v>TRUE</v>
      </c>
      <c r="AH11" s="23" t="str">
        <f t="shared" si="6"/>
        <v>تهران شهریار ،باغستان،باباسلمان،ابتدای بلوار شهید کلهر  - علی دشتی 09123671245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5</v>
      </c>
      <c r="H12" s="10">
        <v>284139502588</v>
      </c>
      <c r="I12" s="9" t="s">
        <v>1331</v>
      </c>
      <c r="J12" s="9"/>
      <c r="K12" s="11" t="str">
        <f t="shared" ca="1" si="0"/>
        <v/>
      </c>
      <c r="L12" s="12" t="s">
        <v>76</v>
      </c>
      <c r="M12" s="12" t="s">
        <v>1426</v>
      </c>
      <c r="N12" s="12" t="s">
        <v>1427</v>
      </c>
      <c r="O12" s="9">
        <v>5511.2</v>
      </c>
      <c r="P12" s="9">
        <v>1</v>
      </c>
      <c r="Q12" s="13" t="str">
        <f>VLOOKUP(O12, '[1]لیست محصولات شهریور ۱۴۰۳'!B:C,2,0)</f>
        <v>هامبلا | Hambella</v>
      </c>
      <c r="R12" s="9"/>
      <c r="S12" s="12">
        <f>VLOOKUP(O12, '[1]لیست محصولات شهریور ۱۴۰۳'!B:F,5,0)</f>
        <v>750</v>
      </c>
      <c r="T12" s="14">
        <f>VLOOKUP(O12, '[1]لیست محصولات شهریور ۱۴۰۳'!B:G,6,0)</f>
        <v>14550000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14550000</v>
      </c>
      <c r="Y12" s="17"/>
      <c r="Z12" s="14">
        <f t="shared" si="4"/>
        <v>14550000</v>
      </c>
      <c r="AA12" s="18" t="s">
        <v>80</v>
      </c>
      <c r="AB12" s="13" t="s">
        <v>1428</v>
      </c>
      <c r="AC12" s="19" t="s">
        <v>1429</v>
      </c>
      <c r="AD12" s="20" t="s">
        <v>87</v>
      </c>
      <c r="AE12" s="19"/>
      <c r="AF12" s="21"/>
      <c r="AG12" s="22" t="str">
        <f t="shared" si="5"/>
        <v>TRUE</v>
      </c>
      <c r="AH12" s="23" t="str">
        <f t="shared" si="6"/>
        <v>تهران خیابان کریمخان خیابان سنایی پلاک 166 کافه طیف - مهدی گلی 09024342502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6</v>
      </c>
      <c r="H13" s="10">
        <v>284140142740</v>
      </c>
      <c r="I13" s="9" t="s">
        <v>1331</v>
      </c>
      <c r="J13" s="9"/>
      <c r="K13" s="11" t="str">
        <f t="shared" ca="1" si="0"/>
        <v/>
      </c>
      <c r="L13" s="12" t="s">
        <v>147</v>
      </c>
      <c r="M13" s="12" t="s">
        <v>414</v>
      </c>
      <c r="N13" s="12" t="s">
        <v>1430</v>
      </c>
      <c r="O13" s="9">
        <v>5525.2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13350000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13350000</v>
      </c>
      <c r="Y13" s="17"/>
      <c r="Z13" s="14">
        <f t="shared" si="4"/>
        <v>13350000</v>
      </c>
      <c r="AA13" s="18" t="s">
        <v>336</v>
      </c>
      <c r="AB13" s="13" t="s">
        <v>1431</v>
      </c>
      <c r="AC13" s="19" t="s">
        <v>417</v>
      </c>
      <c r="AD13" s="20"/>
      <c r="AE13" s="19"/>
      <c r="AF13" s="21"/>
      <c r="AG13" s="22" t="str">
        <f t="shared" si="5"/>
        <v>TRUE</v>
      </c>
      <c r="AH13" s="23" t="str">
        <f t="shared" si="6"/>
        <v>یزد بلوار دانشگاه بعد از خیابان ملاصدرا  کافه تلخ و شیرین (TS) - علی باقری 09137246059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59">
        <v>7</v>
      </c>
      <c r="H14" s="202">
        <v>284144780997</v>
      </c>
      <c r="I14" s="159" t="s">
        <v>1432</v>
      </c>
      <c r="J14" s="159"/>
      <c r="K14" s="11" t="str">
        <f t="shared" ca="1" si="0"/>
        <v/>
      </c>
      <c r="L14" s="156" t="s">
        <v>1433</v>
      </c>
      <c r="M14" s="156" t="s">
        <v>1434</v>
      </c>
      <c r="N14" s="156" t="s">
        <v>1435</v>
      </c>
      <c r="O14" s="9">
        <v>5511.3</v>
      </c>
      <c r="P14" s="9">
        <v>1</v>
      </c>
      <c r="Q14" s="13" t="str">
        <f>VLOOKUP(O14, '[1]لیست محصولات شهریور ۱۴۰۳'!B:C,2,0)</f>
        <v>هامبلا | Hambella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69600000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69600000</v>
      </c>
      <c r="Y14" s="17"/>
      <c r="Z14" s="14">
        <f t="shared" si="4"/>
        <v>69600000</v>
      </c>
      <c r="AA14" s="168" t="s">
        <v>411</v>
      </c>
      <c r="AB14" s="226" t="s">
        <v>1436</v>
      </c>
      <c r="AC14" s="171" t="s">
        <v>1437</v>
      </c>
      <c r="AD14" s="175"/>
      <c r="AE14" s="19"/>
      <c r="AF14" s="21"/>
      <c r="AG14" s="22" t="str">
        <f t="shared" si="5"/>
        <v>TRUE</v>
      </c>
      <c r="AH14" s="23" t="str">
        <f t="shared" si="6"/>
        <v>مازندران قائم شهر، خ ساری نبش نیما یاس ۴۱ کافه تین - کمیل صفرپور 09901072353</v>
      </c>
    </row>
    <row r="15" spans="1:34" ht="22.35" customHeight="1">
      <c r="A15" s="7"/>
      <c r="B15" s="7"/>
      <c r="C15" s="7"/>
      <c r="D15" s="7"/>
      <c r="E15" s="7"/>
      <c r="F15" s="8"/>
      <c r="G15" s="161"/>
      <c r="H15" s="204"/>
      <c r="I15" s="161"/>
      <c r="J15" s="161"/>
      <c r="K15" s="11" t="str">
        <f t="shared" ca="1" si="0"/>
        <v/>
      </c>
      <c r="L15" s="158"/>
      <c r="M15" s="158"/>
      <c r="N15" s="158"/>
      <c r="O15" s="9">
        <v>5511.2</v>
      </c>
      <c r="P15" s="9">
        <v>1</v>
      </c>
      <c r="Q15" s="13" t="str">
        <f>VLOOKUP(O15, '[1]لیست محصولات شهریور ۱۴۰۳'!B:C,2,0)</f>
        <v>هامبلا | Hambella</v>
      </c>
      <c r="R15" s="9"/>
      <c r="S15" s="12">
        <f>VLOOKUP(O15, '[1]لیست محصولات شهریور ۱۴۰۳'!B:F,5,0)</f>
        <v>750</v>
      </c>
      <c r="T15" s="14">
        <f>VLOOKUP(O15, '[1]لیست محصولات شهریور ۱۴۰۳'!B:G,6,0)</f>
        <v>14550000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14550000</v>
      </c>
      <c r="Y15" s="17"/>
      <c r="Z15" s="14">
        <f t="shared" si="4"/>
        <v>14550000</v>
      </c>
      <c r="AA15" s="170"/>
      <c r="AB15" s="227"/>
      <c r="AC15" s="173"/>
      <c r="AD15" s="17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8</v>
      </c>
      <c r="H16" s="10">
        <v>284155598169</v>
      </c>
      <c r="I16" s="9" t="s">
        <v>1432</v>
      </c>
      <c r="J16" s="9"/>
      <c r="K16" s="11" t="str">
        <f t="shared" ca="1" si="0"/>
        <v/>
      </c>
      <c r="L16" s="12" t="s">
        <v>1438</v>
      </c>
      <c r="M16" s="12" t="s">
        <v>1439</v>
      </c>
      <c r="N16" s="12"/>
      <c r="O16" s="9">
        <v>5501.2</v>
      </c>
      <c r="P16" s="9">
        <v>1</v>
      </c>
      <c r="Q16" s="13" t="str">
        <f>VLOOKUP(O16, '[1]لیست محصولات شهریور ۱۴۰۳'!B:C,2,0)</f>
        <v>ورتکس | Vortex</v>
      </c>
      <c r="R16" s="9" t="s">
        <v>1128</v>
      </c>
      <c r="S16" s="12">
        <f>VLOOKUP(O16, '[1]لیست محصولات شهریور ۱۴۰۳'!B:F,5,0)</f>
        <v>750</v>
      </c>
      <c r="T16" s="14">
        <f>VLOOKUP(O16, '[1]لیست محصولات شهریور ۱۴۰۳'!B:G,6,0)</f>
        <v>11100000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11100000</v>
      </c>
      <c r="Y16" s="17"/>
      <c r="Z16" s="14">
        <f t="shared" si="4"/>
        <v>11100000</v>
      </c>
      <c r="AA16" s="18" t="s">
        <v>80</v>
      </c>
      <c r="AB16" s="13" t="s">
        <v>1440</v>
      </c>
      <c r="AC16" s="19" t="s">
        <v>1441</v>
      </c>
      <c r="AD16" s="20" t="s">
        <v>172</v>
      </c>
      <c r="AE16" s="19"/>
      <c r="AF16" s="21"/>
      <c r="AG16" s="22" t="str">
        <f t="shared" si="5"/>
        <v>TRUE</v>
      </c>
      <c r="AH16" s="23" t="str">
        <f t="shared" si="6"/>
        <v>تهران زعفرانیه خ اعجازی (آصف) میدان آصف خ بهزادی خ ماکویی پور شمالی پلاک ۶۶ برج مرواری ط۱  - تینا پرورش 09121382944</v>
      </c>
    </row>
    <row r="17" spans="1:34" ht="22.35" customHeight="1">
      <c r="A17" s="7"/>
      <c r="B17" s="7"/>
      <c r="C17" s="7"/>
      <c r="D17" s="7"/>
      <c r="E17" s="7"/>
      <c r="F17" s="8"/>
      <c r="G17" s="159">
        <v>9</v>
      </c>
      <c r="H17" s="202">
        <v>869856</v>
      </c>
      <c r="I17" s="159" t="s">
        <v>1432</v>
      </c>
      <c r="J17" s="159"/>
      <c r="K17" s="11" t="str">
        <f t="shared" ca="1" si="0"/>
        <v/>
      </c>
      <c r="L17" s="156" t="s">
        <v>598</v>
      </c>
      <c r="M17" s="156" t="s">
        <v>1442</v>
      </c>
      <c r="N17" s="156" t="s">
        <v>1443</v>
      </c>
      <c r="O17" s="9">
        <v>5525.3</v>
      </c>
      <c r="P17" s="9">
        <v>2</v>
      </c>
      <c r="Q17" s="13" t="str">
        <f>VLOOKUP(O17, '[1]لیست محصولات شهریور ۱۴۰۳'!B:C,2,0)</f>
        <v>اتیوپی آناسورا | Ethiopia Anasora</v>
      </c>
      <c r="R17" s="9"/>
      <c r="S17" s="12">
        <f>VLOOKUP(O17, '[1]لیست محصولات شهریور ۱۴۰۳'!B:F,5,0)</f>
        <v>4000</v>
      </c>
      <c r="T17" s="14">
        <f>VLOOKUP(O17, '[1]لیست محصولات شهریور ۱۴۰۳'!B:G,6,0)</f>
        <v>63200000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126400000</v>
      </c>
      <c r="Y17" s="17"/>
      <c r="Z17" s="14">
        <f t="shared" si="4"/>
        <v>126400000</v>
      </c>
      <c r="AA17" s="168" t="s">
        <v>517</v>
      </c>
      <c r="AB17" s="226" t="s">
        <v>1444</v>
      </c>
      <c r="AC17" s="171" t="s">
        <v>1445</v>
      </c>
      <c r="AD17" s="175"/>
      <c r="AE17" s="19"/>
      <c r="AF17" s="21"/>
      <c r="AG17" s="22" t="str">
        <f t="shared" si="5"/>
        <v>TRUE</v>
      </c>
      <c r="AH17" s="23" t="str">
        <f t="shared" si="6"/>
        <v>رشت گلسار-بلوار توحید-بعد از پارک توحید کافه فِرِش - امیر صبیحی 09119196184</v>
      </c>
    </row>
    <row r="18" spans="1:34" ht="22.35" customHeight="1">
      <c r="A18" s="7"/>
      <c r="B18" s="7"/>
      <c r="C18" s="7"/>
      <c r="D18" s="7"/>
      <c r="E18" s="7"/>
      <c r="F18" s="8"/>
      <c r="G18" s="161"/>
      <c r="H18" s="204"/>
      <c r="I18" s="161"/>
      <c r="J18" s="161"/>
      <c r="K18" s="11" t="str">
        <f t="shared" ca="1" si="0"/>
        <v/>
      </c>
      <c r="L18" s="158"/>
      <c r="M18" s="158"/>
      <c r="N18" s="158"/>
      <c r="O18" s="9">
        <v>3326.2</v>
      </c>
      <c r="P18" s="9">
        <v>1</v>
      </c>
      <c r="Q18" s="13" t="str">
        <f>VLOOKUP(O18, '[1]لیست محصولات شهریور ۱۴۰۳'!B:C,2,0)</f>
        <v>میاگروس | Milagros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18150000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18150000</v>
      </c>
      <c r="Y18" s="17"/>
      <c r="Z18" s="14">
        <f t="shared" si="4"/>
        <v>18150000</v>
      </c>
      <c r="AA18" s="170"/>
      <c r="AB18" s="227"/>
      <c r="AC18" s="173"/>
      <c r="AD18" s="177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2">
        <v>10</v>
      </c>
      <c r="H19" s="165" t="s">
        <v>329</v>
      </c>
      <c r="I19" s="162" t="s">
        <v>1331</v>
      </c>
      <c r="J19" s="159" t="s">
        <v>75</v>
      </c>
      <c r="K19" s="11" t="str">
        <f t="shared" ca="1" si="0"/>
        <v/>
      </c>
      <c r="L19" s="156" t="s">
        <v>330</v>
      </c>
      <c r="M19" s="156" t="s">
        <v>331</v>
      </c>
      <c r="N19" s="156" t="s">
        <v>332</v>
      </c>
      <c r="O19" s="9">
        <v>5525.1</v>
      </c>
      <c r="P19" s="9">
        <v>6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2750000</v>
      </c>
      <c r="U19" s="15"/>
      <c r="V19" s="16">
        <f t="shared" si="1"/>
        <v>0</v>
      </c>
      <c r="W19" s="12">
        <f t="shared" si="2"/>
        <v>6</v>
      </c>
      <c r="X19" s="14">
        <f t="shared" si="3"/>
        <v>16500000</v>
      </c>
      <c r="Y19" s="17"/>
      <c r="Z19" s="14">
        <f t="shared" si="4"/>
        <v>16500000</v>
      </c>
      <c r="AA19" s="168" t="s">
        <v>161</v>
      </c>
      <c r="AB19" s="226" t="s">
        <v>832</v>
      </c>
      <c r="AC19" s="171" t="s">
        <v>334</v>
      </c>
      <c r="AD19" s="175"/>
      <c r="AE19" s="19"/>
      <c r="AF19" s="21"/>
      <c r="AG19" s="22" t="str">
        <f t="shared" si="5"/>
        <v>TRUE</v>
      </c>
      <c r="AH19" s="23" t="str">
        <f t="shared" si="6"/>
        <v>ارومیه بلوار نبوت،انتهاي كوچه 18،مغازه نبش فروشگاه پینچ - ساسان حامدی 09370999001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3"/>
      <c r="H20" s="166"/>
      <c r="I20" s="163"/>
      <c r="J20" s="160"/>
      <c r="K20" s="11" t="str">
        <f t="shared" ca="1" si="0"/>
        <v/>
      </c>
      <c r="L20" s="157"/>
      <c r="M20" s="157"/>
      <c r="N20" s="157"/>
      <c r="O20" s="9">
        <v>5524.1</v>
      </c>
      <c r="P20" s="9">
        <v>6</v>
      </c>
      <c r="Q20" s="13" t="str">
        <f>VLOOKUP(O20, '[1]لیست محصولات شهریور ۱۴۰۳'!B:C,2,0)</f>
        <v>برزیل کوکاپیل کاناریو | Brazil Cocapil Canario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2550000</v>
      </c>
      <c r="U20" s="15"/>
      <c r="V20" s="16">
        <f t="shared" si="1"/>
        <v>0</v>
      </c>
      <c r="W20" s="12">
        <f t="shared" si="2"/>
        <v>6</v>
      </c>
      <c r="X20" s="14">
        <f t="shared" si="3"/>
        <v>15300000</v>
      </c>
      <c r="Y20" s="17"/>
      <c r="Z20" s="14">
        <f t="shared" si="4"/>
        <v>15300000</v>
      </c>
      <c r="AA20" s="169"/>
      <c r="AB20" s="228"/>
      <c r="AC20" s="172"/>
      <c r="AD20" s="176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3"/>
      <c r="H21" s="166"/>
      <c r="I21" s="163"/>
      <c r="J21" s="160"/>
      <c r="K21" s="11" t="str">
        <f t="shared" ca="1" si="0"/>
        <v/>
      </c>
      <c r="L21" s="157"/>
      <c r="M21" s="157"/>
      <c r="N21" s="157"/>
      <c r="O21" s="9">
        <v>5511.1</v>
      </c>
      <c r="P21" s="9">
        <v>6</v>
      </c>
      <c r="Q21" s="13" t="str">
        <f>VLOOKUP(O21, '[1]لیست محصولات شهریور ۱۴۰۳'!B:C,2,0)</f>
        <v>هامبلا | Hambella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3000000</v>
      </c>
      <c r="U21" s="15"/>
      <c r="V21" s="16">
        <f t="shared" si="1"/>
        <v>0</v>
      </c>
      <c r="W21" s="12">
        <f t="shared" si="2"/>
        <v>6</v>
      </c>
      <c r="X21" s="14">
        <f t="shared" si="3"/>
        <v>18000000</v>
      </c>
      <c r="Y21" s="17"/>
      <c r="Z21" s="14">
        <f t="shared" si="4"/>
        <v>18000000</v>
      </c>
      <c r="AA21" s="169"/>
      <c r="AB21" s="228"/>
      <c r="AC21" s="172"/>
      <c r="AD21" s="176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3"/>
      <c r="H22" s="166"/>
      <c r="I22" s="163"/>
      <c r="J22" s="160"/>
      <c r="K22" s="11" t="str">
        <f t="shared" ca="1" si="0"/>
        <v/>
      </c>
      <c r="L22" s="157"/>
      <c r="M22" s="157"/>
      <c r="N22" s="157"/>
      <c r="O22" s="9">
        <v>5501.1</v>
      </c>
      <c r="P22" s="9">
        <v>2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2300000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4600000</v>
      </c>
      <c r="Y22" s="17"/>
      <c r="Z22" s="14">
        <f t="shared" si="4"/>
        <v>4600000</v>
      </c>
      <c r="AA22" s="169"/>
      <c r="AB22" s="228"/>
      <c r="AC22" s="172"/>
      <c r="AD22" s="176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3"/>
      <c r="H23" s="166"/>
      <c r="I23" s="163"/>
      <c r="J23" s="160"/>
      <c r="K23" s="11" t="str">
        <f t="shared" ca="1" si="0"/>
        <v/>
      </c>
      <c r="L23" s="157"/>
      <c r="M23" s="157"/>
      <c r="N23" s="157"/>
      <c r="O23" s="9">
        <v>3328.1</v>
      </c>
      <c r="P23" s="9">
        <v>2</v>
      </c>
      <c r="Q23" s="13" t="str">
        <f>VLOOKUP(O23, '[1]لیست محصولات شهریور ۱۴۰۳'!B:C,2,0)</f>
        <v>ایماکولادا مزارع فلو | Inmaculada Fellows Farms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7900000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15800000</v>
      </c>
      <c r="Y23" s="17"/>
      <c r="Z23" s="14">
        <f t="shared" si="4"/>
        <v>15800000</v>
      </c>
      <c r="AA23" s="169"/>
      <c r="AB23" s="228"/>
      <c r="AC23" s="172"/>
      <c r="AD23" s="176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3"/>
      <c r="H24" s="166"/>
      <c r="I24" s="163"/>
      <c r="J24" s="160"/>
      <c r="K24" s="11" t="str">
        <f t="shared" ca="1" si="0"/>
        <v/>
      </c>
      <c r="L24" s="157"/>
      <c r="M24" s="157"/>
      <c r="N24" s="157"/>
      <c r="O24" s="9">
        <v>3327.1</v>
      </c>
      <c r="P24" s="9">
        <v>2</v>
      </c>
      <c r="Q24" s="13" t="str">
        <f>VLOOKUP(O24, '[1]لیست محصولات شهریور ۱۴۰۳'!B:C,2,0)</f>
        <v>پامپوجیلا | pampojila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5950000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11900000</v>
      </c>
      <c r="Y24" s="17"/>
      <c r="Z24" s="14">
        <f t="shared" si="4"/>
        <v>11900000</v>
      </c>
      <c r="AA24" s="169"/>
      <c r="AB24" s="228"/>
      <c r="AC24" s="172"/>
      <c r="AD24" s="176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4"/>
      <c r="H25" s="167"/>
      <c r="I25" s="164"/>
      <c r="J25" s="161"/>
      <c r="K25" s="11" t="str">
        <f t="shared" ca="1" si="0"/>
        <v/>
      </c>
      <c r="L25" s="158"/>
      <c r="M25" s="158"/>
      <c r="N25" s="158"/>
      <c r="O25" s="9">
        <v>3329.1</v>
      </c>
      <c r="P25" s="9">
        <v>3</v>
      </c>
      <c r="Q25" s="13" t="str">
        <f>VLOOKUP(O25, '[1]لیست محصولات شهریور ۱۴۰۳'!B:C,2,0)</f>
        <v>بنتی ننکا | Benti Nenka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9850000</v>
      </c>
      <c r="U25" s="15"/>
      <c r="V25" s="16">
        <f t="shared" si="1"/>
        <v>0</v>
      </c>
      <c r="W25" s="12">
        <f t="shared" si="2"/>
        <v>3</v>
      </c>
      <c r="X25" s="14">
        <f t="shared" si="3"/>
        <v>29550000</v>
      </c>
      <c r="Y25" s="17"/>
      <c r="Z25" s="14">
        <f t="shared" si="4"/>
        <v>29550000</v>
      </c>
      <c r="AA25" s="170"/>
      <c r="AB25" s="227"/>
      <c r="AC25" s="173"/>
      <c r="AD25" s="177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>
        <v>11</v>
      </c>
      <c r="H26" s="10">
        <v>936610</v>
      </c>
      <c r="I26" s="9" t="s">
        <v>1432</v>
      </c>
      <c r="J26" s="9"/>
      <c r="K26" s="11" t="str">
        <f t="shared" ca="1" si="0"/>
        <v/>
      </c>
      <c r="L26" s="12" t="s">
        <v>382</v>
      </c>
      <c r="M26" s="12" t="s">
        <v>1446</v>
      </c>
      <c r="N26" s="12" t="s">
        <v>1447</v>
      </c>
      <c r="O26" s="9">
        <v>5511.1</v>
      </c>
      <c r="P26" s="9">
        <v>2</v>
      </c>
      <c r="Q26" s="13" t="str">
        <f>VLOOKUP(O26, '[1]لیست محصولات شهریور ۱۴۰۳'!B:C,2,0)</f>
        <v>هامبلا | Hambella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3000000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6000000</v>
      </c>
      <c r="Y26" s="17"/>
      <c r="Z26" s="14">
        <f t="shared" si="4"/>
        <v>6000000</v>
      </c>
      <c r="AA26" s="18" t="s">
        <v>207</v>
      </c>
      <c r="AB26" s="13" t="s">
        <v>1448</v>
      </c>
      <c r="AC26" s="19" t="s">
        <v>1449</v>
      </c>
      <c r="AD26" s="20"/>
      <c r="AE26" s="19"/>
      <c r="AF26" s="21"/>
      <c r="AG26" s="22" t="str">
        <f t="shared" si="5"/>
        <v>TRUE</v>
      </c>
      <c r="AH26" s="23" t="str">
        <f t="shared" si="6"/>
        <v>کرج جهانشهر، خیابان هلال احمر، نبش کوچه فتوح کافه آوریل - سارا مشهدی زاده 09352455577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59">
        <v>12</v>
      </c>
      <c r="H27" s="202">
        <v>284169509632</v>
      </c>
      <c r="I27" s="159" t="s">
        <v>1432</v>
      </c>
      <c r="J27" s="159"/>
      <c r="K27" s="11" t="str">
        <f t="shared" ca="1" si="0"/>
        <v/>
      </c>
      <c r="L27" s="156" t="s">
        <v>124</v>
      </c>
      <c r="M27" s="156" t="s">
        <v>1450</v>
      </c>
      <c r="N27" s="156" t="s">
        <v>1451</v>
      </c>
      <c r="O27" s="9">
        <v>5501.2</v>
      </c>
      <c r="P27" s="9">
        <v>1</v>
      </c>
      <c r="Q27" s="13" t="str">
        <f>VLOOKUP(O27, '[1]لیست محصولات شهریور ۱۴۰۳'!B:C,2,0)</f>
        <v>ورتکس | Vortex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11100000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11100000</v>
      </c>
      <c r="Y27" s="17"/>
      <c r="Z27" s="14">
        <f t="shared" si="4"/>
        <v>11100000</v>
      </c>
      <c r="AA27" s="168" t="s">
        <v>1452</v>
      </c>
      <c r="AB27" s="226" t="s">
        <v>1453</v>
      </c>
      <c r="AC27" s="171" t="s">
        <v>1454</v>
      </c>
      <c r="AD27" s="175"/>
      <c r="AE27" s="19"/>
      <c r="AF27" s="21"/>
      <c r="AG27" s="22" t="str">
        <f t="shared" si="5"/>
        <v>TRUE</v>
      </c>
      <c r="AH27" s="23" t="str">
        <f t="shared" si="6"/>
        <v>آمل میدان قائم - نبش کوچه آموزش و پرورش کافه بلوار - میلاد فروحی 09351251733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0"/>
      <c r="H28" s="203"/>
      <c r="I28" s="160"/>
      <c r="J28" s="160"/>
      <c r="K28" s="11" t="str">
        <f t="shared" ca="1" si="0"/>
        <v/>
      </c>
      <c r="L28" s="157"/>
      <c r="M28" s="157"/>
      <c r="N28" s="157"/>
      <c r="O28" s="9">
        <v>5511.1</v>
      </c>
      <c r="P28" s="9">
        <v>1</v>
      </c>
      <c r="Q28" s="13" t="str">
        <f>VLOOKUP(O28, '[1]لیست محصولات شهریور ۱۴۰۳'!B:C,2,0)</f>
        <v>هامبلا | Hambella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3000000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3000000</v>
      </c>
      <c r="Y28" s="17"/>
      <c r="Z28" s="14">
        <f t="shared" si="4"/>
        <v>3000000</v>
      </c>
      <c r="AA28" s="169"/>
      <c r="AB28" s="228"/>
      <c r="AC28" s="172"/>
      <c r="AD28" s="176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0"/>
      <c r="H29" s="203"/>
      <c r="I29" s="160"/>
      <c r="J29" s="160"/>
      <c r="K29" s="11" t="str">
        <f t="shared" ca="1" si="0"/>
        <v/>
      </c>
      <c r="L29" s="157"/>
      <c r="M29" s="157"/>
      <c r="N29" s="157"/>
      <c r="O29" s="9">
        <v>5525.1</v>
      </c>
      <c r="P29" s="9">
        <v>1</v>
      </c>
      <c r="Q29" s="13" t="str">
        <f>VLOOKUP(O29, '[1]لیست محصولات شهریور ۱۴۰۳'!B:C,2,0)</f>
        <v>اتیوپی آناسورا | Ethiopia Anasora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2750000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2750000</v>
      </c>
      <c r="Y29" s="17"/>
      <c r="Z29" s="14">
        <f t="shared" si="4"/>
        <v>2750000</v>
      </c>
      <c r="AA29" s="169"/>
      <c r="AB29" s="228"/>
      <c r="AC29" s="172"/>
      <c r="AD29" s="176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1"/>
      <c r="H30" s="204"/>
      <c r="I30" s="161"/>
      <c r="J30" s="161"/>
      <c r="K30" s="11" t="str">
        <f t="shared" ca="1" si="0"/>
        <v/>
      </c>
      <c r="L30" s="158"/>
      <c r="M30" s="158"/>
      <c r="N30" s="158"/>
      <c r="O30" s="9">
        <v>5524.1</v>
      </c>
      <c r="P30" s="9">
        <v>1</v>
      </c>
      <c r="Q30" s="13" t="str">
        <f>VLOOKUP(O30, '[1]لیست محصولات شهریور ۱۴۰۳'!B:C,2,0)</f>
        <v>برزیل کوکاپیل کاناریو | Brazil Cocapil Canario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2550000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2550000</v>
      </c>
      <c r="Y30" s="17"/>
      <c r="Z30" s="14">
        <f t="shared" si="4"/>
        <v>2550000</v>
      </c>
      <c r="AA30" s="170"/>
      <c r="AB30" s="227"/>
      <c r="AC30" s="173"/>
      <c r="AD30" s="177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82">
        <v>13</v>
      </c>
      <c r="H31" s="83" t="s">
        <v>329</v>
      </c>
      <c r="I31" s="82" t="s">
        <v>1432</v>
      </c>
      <c r="J31" s="9" t="s">
        <v>75</v>
      </c>
      <c r="K31" s="11" t="str">
        <f t="shared" ca="1" si="0"/>
        <v/>
      </c>
      <c r="L31" s="12" t="s">
        <v>1455</v>
      </c>
      <c r="M31" s="12" t="s">
        <v>740</v>
      </c>
      <c r="N31" s="12" t="s">
        <v>1456</v>
      </c>
      <c r="O31" s="9">
        <v>5501.1</v>
      </c>
      <c r="P31" s="9">
        <v>4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2300000</v>
      </c>
      <c r="U31" s="15"/>
      <c r="V31" s="16">
        <f t="shared" si="1"/>
        <v>0</v>
      </c>
      <c r="W31" s="12">
        <f t="shared" si="2"/>
        <v>4</v>
      </c>
      <c r="X31" s="14">
        <f t="shared" si="3"/>
        <v>9200000</v>
      </c>
      <c r="Y31" s="17"/>
      <c r="Z31" s="14">
        <f t="shared" si="4"/>
        <v>9200000</v>
      </c>
      <c r="AA31" s="18" t="s">
        <v>80</v>
      </c>
      <c r="AB31" s="13" t="s">
        <v>1457</v>
      </c>
      <c r="AC31" s="19" t="s">
        <v>1458</v>
      </c>
      <c r="AD31" s="20" t="s">
        <v>87</v>
      </c>
      <c r="AE31" s="19"/>
      <c r="AF31" s="21"/>
      <c r="AG31" s="22" t="str">
        <f t="shared" si="5"/>
        <v>TRUE</v>
      </c>
      <c r="AH31" s="23" t="str">
        <f t="shared" si="6"/>
        <v>تهران ميدان آرژانتين خيابان زاگرس نبش خيابان ۳۱ پلاك ۱۷ ساختمان پلي ران اتصال  شرکت پلی ران - ویدا شاهی 09335716579</v>
      </c>
    </row>
    <row r="32" spans="1:34" ht="22.35" customHeight="1">
      <c r="A32" s="7"/>
      <c r="B32" s="7"/>
      <c r="C32" s="7"/>
      <c r="D32" s="7"/>
      <c r="E32" s="7"/>
      <c r="F32" s="8"/>
      <c r="G32" s="159">
        <v>14</v>
      </c>
      <c r="H32" s="202">
        <v>284175289453</v>
      </c>
      <c r="I32" s="159" t="s">
        <v>1432</v>
      </c>
      <c r="J32" s="159"/>
      <c r="K32" s="11" t="str">
        <f t="shared" ca="1" si="0"/>
        <v/>
      </c>
      <c r="L32" s="156" t="s">
        <v>1068</v>
      </c>
      <c r="M32" s="156" t="s">
        <v>1069</v>
      </c>
      <c r="N32" s="156"/>
      <c r="O32" s="9">
        <v>5525.1</v>
      </c>
      <c r="P32" s="9">
        <v>1</v>
      </c>
      <c r="Q32" s="13" t="str">
        <f>VLOOKUP(O32, '[1]لیست محصولات شهریور ۱۴۰۳'!B:C,2,0)</f>
        <v>اتیوپی آناسورا | Ethiopia Anasora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2750000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2750000</v>
      </c>
      <c r="Y32" s="17"/>
      <c r="Z32" s="14">
        <f t="shared" si="4"/>
        <v>2750000</v>
      </c>
      <c r="AA32" s="168" t="s">
        <v>80</v>
      </c>
      <c r="AB32" s="226" t="s">
        <v>1070</v>
      </c>
      <c r="AC32" s="171" t="s">
        <v>1071</v>
      </c>
      <c r="AD32" s="175" t="s">
        <v>172</v>
      </c>
      <c r="AE32" s="19"/>
      <c r="AF32" s="21"/>
      <c r="AG32" s="22" t="str">
        <f t="shared" si="5"/>
        <v>TRUE</v>
      </c>
      <c r="AH32" s="23" t="str">
        <f t="shared" si="6"/>
        <v>تهران خیابان ولی عصر، خیابان توانیر شمالی(شهید عباسپور)، بالاتر از پل همت،کوچه گلزار، پلاک 4، واحد 5،زنگ تکی  - راز صفایی 09129355273</v>
      </c>
    </row>
    <row r="33" spans="1:34" ht="22.35" customHeight="1">
      <c r="A33" s="7"/>
      <c r="B33" s="7"/>
      <c r="C33" s="7"/>
      <c r="D33" s="7"/>
      <c r="E33" s="7"/>
      <c r="F33" s="8"/>
      <c r="G33" s="161"/>
      <c r="H33" s="204"/>
      <c r="I33" s="161"/>
      <c r="J33" s="161"/>
      <c r="K33" s="11" t="str">
        <f t="shared" ca="1" si="0"/>
        <v/>
      </c>
      <c r="L33" s="158"/>
      <c r="M33" s="158"/>
      <c r="N33" s="158"/>
      <c r="O33" s="9">
        <v>5524.1</v>
      </c>
      <c r="P33" s="9">
        <v>1</v>
      </c>
      <c r="Q33" s="13" t="str">
        <f>VLOOKUP(O33, '[1]لیست محصولات شهریور ۱۴۰۳'!B:C,2,0)</f>
        <v>برزیل کوکاپیل کاناریو | Brazil Cocapil Canario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2550000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2550000</v>
      </c>
      <c r="Y33" s="17"/>
      <c r="Z33" s="14">
        <f t="shared" si="4"/>
        <v>2550000</v>
      </c>
      <c r="AA33" s="170"/>
      <c r="AB33" s="227"/>
      <c r="AC33" s="173"/>
      <c r="AD33" s="177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>
        <v>15</v>
      </c>
      <c r="H34" s="10">
        <v>284175902665</v>
      </c>
      <c r="I34" s="9" t="s">
        <v>1432</v>
      </c>
      <c r="J34" s="9"/>
      <c r="K34" s="11" t="str">
        <f t="shared" ca="1" si="0"/>
        <v/>
      </c>
      <c r="L34" s="12" t="s">
        <v>1459</v>
      </c>
      <c r="M34" s="12" t="s">
        <v>1460</v>
      </c>
      <c r="N34" s="12"/>
      <c r="O34" s="9">
        <v>5511.1</v>
      </c>
      <c r="P34" s="9">
        <v>1</v>
      </c>
      <c r="Q34" s="13" t="str">
        <f>VLOOKUP(O34, '[1]لیست محصولات شهریور ۱۴۰۳'!B:C,2,0)</f>
        <v>هامبلا | Hambella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3000000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3000000</v>
      </c>
      <c r="Y34" s="17"/>
      <c r="Z34" s="14">
        <f t="shared" si="4"/>
        <v>3000000</v>
      </c>
      <c r="AA34" s="18" t="s">
        <v>1029</v>
      </c>
      <c r="AB34" s="13" t="s">
        <v>1461</v>
      </c>
      <c r="AC34" s="19" t="s">
        <v>1462</v>
      </c>
      <c r="AD34" s="20"/>
      <c r="AE34" s="19"/>
      <c r="AF34" s="21"/>
      <c r="AG34" s="22" t="str">
        <f t="shared" si="5"/>
        <v>TRUE</v>
      </c>
      <c r="AH34" s="23" t="str">
        <f t="shared" si="6"/>
        <v>شیراز شهرک استقلال خیابان باقری فرعی حسین پور فرد فرعی ۴/٢/١  - شهرام شاکری 09127986505</v>
      </c>
    </row>
    <row r="35" spans="1:34" ht="22.35" customHeight="1">
      <c r="A35" s="7"/>
      <c r="B35" s="7"/>
      <c r="C35" s="7"/>
      <c r="D35" s="7"/>
      <c r="E35" s="7"/>
      <c r="F35" s="8"/>
      <c r="G35" s="82">
        <v>16</v>
      </c>
      <c r="H35" s="83" t="s">
        <v>329</v>
      </c>
      <c r="I35" s="82" t="s">
        <v>1432</v>
      </c>
      <c r="J35" s="9"/>
      <c r="K35" s="11" t="str">
        <f t="shared" ca="1" si="0"/>
        <v/>
      </c>
      <c r="L35" s="12" t="s">
        <v>694</v>
      </c>
      <c r="M35" s="12" t="s">
        <v>1463</v>
      </c>
      <c r="N35" s="12"/>
      <c r="O35" s="9">
        <v>5511.2</v>
      </c>
      <c r="P35" s="9">
        <v>1</v>
      </c>
      <c r="Q35" s="13" t="str">
        <f>VLOOKUP(O35, '[1]لیست محصولات شهریور ۱۴۰۳'!B:C,2,0)</f>
        <v>هامبلا | Hambella</v>
      </c>
      <c r="R35" s="9"/>
      <c r="S35" s="12">
        <f>VLOOKUP(O35, '[1]لیست محصولات شهریور ۱۴۰۳'!B:F,5,0)</f>
        <v>750</v>
      </c>
      <c r="T35" s="14">
        <f>VLOOKUP(O35, '[1]لیست محصولات شهریور ۱۴۰۳'!B:G,6,0)</f>
        <v>14550000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14550000</v>
      </c>
      <c r="Y35" s="17"/>
      <c r="Z35" s="14">
        <f t="shared" si="4"/>
        <v>14550000</v>
      </c>
      <c r="AA35" s="18" t="s">
        <v>1029</v>
      </c>
      <c r="AB35" s="13" t="s">
        <v>1464</v>
      </c>
      <c r="AC35" s="19" t="s">
        <v>1465</v>
      </c>
      <c r="AD35" s="20"/>
      <c r="AE35" s="19"/>
      <c r="AF35" s="21"/>
      <c r="AG35" s="22" t="str">
        <f t="shared" si="5"/>
        <v>TRUE</v>
      </c>
      <c r="AH35" s="23" t="str">
        <f t="shared" si="6"/>
        <v>شیراز بلوار امیر کبیر کوچه ۱۲ فرعی ۱۲/۷ رو به روی ساختمان باران پلاک۱۳ طبقه ۲ واحد ۳  - حسین دهقانیان 09332684141</v>
      </c>
    </row>
    <row r="36" spans="1:34" ht="22.35" customHeight="1">
      <c r="A36" s="7"/>
      <c r="B36" s="7"/>
      <c r="C36" s="7"/>
      <c r="D36" s="7"/>
      <c r="E36" s="7"/>
      <c r="F36" s="8"/>
      <c r="G36" s="9">
        <v>17</v>
      </c>
      <c r="H36" s="10">
        <v>284178410269</v>
      </c>
      <c r="I36" s="9" t="s">
        <v>1432</v>
      </c>
      <c r="J36" s="9"/>
      <c r="K36" s="11" t="str">
        <f t="shared" ca="1" si="0"/>
        <v/>
      </c>
      <c r="L36" s="12" t="s">
        <v>76</v>
      </c>
      <c r="M36" s="12" t="s">
        <v>755</v>
      </c>
      <c r="N36" s="12"/>
      <c r="O36" s="9">
        <v>5524.1</v>
      </c>
      <c r="P36" s="9">
        <v>1</v>
      </c>
      <c r="Q36" s="13" t="str">
        <f>VLOOKUP(O36, '[1]لیست محصولات شهریور ۱۴۰۳'!B:C,2,0)</f>
        <v>برزیل کوکاپیل کاناریو | Brazil Cocapil Canario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2550000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2550000</v>
      </c>
      <c r="Y36" s="17"/>
      <c r="Z36" s="14">
        <f t="shared" si="4"/>
        <v>2550000</v>
      </c>
      <c r="AA36" s="18" t="s">
        <v>207</v>
      </c>
      <c r="AB36" s="13" t="s">
        <v>1466</v>
      </c>
      <c r="AC36" s="19" t="s">
        <v>1467</v>
      </c>
      <c r="AD36" s="20"/>
      <c r="AE36" s="84" t="s">
        <v>164</v>
      </c>
      <c r="AF36" s="21"/>
      <c r="AG36" s="22" t="str">
        <f t="shared" si="5"/>
        <v>TRUE</v>
      </c>
      <c r="AH36" s="23" t="str">
        <f t="shared" si="6"/>
        <v>کرج کیلومتر 5 جاده کرج به قزوین شهرک صنعتی بهارستان فاز 2 پلاک 17  - مهدی اسکندری 09900896739</v>
      </c>
    </row>
    <row r="37" spans="1:34" ht="22.35" customHeight="1">
      <c r="A37" s="7"/>
      <c r="B37" s="7"/>
      <c r="C37" s="7"/>
      <c r="D37" s="7"/>
      <c r="E37" s="7"/>
      <c r="F37" s="8"/>
      <c r="G37" s="159">
        <v>18</v>
      </c>
      <c r="H37" s="202">
        <v>186686</v>
      </c>
      <c r="I37" s="159" t="s">
        <v>1432</v>
      </c>
      <c r="J37" s="159"/>
      <c r="K37" s="11" t="str">
        <f t="shared" ca="1" si="0"/>
        <v/>
      </c>
      <c r="L37" s="156" t="s">
        <v>386</v>
      </c>
      <c r="M37" s="156" t="s">
        <v>1468</v>
      </c>
      <c r="N37" s="156" t="s">
        <v>1469</v>
      </c>
      <c r="O37" s="9">
        <v>5525.2</v>
      </c>
      <c r="P37" s="9">
        <v>2</v>
      </c>
      <c r="Q37" s="13" t="str">
        <f>VLOOKUP(O37, '[1]لیست محصولات شهریور ۱۴۰۳'!B:C,2,0)</f>
        <v>اتیوپی آناسورا | Ethiopia Anasora</v>
      </c>
      <c r="R37" s="9"/>
      <c r="S37" s="12">
        <f>VLOOKUP(O37, '[1]لیست محصولات شهریور ۱۴۰۳'!B:F,5,0)</f>
        <v>750</v>
      </c>
      <c r="T37" s="14">
        <f>VLOOKUP(O37, '[1]لیست محصولات شهریور ۱۴۰۳'!B:G,6,0)</f>
        <v>13350000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26700000</v>
      </c>
      <c r="Y37" s="17"/>
      <c r="Z37" s="14">
        <f t="shared" si="4"/>
        <v>26700000</v>
      </c>
      <c r="AA37" s="168" t="s">
        <v>336</v>
      </c>
      <c r="AB37" s="226" t="s">
        <v>1470</v>
      </c>
      <c r="AC37" s="171" t="s">
        <v>1471</v>
      </c>
      <c r="AD37" s="175"/>
      <c r="AE37" s="19"/>
      <c r="AF37" s="21"/>
      <c r="AG37" s="22" t="str">
        <f t="shared" si="5"/>
        <v>TRUE</v>
      </c>
      <c r="AH37" s="23" t="str">
        <f t="shared" si="6"/>
        <v>یزد صفاییه،خیابان شهید نیرنگ،نبش تقاطع ارشاد،جنب خشک شویی برف کافه یونید - وحید فهیمی 09134506849</v>
      </c>
    </row>
    <row r="38" spans="1:34" ht="22.35" customHeight="1">
      <c r="A38" s="7"/>
      <c r="B38" s="7"/>
      <c r="C38" s="7"/>
      <c r="D38" s="7"/>
      <c r="E38" s="7"/>
      <c r="F38" s="8"/>
      <c r="G38" s="160"/>
      <c r="H38" s="203"/>
      <c r="I38" s="160"/>
      <c r="J38" s="160"/>
      <c r="K38" s="11" t="str">
        <f t="shared" ca="1" si="0"/>
        <v/>
      </c>
      <c r="L38" s="157"/>
      <c r="M38" s="157"/>
      <c r="N38" s="157"/>
      <c r="O38" s="9">
        <v>3326.2</v>
      </c>
      <c r="P38" s="9">
        <v>2</v>
      </c>
      <c r="Q38" s="13" t="str">
        <f>VLOOKUP(O38, '[1]لیست محصولات شهریور ۱۴۰۳'!B:C,2,0)</f>
        <v>میاگروس | Milagros</v>
      </c>
      <c r="R38" s="9"/>
      <c r="S38" s="12">
        <f>VLOOKUP(O38, '[1]لیست محصولات شهریور ۱۴۰۳'!B:F,5,0)</f>
        <v>750</v>
      </c>
      <c r="T38" s="14">
        <f>VLOOKUP(O38, '[1]لیست محصولات شهریور ۱۴۰۳'!B:G,6,0)</f>
        <v>18150000</v>
      </c>
      <c r="U38" s="15"/>
      <c r="V38" s="16">
        <f t="shared" si="1"/>
        <v>0</v>
      </c>
      <c r="W38" s="12">
        <f t="shared" si="2"/>
        <v>2</v>
      </c>
      <c r="X38" s="14">
        <f t="shared" si="3"/>
        <v>36300000</v>
      </c>
      <c r="Y38" s="17"/>
      <c r="Z38" s="14">
        <f t="shared" si="4"/>
        <v>36300000</v>
      </c>
      <c r="AA38" s="169"/>
      <c r="AB38" s="228"/>
      <c r="AC38" s="172"/>
      <c r="AD38" s="176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160"/>
      <c r="H39" s="203"/>
      <c r="I39" s="160"/>
      <c r="J39" s="160"/>
      <c r="K39" s="11" t="str">
        <f t="shared" ca="1" si="0"/>
        <v/>
      </c>
      <c r="L39" s="157"/>
      <c r="M39" s="157"/>
      <c r="N39" s="157"/>
      <c r="O39" s="9">
        <v>5524.2</v>
      </c>
      <c r="P39" s="9">
        <v>2</v>
      </c>
      <c r="Q39" s="13" t="str">
        <f>VLOOKUP(O39, '[1]لیست محصولات شهریور ۱۴۰۳'!B:C,2,0)</f>
        <v>برزیل کوکاپیل کاناریو | Brazil Cocapil Canario</v>
      </c>
      <c r="R39" s="9"/>
      <c r="S39" s="12">
        <f>VLOOKUP(O39, '[1]لیست محصولات شهریور ۱۴۰۳'!B:F,5,0)</f>
        <v>750</v>
      </c>
      <c r="T39" s="14">
        <f>VLOOKUP(O39, '[1]لیست محصولات شهریور ۱۴۰۳'!B:G,6,0)</f>
        <v>12450000</v>
      </c>
      <c r="U39" s="15"/>
      <c r="V39" s="16">
        <f t="shared" si="1"/>
        <v>0</v>
      </c>
      <c r="W39" s="12">
        <f t="shared" si="2"/>
        <v>2</v>
      </c>
      <c r="X39" s="14">
        <f t="shared" si="3"/>
        <v>24900000</v>
      </c>
      <c r="Y39" s="17"/>
      <c r="Z39" s="14">
        <f t="shared" si="4"/>
        <v>24900000</v>
      </c>
      <c r="AA39" s="169"/>
      <c r="AB39" s="228"/>
      <c r="AC39" s="172"/>
      <c r="AD39" s="176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1"/>
      <c r="H40" s="204"/>
      <c r="I40" s="161"/>
      <c r="J40" s="161"/>
      <c r="K40" s="11" t="str">
        <f t="shared" ca="1" si="0"/>
        <v/>
      </c>
      <c r="L40" s="158"/>
      <c r="M40" s="158"/>
      <c r="N40" s="158"/>
      <c r="O40" s="9">
        <v>5501.2</v>
      </c>
      <c r="P40" s="9">
        <v>5</v>
      </c>
      <c r="Q40" s="13" t="str">
        <f>VLOOKUP(O40, '[1]لیست محصولات شهریور ۱۴۰۳'!B:C,2,0)</f>
        <v>ورتکس | Vortex</v>
      </c>
      <c r="R40" s="9"/>
      <c r="S40" s="12">
        <f>VLOOKUP(O40, '[1]لیست محصولات شهریور ۱۴۰۳'!B:F,5,0)</f>
        <v>750</v>
      </c>
      <c r="T40" s="14">
        <f>VLOOKUP(O40, '[1]لیست محصولات شهریور ۱۴۰۳'!B:G,6,0)</f>
        <v>11100000</v>
      </c>
      <c r="U40" s="15"/>
      <c r="V40" s="16">
        <f t="shared" si="1"/>
        <v>0</v>
      </c>
      <c r="W40" s="12">
        <f t="shared" si="2"/>
        <v>5</v>
      </c>
      <c r="X40" s="14">
        <f t="shared" si="3"/>
        <v>55500000</v>
      </c>
      <c r="Y40" s="17"/>
      <c r="Z40" s="14">
        <f t="shared" si="4"/>
        <v>55500000</v>
      </c>
      <c r="AA40" s="170"/>
      <c r="AB40" s="227"/>
      <c r="AC40" s="173"/>
      <c r="AD40" s="177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82">
        <v>19</v>
      </c>
      <c r="H41" s="83" t="s">
        <v>329</v>
      </c>
      <c r="I41" s="82" t="s">
        <v>1432</v>
      </c>
      <c r="J41" s="9"/>
      <c r="K41" s="11" t="str">
        <f t="shared" ca="1" si="0"/>
        <v/>
      </c>
      <c r="L41" s="12" t="s">
        <v>147</v>
      </c>
      <c r="M41" s="12" t="s">
        <v>1475</v>
      </c>
      <c r="N41" s="12" t="s">
        <v>1476</v>
      </c>
      <c r="O41" s="9">
        <v>5511.3</v>
      </c>
      <c r="P41" s="9">
        <v>1</v>
      </c>
      <c r="Q41" s="13" t="str">
        <f>VLOOKUP(O41, '[1]لیست محصولات شهریور ۱۴۰۳'!B:C,2,0)</f>
        <v>هامبلا | Hambella</v>
      </c>
      <c r="R41" s="9"/>
      <c r="S41" s="12">
        <f>VLOOKUP(O41, '[1]لیست محصولات شهریور ۱۴۰۳'!B:F,5,0)</f>
        <v>4000</v>
      </c>
      <c r="T41" s="14">
        <f>VLOOKUP(O41, '[1]لیست محصولات شهریور ۱۴۰۳'!B:G,6,0)</f>
        <v>69600000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69600000</v>
      </c>
      <c r="Y41" s="17"/>
      <c r="Z41" s="14">
        <f t="shared" si="4"/>
        <v>69600000</v>
      </c>
      <c r="AA41" s="18" t="s">
        <v>1477</v>
      </c>
      <c r="AB41" s="13" t="s">
        <v>1478</v>
      </c>
      <c r="AC41" s="19" t="s">
        <v>1479</v>
      </c>
      <c r="AD41" s="20"/>
      <c r="AE41" s="19"/>
      <c r="AF41" s="21"/>
      <c r="AG41" s="22" t="str">
        <f t="shared" si="5"/>
        <v>TRUE</v>
      </c>
      <c r="AH41" s="23" t="str">
        <f t="shared" si="6"/>
        <v>گنبد کاووس خیابان سرابی،نرسیده به تقاطع شکوفه کافه کادر - علی ظهوری 09369847424</v>
      </c>
    </row>
    <row r="42" spans="1:34" ht="22.35" customHeight="1">
      <c r="A42" s="7"/>
      <c r="B42" s="7"/>
      <c r="C42" s="7"/>
      <c r="D42" s="7"/>
      <c r="E42" s="7"/>
      <c r="F42" s="8"/>
      <c r="G42" s="9">
        <v>20</v>
      </c>
      <c r="H42" s="10">
        <v>284188841116</v>
      </c>
      <c r="I42" s="9" t="s">
        <v>1432</v>
      </c>
      <c r="J42" s="9"/>
      <c r="K42" s="11" t="str">
        <f t="shared" ca="1" si="0"/>
        <v/>
      </c>
      <c r="L42" s="12" t="s">
        <v>1480</v>
      </c>
      <c r="M42" s="12" t="s">
        <v>1481</v>
      </c>
      <c r="N42" s="12" t="s">
        <v>1482</v>
      </c>
      <c r="O42" s="9">
        <v>3326.2</v>
      </c>
      <c r="P42" s="9">
        <v>1</v>
      </c>
      <c r="Q42" s="13" t="str">
        <f>VLOOKUP(O42, '[1]لیست محصولات شهریور ۱۴۰۳'!B:C,2,0)</f>
        <v>میاگروس | Milagros</v>
      </c>
      <c r="R42" s="9"/>
      <c r="S42" s="12">
        <f>VLOOKUP(O42, '[1]لیست محصولات شهریور ۱۴۰۳'!B:F,5,0)</f>
        <v>750</v>
      </c>
      <c r="T42" s="14">
        <f>VLOOKUP(O42, '[1]لیست محصولات شهریور ۱۴۰۳'!B:G,6,0)</f>
        <v>18150000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18150000</v>
      </c>
      <c r="Y42" s="17"/>
      <c r="Z42" s="14">
        <f t="shared" si="4"/>
        <v>18150000</v>
      </c>
      <c r="AA42" s="18" t="s">
        <v>143</v>
      </c>
      <c r="AB42" s="13" t="s">
        <v>1483</v>
      </c>
      <c r="AC42" s="19" t="s">
        <v>1484</v>
      </c>
      <c r="AD42" s="20"/>
      <c r="AE42" s="19"/>
      <c r="AF42" s="21"/>
      <c r="AG42" s="22" t="str">
        <f t="shared" si="5"/>
        <v>TRUE</v>
      </c>
      <c r="AH42" s="23" t="str">
        <f t="shared" si="6"/>
        <v>تبریز خیابان ازادی_خیابان گلباد  کافه هی - مهیار یکوریان 09336640370</v>
      </c>
    </row>
    <row r="43" spans="1:34" ht="22.35" customHeight="1">
      <c r="A43" s="7"/>
      <c r="B43" s="7"/>
      <c r="C43" s="7"/>
      <c r="D43" s="7"/>
      <c r="E43" s="7"/>
      <c r="F43" s="8"/>
      <c r="G43" s="9">
        <v>21</v>
      </c>
      <c r="H43" s="10">
        <v>422265</v>
      </c>
      <c r="I43" s="9" t="s">
        <v>1432</v>
      </c>
      <c r="J43" s="9"/>
      <c r="K43" s="11" t="str">
        <f t="shared" ca="1" si="0"/>
        <v/>
      </c>
      <c r="L43" s="12" t="s">
        <v>1485</v>
      </c>
      <c r="M43" s="12" t="s">
        <v>1486</v>
      </c>
      <c r="N43" s="12"/>
      <c r="O43" s="9">
        <v>5511.1</v>
      </c>
      <c r="P43" s="9">
        <v>1</v>
      </c>
      <c r="Q43" s="13" t="str">
        <f>VLOOKUP(O43, '[1]لیست محصولات شهریور ۱۴۰۳'!B:C,2,0)</f>
        <v>هامبلا | Hambella</v>
      </c>
      <c r="R43" s="9" t="s">
        <v>1128</v>
      </c>
      <c r="S43" s="12">
        <f>VLOOKUP(O43, '[1]لیست محصولات شهریور ۱۴۰۳'!B:F,5,0)</f>
        <v>150</v>
      </c>
      <c r="T43" s="14">
        <f>VLOOKUP(O43, '[1]لیست محصولات شهریور ۱۴۰۳'!B:G,6,0)</f>
        <v>3000000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3000000</v>
      </c>
      <c r="Y43" s="17"/>
      <c r="Z43" s="14">
        <f t="shared" si="4"/>
        <v>3000000</v>
      </c>
      <c r="AA43" s="18" t="s">
        <v>80</v>
      </c>
      <c r="AB43" s="13" t="s">
        <v>1487</v>
      </c>
      <c r="AC43" s="19" t="s">
        <v>1488</v>
      </c>
      <c r="AD43" s="20" t="s">
        <v>172</v>
      </c>
      <c r="AE43" s="19"/>
      <c r="AF43" s="21"/>
      <c r="AG43" s="22" t="str">
        <f t="shared" si="5"/>
        <v>TRUE</v>
      </c>
      <c r="AH43" s="23" t="str">
        <f t="shared" si="6"/>
        <v>تهران سعادت اباد خ بخشایش ک زندوکیلی شرقی پ ۵۵ ط۴  - ساناز شریفی 09125370168</v>
      </c>
    </row>
    <row r="44" spans="1:34" ht="22.35" customHeight="1">
      <c r="A44" s="7"/>
      <c r="B44" s="7"/>
      <c r="C44" s="7"/>
      <c r="D44" s="7"/>
      <c r="E44" s="7"/>
      <c r="F44" s="8"/>
      <c r="G44" s="162">
        <v>22</v>
      </c>
      <c r="H44" s="165"/>
      <c r="I44" s="162" t="s">
        <v>1432</v>
      </c>
      <c r="J44" s="159" t="s">
        <v>75</v>
      </c>
      <c r="K44" s="11" t="str">
        <f t="shared" ca="1" si="0"/>
        <v/>
      </c>
      <c r="L44" s="156" t="s">
        <v>268</v>
      </c>
      <c r="M44" s="156" t="s">
        <v>442</v>
      </c>
      <c r="N44" s="156" t="s">
        <v>97</v>
      </c>
      <c r="O44" s="9">
        <v>5524.3</v>
      </c>
      <c r="P44" s="9">
        <v>5</v>
      </c>
      <c r="Q44" s="13" t="str">
        <f>VLOOKUP(O44, '[1]لیست محصولات شهریور ۱۴۰۳'!B:C,2,0)</f>
        <v>برزیل کوکاپیل کاناریو | Brazil Cocapil Canario</v>
      </c>
      <c r="R44" s="9"/>
      <c r="S44" s="12">
        <f>VLOOKUP(O44, '[1]لیست محصولات شهریور ۱۴۰۳'!B:F,5,0)</f>
        <v>4000</v>
      </c>
      <c r="T44" s="14">
        <f>VLOOKUP(O44, '[1]لیست محصولات شهریور ۱۴۰۳'!B:G,6,0)</f>
        <v>58400000</v>
      </c>
      <c r="U44" s="15"/>
      <c r="V44" s="16">
        <f t="shared" si="1"/>
        <v>0</v>
      </c>
      <c r="W44" s="12">
        <f t="shared" si="2"/>
        <v>5</v>
      </c>
      <c r="X44" s="14">
        <f t="shared" si="3"/>
        <v>292000000</v>
      </c>
      <c r="Y44" s="17"/>
      <c r="Z44" s="14">
        <f t="shared" si="4"/>
        <v>292000000</v>
      </c>
      <c r="AA44" s="168" t="s">
        <v>80</v>
      </c>
      <c r="AB44" s="226" t="s">
        <v>70</v>
      </c>
      <c r="AC44" s="171" t="s">
        <v>443</v>
      </c>
      <c r="AD44" s="175"/>
      <c r="AE44" s="19"/>
      <c r="AF44" s="21"/>
      <c r="AG44" s="22" t="str">
        <f t="shared" si="5"/>
        <v>TRUE</v>
      </c>
      <c r="AH44" s="23" t="str">
        <f t="shared" si="6"/>
        <v>تهران - کافه بیکری رولن - علیرضا خسروی 09371333263</v>
      </c>
    </row>
    <row r="45" spans="1:34" ht="22.35" customHeight="1">
      <c r="A45" s="7"/>
      <c r="B45" s="7"/>
      <c r="C45" s="7"/>
      <c r="D45" s="7"/>
      <c r="E45" s="7"/>
      <c r="F45" s="8"/>
      <c r="G45" s="164"/>
      <c r="H45" s="167"/>
      <c r="I45" s="164"/>
      <c r="J45" s="161"/>
      <c r="K45" s="11" t="str">
        <f t="shared" ca="1" si="0"/>
        <v/>
      </c>
      <c r="L45" s="158"/>
      <c r="M45" s="158"/>
      <c r="N45" s="158"/>
      <c r="O45" s="9">
        <v>3329.1</v>
      </c>
      <c r="P45" s="9">
        <v>1</v>
      </c>
      <c r="Q45" s="13" t="str">
        <f>VLOOKUP(O45, '[1]لیست محصولات شهریور ۱۴۰۳'!B:C,2,0)</f>
        <v>بنتی ننکا | Benti Nenka</v>
      </c>
      <c r="R45" s="9"/>
      <c r="S45" s="12">
        <f>VLOOKUP(O45, '[1]لیست محصولات شهریور ۱۴۰۳'!B:F,5,0)</f>
        <v>150</v>
      </c>
      <c r="T45" s="14">
        <f>VLOOKUP(O45, '[1]لیست محصولات شهریور ۱۴۰۳'!B:G,6,0)</f>
        <v>9850000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9850000</v>
      </c>
      <c r="Y45" s="17"/>
      <c r="Z45" s="14">
        <f t="shared" si="4"/>
        <v>9850000</v>
      </c>
      <c r="AA45" s="170"/>
      <c r="AB45" s="227"/>
      <c r="AC45" s="173"/>
      <c r="AD45" s="177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s="79" customFormat="1" ht="22.35" customHeight="1">
      <c r="A46" s="66"/>
      <c r="B46" s="66"/>
      <c r="C46" s="66"/>
      <c r="D46" s="66"/>
      <c r="E46" s="66"/>
      <c r="F46" s="66"/>
      <c r="G46" s="67">
        <v>23</v>
      </c>
      <c r="H46" s="68" t="s">
        <v>96</v>
      </c>
      <c r="I46" s="67" t="s">
        <v>1432</v>
      </c>
      <c r="J46" s="67"/>
      <c r="K46" s="69" t="str">
        <f t="shared" ca="1" si="0"/>
        <v/>
      </c>
      <c r="L46" s="70"/>
      <c r="M46" s="70" t="s">
        <v>1209</v>
      </c>
      <c r="N46" s="70" t="s">
        <v>1210</v>
      </c>
      <c r="O46" s="67">
        <v>5525.1</v>
      </c>
      <c r="P46" s="67">
        <v>1</v>
      </c>
      <c r="Q46" s="71" t="str">
        <f>VLOOKUP(O46, '[1]لیست محصولات شهریور ۱۴۰۳'!B:C,2,0)</f>
        <v>اتیوپی آناسورا | Ethiopia Anasora</v>
      </c>
      <c r="R46" s="67"/>
      <c r="S46" s="70">
        <f>VLOOKUP(O46, '[1]لیست محصولات شهریور ۱۴۰۳'!B:F,5,0)</f>
        <v>150</v>
      </c>
      <c r="T46" s="72">
        <f>VLOOKUP(O46, '[1]لیست محصولات شهریور ۱۴۰۳'!B:G,6,0)</f>
        <v>2750000</v>
      </c>
      <c r="U46" s="85"/>
      <c r="V46" s="74">
        <f t="shared" si="1"/>
        <v>0</v>
      </c>
      <c r="W46" s="70">
        <f t="shared" si="2"/>
        <v>1</v>
      </c>
      <c r="X46" s="72">
        <f t="shared" si="3"/>
        <v>2750000</v>
      </c>
      <c r="Y46" s="75"/>
      <c r="Z46" s="72">
        <f t="shared" si="4"/>
        <v>2750000</v>
      </c>
      <c r="AA46" s="76" t="s">
        <v>1029</v>
      </c>
      <c r="AB46" s="71" t="s">
        <v>1211</v>
      </c>
      <c r="AC46" s="77" t="s">
        <v>1212</v>
      </c>
      <c r="AD46" s="67"/>
      <c r="AE46" s="77"/>
      <c r="AF46" s="78"/>
      <c r="AH46" s="23" t="str">
        <f t="shared" si="6"/>
        <v>شیراز چهارراه زرگري - ساختمان بارانا کافه بیکری گنتوم -  زارعی 09917331349</v>
      </c>
    </row>
    <row r="47" spans="1:34" ht="22.35" customHeight="1">
      <c r="A47" s="7"/>
      <c r="B47" s="7"/>
      <c r="C47" s="7"/>
      <c r="D47" s="7"/>
      <c r="E47" s="7"/>
      <c r="F47" s="8"/>
      <c r="G47" s="162">
        <v>24</v>
      </c>
      <c r="H47" s="165"/>
      <c r="I47" s="162" t="s">
        <v>1432</v>
      </c>
      <c r="J47" s="159" t="s">
        <v>75</v>
      </c>
      <c r="K47" s="11" t="str">
        <f t="shared" ca="1" si="0"/>
        <v/>
      </c>
      <c r="L47" s="156" t="s">
        <v>165</v>
      </c>
      <c r="M47" s="156"/>
      <c r="N47" s="156" t="s">
        <v>1489</v>
      </c>
      <c r="O47" s="9">
        <v>5511.2</v>
      </c>
      <c r="P47" s="9">
        <v>2</v>
      </c>
      <c r="Q47" s="13" t="str">
        <f>VLOOKUP(O47, '[1]لیست محصولات شهریور ۱۴۰۳'!B:C,2,0)</f>
        <v>هامبلا | Hambella</v>
      </c>
      <c r="R47" s="9"/>
      <c r="S47" s="12">
        <f>VLOOKUP(O47, '[1]لیست محصولات شهریور ۱۴۰۳'!B:F,5,0)</f>
        <v>750</v>
      </c>
      <c r="T47" s="14">
        <f>VLOOKUP(O47, '[1]لیست محصولات شهریور ۱۴۰۳'!B:G,6,0)</f>
        <v>14550000</v>
      </c>
      <c r="U47" s="15"/>
      <c r="V47" s="16">
        <f t="shared" si="1"/>
        <v>0</v>
      </c>
      <c r="W47" s="12">
        <f t="shared" si="2"/>
        <v>2</v>
      </c>
      <c r="X47" s="14">
        <f t="shared" si="3"/>
        <v>29100000</v>
      </c>
      <c r="Y47" s="17"/>
      <c r="Z47" s="14">
        <f t="shared" si="4"/>
        <v>29100000</v>
      </c>
      <c r="AA47" s="168" t="s">
        <v>80</v>
      </c>
      <c r="AB47" s="226" t="s">
        <v>70</v>
      </c>
      <c r="AC47" s="171" t="s">
        <v>167</v>
      </c>
      <c r="AD47" s="175" t="s">
        <v>87</v>
      </c>
      <c r="AE47" s="249" t="s">
        <v>1110</v>
      </c>
      <c r="AF47" s="21"/>
      <c r="AG47" s="22" t="str">
        <f t="shared" si="5"/>
        <v>TRUE</v>
      </c>
      <c r="AH47" s="23" t="str">
        <f t="shared" si="6"/>
        <v>تهران - کافه پلتفرم وست - واهه  09124753526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64"/>
      <c r="H48" s="167"/>
      <c r="I48" s="164"/>
      <c r="J48" s="161"/>
      <c r="K48" s="11" t="str">
        <f t="shared" ca="1" si="0"/>
        <v/>
      </c>
      <c r="L48" s="158"/>
      <c r="M48" s="158"/>
      <c r="N48" s="158"/>
      <c r="O48" s="9">
        <v>3326.1</v>
      </c>
      <c r="P48" s="9">
        <v>2</v>
      </c>
      <c r="Q48" s="13" t="str">
        <f>VLOOKUP(O48, '[1]لیست محصولات شهریور ۱۴۰۳'!B:C,2,0)</f>
        <v>میاگروس | Milagros</v>
      </c>
      <c r="R48" s="9"/>
      <c r="S48" s="12">
        <f>VLOOKUP(O48, '[1]لیست محصولات شهریور ۱۴۰۳'!B:F,5,0)</f>
        <v>150</v>
      </c>
      <c r="T48" s="14">
        <f>VLOOKUP(O48, '[1]لیست محصولات شهریور ۱۴۰۳'!B:G,6,0)</f>
        <v>3750000</v>
      </c>
      <c r="U48" s="15"/>
      <c r="V48" s="16">
        <f t="shared" si="1"/>
        <v>0</v>
      </c>
      <c r="W48" s="12">
        <f t="shared" si="2"/>
        <v>2</v>
      </c>
      <c r="X48" s="14">
        <f t="shared" si="3"/>
        <v>7500000</v>
      </c>
      <c r="Y48" s="17"/>
      <c r="Z48" s="14">
        <f t="shared" si="4"/>
        <v>7500000</v>
      </c>
      <c r="AA48" s="170"/>
      <c r="AB48" s="227"/>
      <c r="AC48" s="173"/>
      <c r="AD48" s="177"/>
      <c r="AE48" s="251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82">
        <v>25</v>
      </c>
      <c r="H49" s="83"/>
      <c r="I49" s="82" t="s">
        <v>1432</v>
      </c>
      <c r="J49" s="9"/>
      <c r="K49" s="11" t="str">
        <f t="shared" ca="1" si="0"/>
        <v/>
      </c>
      <c r="L49" s="12" t="s">
        <v>1411</v>
      </c>
      <c r="M49" s="12" t="s">
        <v>1412</v>
      </c>
      <c r="N49" s="12"/>
      <c r="O49" s="9">
        <v>3329.1</v>
      </c>
      <c r="P49" s="9">
        <v>1</v>
      </c>
      <c r="Q49" s="13" t="str">
        <f>VLOOKUP(O49, '[1]لیست محصولات شهریور ۱۴۰۳'!B:C,2,0)</f>
        <v>بنتی ننکا | Benti Nenka</v>
      </c>
      <c r="R49" s="9" t="s">
        <v>576</v>
      </c>
      <c r="S49" s="12">
        <f>VLOOKUP(O49, '[1]لیست محصولات شهریور ۱۴۰۳'!B:F,5,0)</f>
        <v>150</v>
      </c>
      <c r="T49" s="14">
        <f>VLOOKUP(O49, '[1]لیست محصولات شهریور ۱۴۰۳'!B:G,6,0)</f>
        <v>9850000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9850000</v>
      </c>
      <c r="Y49" s="17"/>
      <c r="Z49" s="14">
        <f t="shared" si="4"/>
        <v>9850000</v>
      </c>
      <c r="AA49" s="18" t="s">
        <v>80</v>
      </c>
      <c r="AB49" s="13" t="s">
        <v>1491</v>
      </c>
      <c r="AC49" s="19" t="s">
        <v>70</v>
      </c>
      <c r="AD49" s="20"/>
      <c r="AE49" s="84" t="s">
        <v>1490</v>
      </c>
      <c r="AF49" s="21"/>
      <c r="AG49" s="22" t="str">
        <f t="shared" si="5"/>
        <v>TRUE</v>
      </c>
      <c r="AH49" s="23" t="str">
        <f t="shared" si="6"/>
        <v>تهران بلوار نلسون ماندلا - خیابان دستگردی - پلاک 305 - سفارت کویت - گیرنده: آقای الموزینی 09103447904  - هنریک رفتشو -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8</v>
      </c>
      <c r="AI240" s="56">
        <f t="shared" si="19"/>
        <v>0</v>
      </c>
      <c r="AJ240" s="57">
        <f>AH240-AI240</f>
        <v>8</v>
      </c>
      <c r="AK240" s="58">
        <f t="shared" si="23"/>
        <v>1.2</v>
      </c>
      <c r="AL240" s="59">
        <f>AO240+AQ240-[2]Sheet1!$AH241</f>
        <v>0</v>
      </c>
      <c r="AM240" s="59">
        <f t="shared" si="25"/>
        <v>-8</v>
      </c>
      <c r="AN240" s="58">
        <f t="shared" si="21"/>
        <v>0</v>
      </c>
      <c r="AO240" s="59"/>
      <c r="AP240" s="58">
        <f t="shared" si="22"/>
        <v>-1.2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7</v>
      </c>
      <c r="AI241" s="56">
        <f t="shared" si="19"/>
        <v>0</v>
      </c>
      <c r="AJ241" s="57">
        <f t="shared" ref="AJ241:AJ264" si="27">AH241-AI241</f>
        <v>7</v>
      </c>
      <c r="AK241" s="58">
        <f>AH241*AG241/1000</f>
        <v>5.25</v>
      </c>
      <c r="AL241" s="59">
        <f>AO241+AQ241-[2]Sheet1!$AH242</f>
        <v>0</v>
      </c>
      <c r="AM241" s="59">
        <f t="shared" si="25"/>
        <v>-7</v>
      </c>
      <c r="AN241" s="58">
        <f t="shared" si="21"/>
        <v>0</v>
      </c>
      <c r="AO241" s="59"/>
      <c r="AP241" s="58">
        <f t="shared" si="22"/>
        <v>-5.25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AO242+AQ242-[2]Sheet1!$AH243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12</v>
      </c>
      <c r="AI251" s="56">
        <f t="shared" si="19"/>
        <v>0</v>
      </c>
      <c r="AJ251" s="57">
        <f t="shared" si="27"/>
        <v>12</v>
      </c>
      <c r="AK251" s="58">
        <f t="shared" si="28"/>
        <v>1.8</v>
      </c>
      <c r="AL251" s="59">
        <f>AO251+AQ251-[2]Sheet1!$AH252</f>
        <v>0</v>
      </c>
      <c r="AM251" s="59">
        <f t="shared" si="25"/>
        <v>-12</v>
      </c>
      <c r="AN251" s="58">
        <f t="shared" si="21"/>
        <v>0</v>
      </c>
      <c r="AO251" s="59"/>
      <c r="AP251" s="58">
        <f t="shared" si="22"/>
        <v>-1.8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6</v>
      </c>
      <c r="AI252" s="56">
        <f t="shared" si="19"/>
        <v>0</v>
      </c>
      <c r="AJ252" s="57">
        <f t="shared" si="27"/>
        <v>6</v>
      </c>
      <c r="AK252" s="58">
        <f t="shared" si="28"/>
        <v>4.5</v>
      </c>
      <c r="AL252" s="59">
        <f>AO252+AQ252-[2]Sheet1!$AH253</f>
        <v>0</v>
      </c>
      <c r="AM252" s="59">
        <f t="shared" si="25"/>
        <v>-6</v>
      </c>
      <c r="AN252" s="58">
        <f t="shared" si="21"/>
        <v>0</v>
      </c>
      <c r="AO252" s="59"/>
      <c r="AP252" s="58">
        <f t="shared" si="22"/>
        <v>-4.5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15">
    <mergeCell ref="AE47:AE48"/>
    <mergeCell ref="H47:H48"/>
    <mergeCell ref="G47:G48"/>
    <mergeCell ref="AD47:AD48"/>
    <mergeCell ref="AC47:AC48"/>
    <mergeCell ref="AB47:AB48"/>
    <mergeCell ref="AA47:AA48"/>
    <mergeCell ref="N47:N48"/>
    <mergeCell ref="M47:M48"/>
    <mergeCell ref="L47:L48"/>
    <mergeCell ref="J47:J48"/>
    <mergeCell ref="I47:I48"/>
    <mergeCell ref="H44:H45"/>
    <mergeCell ref="G44:G45"/>
    <mergeCell ref="AD44:AD45"/>
    <mergeCell ref="AC44:AC45"/>
    <mergeCell ref="AB44:AB45"/>
    <mergeCell ref="AA44:AA45"/>
    <mergeCell ref="N44:N45"/>
    <mergeCell ref="M44:M45"/>
    <mergeCell ref="L44:L45"/>
    <mergeCell ref="J44:J45"/>
    <mergeCell ref="I44:I45"/>
    <mergeCell ref="AD37:AD40"/>
    <mergeCell ref="AC37:AC40"/>
    <mergeCell ref="AB37:AB40"/>
    <mergeCell ref="AA37:AA40"/>
    <mergeCell ref="G37:G40"/>
    <mergeCell ref="H37:H40"/>
    <mergeCell ref="I37:I40"/>
    <mergeCell ref="J37:J40"/>
    <mergeCell ref="L37:L40"/>
    <mergeCell ref="M37:M40"/>
    <mergeCell ref="N37:N40"/>
    <mergeCell ref="H32:H33"/>
    <mergeCell ref="G32:G33"/>
    <mergeCell ref="AA32:AA33"/>
    <mergeCell ref="AD32:AD33"/>
    <mergeCell ref="AC32:AC33"/>
    <mergeCell ref="AB32:AB33"/>
    <mergeCell ref="N32:N33"/>
    <mergeCell ref="M32:M33"/>
    <mergeCell ref="L32:L33"/>
    <mergeCell ref="J32:J33"/>
    <mergeCell ref="I32:I33"/>
    <mergeCell ref="AD27:AD30"/>
    <mergeCell ref="AC27:AC30"/>
    <mergeCell ref="AB27:AB30"/>
    <mergeCell ref="AA27:AA30"/>
    <mergeCell ref="G27:G30"/>
    <mergeCell ref="H27:H30"/>
    <mergeCell ref="I27:I30"/>
    <mergeCell ref="J27:J30"/>
    <mergeCell ref="L27:L30"/>
    <mergeCell ref="M27:M30"/>
    <mergeCell ref="N27:N30"/>
    <mergeCell ref="M19:M25"/>
    <mergeCell ref="N19:N25"/>
    <mergeCell ref="AD19:AD25"/>
    <mergeCell ref="AC19:AC25"/>
    <mergeCell ref="AB19:AB25"/>
    <mergeCell ref="AA19:AA25"/>
    <mergeCell ref="G19:G25"/>
    <mergeCell ref="H19:H25"/>
    <mergeCell ref="I19:I25"/>
    <mergeCell ref="J19:J25"/>
    <mergeCell ref="L19:L25"/>
    <mergeCell ref="H17:H18"/>
    <mergeCell ref="G17:G18"/>
    <mergeCell ref="AD17:AD18"/>
    <mergeCell ref="AC17:AC18"/>
    <mergeCell ref="AB17:AB18"/>
    <mergeCell ref="AA17:AA18"/>
    <mergeCell ref="N17:N18"/>
    <mergeCell ref="M17:M18"/>
    <mergeCell ref="L17:L18"/>
    <mergeCell ref="J17:J18"/>
    <mergeCell ref="I17:I18"/>
    <mergeCell ref="H14:H15"/>
    <mergeCell ref="G14:G15"/>
    <mergeCell ref="AD14:AD15"/>
    <mergeCell ref="AC14:AC15"/>
    <mergeCell ref="AB14:AB15"/>
    <mergeCell ref="AA14:AA15"/>
    <mergeCell ref="N14:N15"/>
    <mergeCell ref="M14:M15"/>
    <mergeCell ref="L14:L15"/>
    <mergeCell ref="J14:J15"/>
    <mergeCell ref="I14:I15"/>
    <mergeCell ref="G6:G9"/>
    <mergeCell ref="H6:H9"/>
    <mergeCell ref="I6:I9"/>
    <mergeCell ref="L6:L9"/>
    <mergeCell ref="M6:M9"/>
    <mergeCell ref="AD6:AD9"/>
    <mergeCell ref="AC6:AC9"/>
    <mergeCell ref="AB6:AB9"/>
    <mergeCell ref="AA6:AA9"/>
    <mergeCell ref="J6:J9"/>
    <mergeCell ref="N6:N9"/>
    <mergeCell ref="A1:B1"/>
    <mergeCell ref="C1:D1"/>
    <mergeCell ref="E1:F1"/>
    <mergeCell ref="U1:V1"/>
    <mergeCell ref="AD2:AD5"/>
    <mergeCell ref="AC2:AC5"/>
    <mergeCell ref="AB2:AB5"/>
    <mergeCell ref="AA2:AA5"/>
    <mergeCell ref="G2:G5"/>
    <mergeCell ref="H2:H5"/>
    <mergeCell ref="I2:I5"/>
    <mergeCell ref="J2:J5"/>
    <mergeCell ref="L2:L5"/>
    <mergeCell ref="M2:M5"/>
    <mergeCell ref="N2:N5"/>
  </mergeCells>
  <conditionalFormatting sqref="G2:J2 AD2 Z2:Z200 J6 AD6 J10:J14 AD10:AD14 G11:I14 G16:J17 AD16:AD17 G19:J19 AD19 G26:J27 AD26:AD27 G31:J32 AD31:AD32 G34:J37 AD34:AD37 G41:J44 AD41:AD44 G46:J47 AD46:AD47 G49:J200 AD49:AD200">
    <cfRule type="expression" dxfId="47" priority="63">
      <formula>$A2</formula>
    </cfRule>
    <cfRule type="expression" dxfId="46" priority="65">
      <formula>$E2</formula>
    </cfRule>
  </conditionalFormatting>
  <conditionalFormatting sqref="G2:AF2 Q3:Z200 J6 AA6:AF6 J10:J14 AA10:AF14 G11:I14 G16:P17 AA16:AF17 G19:P19 AA19:AF19 G26:P27 AA26:AF27 G31:P32 AA31:AF32 G34:P37 AA34:AF37 G41:P44 AA41:AF44 G46:P47 AA46:AF47 G49:P200 AA49:AF200 AE3:AF5 K3:K10 O3:P10 H6 AE7:AF9 H10 K11:P14 K15 O15:P15 AE15:AF15 K18 O18:P18 AE18:AF18 K20:K25 O20:P25 AE20:AF25 K28:K30 O28:P30 AE28:AF30 K33 O33:P33 AE33:AF33 K38:K40 O38:P40 AE38:AF40 K45 O45:P45 AE45:AF45 K48 O48:P48 AF48">
    <cfRule type="expression" dxfId="45" priority="64">
      <formula>$C2</formula>
    </cfRule>
  </conditionalFormatting>
  <conditionalFormatting sqref="W2:W200">
    <cfRule type="expression" dxfId="44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{592EA490-A83F-47A3-A98B-27B8B2A0815C}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{4A15C4E1-D687-44FA-8A82-056118AB8623}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{BF218FFF-734D-44D0-883B-626AAAA385E8}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{5DDAF044-1679-42B8-9E84-6286B4CC15F3}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{A57EB439-C422-4D81-BA4B-6EDC164FE860}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{5D13F703-889C-4FAF-82E5-6645146B261A}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{473340E5-47B1-4128-BE01-2241DE0E5D17}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{2C099AF4-E446-44FB-B373-20B305C5DF87}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{E176E638-2F36-4729-8267-56D94B7F6759}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{2586170C-8EA0-4F07-9028-5BFC43189C00}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{55F77264-662D-448A-B018-170C68447255}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{48C8D2BC-91B9-412C-8B08-BA1C68CEA725}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{357E8C2F-9F6A-4EE8-BDD3-BB63018F0BEB}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{1F940F1C-40F5-44B6-8F44-1BFA89B5F564}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{6E7B482C-334B-4BAC-978F-C836ED571D6C}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{ED43F24F-A9A9-417E-BF77-209A170CB368}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{CE6C8703-203D-4EB2-A9E4-F0D3FA1AC4F2}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{74845B3C-BABE-47F5-BB13-5D37B635BD1E}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{3B94EF2A-4F28-4FE8-8F56-8AE56AC3C5C2}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{9CD08F85-B8E4-45D9-BB9A-C5C4B212546E}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{9D1C95E3-49C9-4601-88EA-82D0812820D0}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{3E789CF9-A9E5-453C-8266-8B77CAC870E7}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{8667E0C1-4D49-40A4-96BE-B3C3D6D621BA}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{5FF12F56-D040-48A9-90E4-72032F129E9A}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{8ABB3140-619B-4AC4-9374-4A2CA48F1402}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{4C39264B-4D74-4455-B4A0-C1E85D911A58}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{9A4CCCAA-6139-402B-8E81-E8A1C7E8602E}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{A5841C7F-2F1B-4FCF-B860-785593A65FB6}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{7CD03AA4-4076-46E6-A2DF-6CC3B00C3EED}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{05D19693-13C9-4A40-B68F-2FF9CBE82DE4}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{FCFB4B36-11D2-473D-9905-2DDBC2CA3F9F}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{A92D2EB6-5FBC-4986-979D-46EBE7ED6733}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{EA39D797-7BB3-40F7-A154-CDAAF021012D}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{7212756C-F71E-4F74-B92B-760AE1EB0156}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{01C86CF4-0454-4366-95FF-B45FBAE8AD28}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{A6D90CC1-F172-49E9-9859-247FF1792520}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{B86A5819-A278-477A-8CCB-A6FD7947802C}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{DB77B227-2C9B-45B8-8B93-214B7EB08FE6}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{7C01830B-75CF-4282-85B3-09AEEED3E4A6}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{C2D34EEE-E3AF-4397-997E-166E26811D5E}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{A68038E7-156E-463A-94AB-025BF5D554E3}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{6348D2E4-555D-40EE-90EA-6C8BBE2ABE56}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{BC625805-F9EE-4828-91B5-FF98B75D9248}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{F3B674CC-AE9B-4583-B67E-1B689DD36861}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{1C7945AA-22AC-49BC-B6F4-7482270D2907}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{67EE79E2-D250-45B5-BDD9-AC86995A90E2}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{4E6998FE-2DFB-4431-85CA-D59A52ACF2C5}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{CBE6AD09-9CB7-45ED-ABBA-CDE815ED31FA}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{65B1FB29-31E1-4EAF-8D87-29FC8665B8A1}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{65CA5212-1DF8-4D8C-B8A7-0A997F6EE2AE}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{F2664871-4D48-416B-B97E-B391C99A220C}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{7B5C92DE-ADFC-4576-ACFE-38ECA3BCF56D}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{E4497A6F-99D9-4AAA-9DEA-80E99C67354C}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{E7AADB66-A633-435E-A7B4-3C9FBE7A4D13}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{C91896EF-452E-47FF-A5C0-C157B6DCF432}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{E863BE2E-A42F-4105-BAA4-8057AB16B6EA}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{839F72FC-D6DE-4BB9-A590-5DF4C33D58AC}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{FDFD5023-80AC-47E5-87E4-15A1D5021160}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{0E8CD5D9-3B41-4294-902E-6926272A4EAD}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{F9AE0ACA-2B14-4B3A-AAC5-D13A3D3DFD68}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{8925C619-A1F1-4B65-9245-4126561353A4}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2EA490-A83F-47A3-A98B-27B8B2A0815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A15C4E1-D687-44FA-8A82-056118AB862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BF218FFF-734D-44D0-883B-626AAAA385E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DDAF044-1679-42B8-9E84-6286B4CC15F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A57EB439-C422-4D81-BA4B-6EDC164FE86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D13F703-889C-4FAF-82E5-6645146B261A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73340E5-47B1-4128-BE01-2241DE0E5D1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2C099AF4-E446-44FB-B373-20B305C5DF8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E176E638-2F36-4729-8267-56D94B7F675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2586170C-8EA0-4F07-9028-5BFC43189C0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5F77264-662D-448A-B018-170C68447255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48C8D2BC-91B9-412C-8B08-BA1C68CEA725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57E8C2F-9F6A-4EE8-BDD3-BB63018F0BEB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1F940F1C-40F5-44B6-8F44-1BFA89B5F564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6E7B482C-334B-4BAC-978F-C836ED571D6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D43F24F-A9A9-417E-BF77-209A170CB36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E6C8703-203D-4EB2-A9E4-F0D3FA1AC4F2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74845B3C-BABE-47F5-BB13-5D37B635BD1E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B94EF2A-4F28-4FE8-8F56-8AE56AC3C5C2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CD08F85-B8E4-45D9-BB9A-C5C4B212546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D1C95E3-49C9-4601-88EA-82D0812820D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3E789CF9-A9E5-453C-8266-8B77CAC870E7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667E0C1-4D49-40A4-96BE-B3C3D6D621BA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5FF12F56-D040-48A9-90E4-72032F129E9A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8ABB3140-619B-4AC4-9374-4A2CA48F140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4C39264B-4D74-4455-B4A0-C1E85D911A5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A4CCCAA-6139-402B-8E81-E8A1C7E8602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5841C7F-2F1B-4FCF-B860-785593A65FB6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CD03AA4-4076-46E6-A2DF-6CC3B00C3EED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05D19693-13C9-4A40-B68F-2FF9CBE82DE4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FCFB4B36-11D2-473D-9905-2DDBC2CA3F9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92D2EB6-5FBC-4986-979D-46EBE7ED673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A39D797-7BB3-40F7-A154-CDAAF021012D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7212756C-F71E-4F74-B92B-760AE1EB015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1C86CF4-0454-4366-95FF-B45FBAE8AD2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6D90CC1-F172-49E9-9859-247FF1792520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B86A5819-A278-477A-8CCB-A6FD7947802C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B77B227-2C9B-45B8-8B93-214B7EB08FE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7C01830B-75CF-4282-85B3-09AEEED3E4A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2D34EEE-E3AF-4397-997E-166E26811D5E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68038E7-156E-463A-94AB-025BF5D554E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348D2E4-555D-40EE-90EA-6C8BBE2ABE5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BC625805-F9EE-4828-91B5-FF98B75D924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3B674CC-AE9B-4583-B67E-1B689DD36861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1C7945AA-22AC-49BC-B6F4-7482270D290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67EE79E2-D250-45B5-BDD9-AC86995A90E2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E6998FE-2DFB-4431-85CA-D59A52ACF2C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CBE6AD09-9CB7-45ED-ABBA-CDE815ED31F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5B1FB29-31E1-4EAF-8D87-29FC8665B8A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5CA5212-1DF8-4D8C-B8A7-0A997F6EE2A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F2664871-4D48-416B-B97E-B391C99A220C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7B5C92DE-ADFC-4576-ACFE-38ECA3BCF56D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4497A6F-99D9-4AAA-9DEA-80E99C67354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E7AADB66-A633-435E-A7B4-3C9FBE7A4D1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91896EF-452E-47FF-A5C0-C157B6DCF432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863BE2E-A42F-4105-BAA4-8057AB16B6E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39F72FC-D6DE-4BB9-A590-5DF4C33D58A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DFD5023-80AC-47E5-87E4-15A1D502116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0E8CD5D9-3B41-4294-902E-6926272A4EA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9AE0ACA-2B14-4B3A-AAC5-D13A3D3DFD6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8925C619-A1F1-4B65-9245-4126561353A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4853-38FD-4913-B280-EC627D99ED09}">
  <dimension ref="A1:AR267"/>
  <sheetViews>
    <sheetView rightToLeft="1" topLeftCell="G34" zoomScale="70" zoomScaleNormal="70" workbookViewId="0">
      <selection activeCell="M48" sqref="M4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customWidth="1"/>
    <col min="9" max="9" width="25.77734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2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30.88671875" style="24" bestFit="1" customWidth="1"/>
    <col min="29" max="29" width="15.77734375" style="31" bestFit="1" customWidth="1"/>
    <col min="30" max="30" width="13.6640625" style="32" bestFit="1" customWidth="1"/>
    <col min="31" max="31" width="60.77734375" style="24" bestFit="1" customWidth="1"/>
    <col min="32" max="32" width="28.33203125" style="24" bestFit="1" customWidth="1"/>
    <col min="33" max="33" width="13.5546875" style="24" bestFit="1" customWidth="1"/>
    <col min="34" max="34" width="143.109375" style="33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2">
        <v>1</v>
      </c>
      <c r="H2" s="262"/>
      <c r="I2" s="165" t="s">
        <v>1432</v>
      </c>
      <c r="J2" s="159" t="s">
        <v>75</v>
      </c>
      <c r="K2" s="11" t="str">
        <f t="shared" ref="K2:K65" ca="1" si="0">IF(C2, TODAY(), "" )</f>
        <v/>
      </c>
      <c r="L2" s="156" t="s">
        <v>509</v>
      </c>
      <c r="M2" s="156" t="s">
        <v>510</v>
      </c>
      <c r="N2" s="156" t="s">
        <v>1494</v>
      </c>
      <c r="O2" s="9">
        <v>5501.1</v>
      </c>
      <c r="P2" s="9">
        <v>6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2300000</v>
      </c>
      <c r="U2" s="15"/>
      <c r="V2" s="16">
        <f t="shared" ref="V2:V65" si="1">IF(C2, P2, U2 )</f>
        <v>0</v>
      </c>
      <c r="W2" s="12">
        <f t="shared" ref="W2:W65" si="2">P2-V2</f>
        <v>6</v>
      </c>
      <c r="X2" s="14">
        <f t="shared" ref="X2:X65" si="3">P2*T2</f>
        <v>13800000</v>
      </c>
      <c r="Y2" s="17"/>
      <c r="Z2" s="14">
        <f t="shared" ref="Z2:Z65" si="4">X2-Y2</f>
        <v>13800000</v>
      </c>
      <c r="AA2" s="168" t="s">
        <v>161</v>
      </c>
      <c r="AB2" s="226" t="s">
        <v>1493</v>
      </c>
      <c r="AC2" s="171" t="s">
        <v>513</v>
      </c>
      <c r="AD2" s="175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ارومیه ميدان امام علي به سمت پل قويون، كنارگذر باقري، نرسيده به پارك سلامت مجموعه كافه متينز (فروشگاه) - متین بابایان 09391415264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4"/>
      <c r="H3" s="263"/>
      <c r="I3" s="167"/>
      <c r="J3" s="161"/>
      <c r="K3" s="11" t="str">
        <f t="shared" ca="1" si="0"/>
        <v/>
      </c>
      <c r="L3" s="157"/>
      <c r="M3" s="157"/>
      <c r="N3" s="158"/>
      <c r="O3" s="9">
        <v>5501.2</v>
      </c>
      <c r="P3" s="9">
        <v>2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11100000</v>
      </c>
      <c r="U3" s="15"/>
      <c r="V3" s="16">
        <f t="shared" si="1"/>
        <v>0</v>
      </c>
      <c r="W3" s="12">
        <f t="shared" si="2"/>
        <v>2</v>
      </c>
      <c r="X3" s="14">
        <f t="shared" si="3"/>
        <v>22200000</v>
      </c>
      <c r="Y3" s="17"/>
      <c r="Z3" s="14">
        <f t="shared" si="4"/>
        <v>22200000</v>
      </c>
      <c r="AA3" s="169"/>
      <c r="AB3" s="228"/>
      <c r="AC3" s="172"/>
      <c r="AD3" s="176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2">
        <v>2</v>
      </c>
      <c r="H4" s="165"/>
      <c r="I4" s="162" t="s">
        <v>1432</v>
      </c>
      <c r="J4" s="159" t="s">
        <v>75</v>
      </c>
      <c r="K4" s="11" t="str">
        <f t="shared" ca="1" si="0"/>
        <v/>
      </c>
      <c r="L4" s="157"/>
      <c r="M4" s="157"/>
      <c r="N4" s="156" t="s">
        <v>1492</v>
      </c>
      <c r="O4" s="9">
        <v>5511.3</v>
      </c>
      <c r="P4" s="9">
        <v>3</v>
      </c>
      <c r="Q4" s="13" t="str">
        <f>VLOOKUP(O4, '[1]لیست محصولات شهریور ۱۴۰۳'!B:C,2,0)</f>
        <v>هامبلا | Hambella</v>
      </c>
      <c r="R4" s="9"/>
      <c r="S4" s="12">
        <f>VLOOKUP(O4, '[1]لیست محصولات شهریور ۱۴۰۳'!B:F,5,0)</f>
        <v>4000</v>
      </c>
      <c r="T4" s="14">
        <f>VLOOKUP(O4, '[1]لیست محصولات شهریور ۱۴۰۳'!B:G,6,0)</f>
        <v>69600000</v>
      </c>
      <c r="U4" s="15"/>
      <c r="V4" s="16">
        <f t="shared" si="1"/>
        <v>0</v>
      </c>
      <c r="W4" s="12">
        <f t="shared" si="2"/>
        <v>3</v>
      </c>
      <c r="X4" s="14">
        <f t="shared" si="3"/>
        <v>208800000</v>
      </c>
      <c r="Y4" s="17"/>
      <c r="Z4" s="14">
        <f t="shared" si="4"/>
        <v>208800000</v>
      </c>
      <c r="AA4" s="169"/>
      <c r="AB4" s="228"/>
      <c r="AC4" s="172"/>
      <c r="AD4" s="176"/>
      <c r="AE4" s="19"/>
      <c r="AF4" s="21"/>
      <c r="AG4" s="22" t="str">
        <f t="shared" si="5"/>
        <v>TRUE</v>
      </c>
      <c r="AH4" s="23" t="str">
        <f t="shared" si="6"/>
        <v xml:space="preserve">  کافه متینز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4"/>
      <c r="H5" s="167"/>
      <c r="I5" s="164"/>
      <c r="J5" s="161"/>
      <c r="K5" s="11" t="str">
        <f t="shared" ca="1" si="0"/>
        <v/>
      </c>
      <c r="L5" s="158"/>
      <c r="M5" s="158"/>
      <c r="N5" s="158"/>
      <c r="O5" s="9">
        <v>5501.3</v>
      </c>
      <c r="P5" s="9">
        <v>2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51200000</v>
      </c>
      <c r="U5" s="15"/>
      <c r="V5" s="16">
        <f t="shared" si="1"/>
        <v>0</v>
      </c>
      <c r="W5" s="12">
        <f t="shared" si="2"/>
        <v>2</v>
      </c>
      <c r="X5" s="14">
        <f t="shared" si="3"/>
        <v>102400000</v>
      </c>
      <c r="Y5" s="17"/>
      <c r="Z5" s="14">
        <f t="shared" si="4"/>
        <v>102400000</v>
      </c>
      <c r="AA5" s="170"/>
      <c r="AB5" s="227"/>
      <c r="AC5" s="173"/>
      <c r="AD5" s="177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284218114222</v>
      </c>
      <c r="I6" s="25" t="s">
        <v>1432</v>
      </c>
      <c r="J6" s="9"/>
      <c r="K6" s="11" t="str">
        <f t="shared" ca="1" si="0"/>
        <v/>
      </c>
      <c r="L6" s="12" t="s">
        <v>487</v>
      </c>
      <c r="M6" s="12" t="s">
        <v>488</v>
      </c>
      <c r="N6" s="12" t="s">
        <v>489</v>
      </c>
      <c r="O6" s="9">
        <v>5501.3</v>
      </c>
      <c r="P6" s="9">
        <v>1</v>
      </c>
      <c r="Q6" s="13" t="str">
        <f>VLOOKUP(O6, '[1]لیست محصولات شهریور ۱۴۰۳'!B:C,2,0)</f>
        <v>ورتکس | Vortex</v>
      </c>
      <c r="R6" s="9"/>
      <c r="S6" s="12">
        <f>VLOOKUP(O6, '[1]لیست محصولات شهریور ۱۴۰۳'!B:F,5,0)</f>
        <v>4000</v>
      </c>
      <c r="T6" s="14">
        <f>VLOOKUP(O6, '[1]لیست محصولات شهریور ۱۴۰۳'!B:G,6,0)</f>
        <v>51200000</v>
      </c>
      <c r="U6" s="15"/>
      <c r="V6" s="16">
        <f t="shared" si="1"/>
        <v>0</v>
      </c>
      <c r="W6" s="12">
        <f t="shared" si="2"/>
        <v>1</v>
      </c>
      <c r="X6" s="14">
        <f t="shared" si="3"/>
        <v>51200000</v>
      </c>
      <c r="Y6" s="17"/>
      <c r="Z6" s="14">
        <f t="shared" si="4"/>
        <v>51200000</v>
      </c>
      <c r="AA6" s="18" t="s">
        <v>490</v>
      </c>
      <c r="AB6" s="13" t="s">
        <v>1495</v>
      </c>
      <c r="AC6" s="19" t="s">
        <v>492</v>
      </c>
      <c r="AD6" s="20"/>
      <c r="AE6" s="19"/>
      <c r="AF6" s="21"/>
      <c r="AG6" s="22" t="str">
        <f t="shared" si="5"/>
        <v>TRUE</v>
      </c>
      <c r="AH6" s="23" t="str">
        <f t="shared" si="6"/>
        <v>بابلسر دریاکنار خیابان ششم سر کوچه یکم کافه زین - زینب دولتی 09123513718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9">
        <v>4</v>
      </c>
      <c r="H7" s="202">
        <v>167137</v>
      </c>
      <c r="I7" s="159" t="s">
        <v>1432</v>
      </c>
      <c r="J7" s="159"/>
      <c r="K7" s="11" t="str">
        <f t="shared" ca="1" si="0"/>
        <v/>
      </c>
      <c r="L7" s="156" t="s">
        <v>1496</v>
      </c>
      <c r="M7" s="156" t="s">
        <v>1486</v>
      </c>
      <c r="N7" s="156"/>
      <c r="O7" s="9">
        <v>5525.1</v>
      </c>
      <c r="P7" s="9">
        <v>2</v>
      </c>
      <c r="Q7" s="13" t="str">
        <f>VLOOKUP(O7, '[1]لیست محصولات شهریور ۱۴۰۳'!B:C,2,0)</f>
        <v>اتیوپی آناسورا | Ethiopia Anasora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2750000</v>
      </c>
      <c r="U7" s="26"/>
      <c r="V7" s="16">
        <f t="shared" si="1"/>
        <v>0</v>
      </c>
      <c r="W7" s="12">
        <f t="shared" si="2"/>
        <v>2</v>
      </c>
      <c r="X7" s="14">
        <f t="shared" si="3"/>
        <v>5500000</v>
      </c>
      <c r="Y7" s="17"/>
      <c r="Z7" s="14">
        <f t="shared" si="4"/>
        <v>5500000</v>
      </c>
      <c r="AA7" s="168" t="s">
        <v>1056</v>
      </c>
      <c r="AB7" s="226" t="s">
        <v>1497</v>
      </c>
      <c r="AC7" s="171" t="s">
        <v>1498</v>
      </c>
      <c r="AD7" s="175"/>
      <c r="AE7" s="19"/>
      <c r="AF7" s="21"/>
      <c r="AG7" s="22" t="str">
        <f t="shared" si="5"/>
        <v>TRUE</v>
      </c>
      <c r="AH7" s="23" t="str">
        <f t="shared" si="6"/>
        <v>همدان خیابان سعیدیه جنوبی، خیابان متین، کوچه متین۳، پلاک۱۶، واحد یک  - سید سروش شریفی 09030814004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204"/>
      <c r="I8" s="161"/>
      <c r="J8" s="161"/>
      <c r="K8" s="11" t="str">
        <f t="shared" ca="1" si="0"/>
        <v/>
      </c>
      <c r="L8" s="158"/>
      <c r="M8" s="158"/>
      <c r="N8" s="158"/>
      <c r="O8" s="9">
        <v>5511.1</v>
      </c>
      <c r="P8" s="9">
        <v>1</v>
      </c>
      <c r="Q8" s="13" t="str">
        <f>VLOOKUP(O8, '[1]لیست محصولات شهریور ۱۴۰۳'!B:C,2,0)</f>
        <v>هامبلا | Hambella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3000000</v>
      </c>
      <c r="U8" s="15"/>
      <c r="V8" s="16">
        <f t="shared" si="1"/>
        <v>0</v>
      </c>
      <c r="W8" s="12">
        <f t="shared" si="2"/>
        <v>1</v>
      </c>
      <c r="X8" s="14">
        <f t="shared" si="3"/>
        <v>3000000</v>
      </c>
      <c r="Y8" s="17"/>
      <c r="Z8" s="14">
        <f t="shared" si="4"/>
        <v>3000000</v>
      </c>
      <c r="AA8" s="170"/>
      <c r="AB8" s="227"/>
      <c r="AC8" s="173"/>
      <c r="AD8" s="17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5</v>
      </c>
      <c r="H9" s="10">
        <v>284239966471</v>
      </c>
      <c r="I9" s="25" t="s">
        <v>1432</v>
      </c>
      <c r="J9" s="9"/>
      <c r="K9" s="11" t="str">
        <f t="shared" ca="1" si="0"/>
        <v/>
      </c>
      <c r="L9" s="27" t="s">
        <v>1499</v>
      </c>
      <c r="M9" s="12" t="s">
        <v>1500</v>
      </c>
      <c r="N9" s="12" t="s">
        <v>1501</v>
      </c>
      <c r="O9" s="9">
        <v>5501.3</v>
      </c>
      <c r="P9" s="9">
        <v>1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4000</v>
      </c>
      <c r="T9" s="14">
        <f>VLOOKUP(O9, '[1]لیست محصولات شهریور ۱۴۰۳'!B:G,6,0)</f>
        <v>51200000</v>
      </c>
      <c r="U9" s="15"/>
      <c r="V9" s="16">
        <f t="shared" si="1"/>
        <v>0</v>
      </c>
      <c r="W9" s="12">
        <f t="shared" si="2"/>
        <v>1</v>
      </c>
      <c r="X9" s="14">
        <f t="shared" si="3"/>
        <v>51200000</v>
      </c>
      <c r="Y9" s="17"/>
      <c r="Z9" s="14">
        <f t="shared" si="4"/>
        <v>51200000</v>
      </c>
      <c r="AA9" s="18" t="s">
        <v>184</v>
      </c>
      <c r="AB9" s="13" t="s">
        <v>1502</v>
      </c>
      <c r="AC9" s="19" t="s">
        <v>1503</v>
      </c>
      <c r="AD9" s="20"/>
      <c r="AE9" s="19"/>
      <c r="AF9" s="21"/>
      <c r="AG9" s="22" t="str">
        <f t="shared" si="5"/>
        <v>TRUE</v>
      </c>
      <c r="AH9" s="23" t="str">
        <f t="shared" si="6"/>
        <v>مشهد بین وکیل آباد ۳۵ و ۳۷ کنار طباخی طلوع کافه گَلِت - اویس مقدادیان 09395236611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82">
        <v>6</v>
      </c>
      <c r="H10" s="83" t="s">
        <v>329</v>
      </c>
      <c r="I10" s="106" t="s">
        <v>1504</v>
      </c>
      <c r="J10" s="9" t="s">
        <v>75</v>
      </c>
      <c r="K10" s="11" t="str">
        <f t="shared" ca="1" si="0"/>
        <v/>
      </c>
      <c r="L10" s="27"/>
      <c r="M10" s="27" t="s">
        <v>156</v>
      </c>
      <c r="N10" s="12" t="s">
        <v>157</v>
      </c>
      <c r="O10" s="9">
        <v>5501.2</v>
      </c>
      <c r="P10" s="9">
        <v>6</v>
      </c>
      <c r="Q10" s="13" t="str">
        <f>VLOOKUP(O10, '[1]لیست محصولات شهریور ۱۴۰۳'!B:C,2,0)</f>
        <v>ورتکس | Vortex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11100000</v>
      </c>
      <c r="U10" s="15"/>
      <c r="V10" s="16">
        <f t="shared" si="1"/>
        <v>0</v>
      </c>
      <c r="W10" s="12">
        <f t="shared" si="2"/>
        <v>6</v>
      </c>
      <c r="X10" s="14">
        <f t="shared" si="3"/>
        <v>66600000</v>
      </c>
      <c r="Y10" s="17"/>
      <c r="Z10" s="14">
        <f t="shared" si="4"/>
        <v>66600000</v>
      </c>
      <c r="AA10" s="18" t="s">
        <v>80</v>
      </c>
      <c r="AB10" s="13" t="s">
        <v>70</v>
      </c>
      <c r="AC10" s="19" t="s">
        <v>158</v>
      </c>
      <c r="AD10" s="20"/>
      <c r="AE10" s="84" t="s">
        <v>1523</v>
      </c>
      <c r="AF10" s="21"/>
      <c r="AG10" s="22" t="str">
        <f t="shared" si="5"/>
        <v>TRUE</v>
      </c>
      <c r="AH10" s="23" t="str">
        <f t="shared" si="6"/>
        <v>تهران - شرکت سامسونگ گلف الکترونیکس -  قفل گری 09123504435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7</v>
      </c>
      <c r="H11" s="10">
        <v>284242332811</v>
      </c>
      <c r="I11" s="9" t="s">
        <v>1504</v>
      </c>
      <c r="J11" s="9"/>
      <c r="K11" s="11" t="str">
        <f t="shared" ca="1" si="0"/>
        <v/>
      </c>
      <c r="L11" s="12" t="s">
        <v>152</v>
      </c>
      <c r="M11" s="12" t="s">
        <v>437</v>
      </c>
      <c r="N11" s="12" t="s">
        <v>438</v>
      </c>
      <c r="O11" s="9">
        <v>3327.1</v>
      </c>
      <c r="P11" s="9">
        <v>1</v>
      </c>
      <c r="Q11" s="13" t="str">
        <f>VLOOKUP(O11, '[1]لیست محصولات شهریور ۱۴۰۳'!B:C,2,0)</f>
        <v>پامپوجیلا | pampojila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5950000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5950000</v>
      </c>
      <c r="Y11" s="17"/>
      <c r="Z11" s="14">
        <f t="shared" si="4"/>
        <v>5950000</v>
      </c>
      <c r="AA11" s="18" t="s">
        <v>1505</v>
      </c>
      <c r="AB11" s="13" t="s">
        <v>1506</v>
      </c>
      <c r="AC11" s="19" t="s">
        <v>441</v>
      </c>
      <c r="AD11" s="20"/>
      <c r="AE11" s="19"/>
      <c r="AF11" s="21"/>
      <c r="AG11" s="22" t="str">
        <f t="shared" si="5"/>
        <v>TRUE</v>
      </c>
      <c r="AH11" s="23" t="str">
        <f t="shared" si="6"/>
        <v>هشتگرد خیابان خویینی ها کافه وال - امیررضا بغدادی 09918942439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82">
        <v>8</v>
      </c>
      <c r="H12" s="83"/>
      <c r="I12" s="82" t="s">
        <v>1504</v>
      </c>
      <c r="J12" s="9"/>
      <c r="K12" s="11" t="str">
        <f t="shared" ca="1" si="0"/>
        <v/>
      </c>
      <c r="L12" s="12" t="s">
        <v>817</v>
      </c>
      <c r="M12" s="12" t="s">
        <v>818</v>
      </c>
      <c r="N12" s="12" t="s">
        <v>819</v>
      </c>
      <c r="O12" s="9">
        <v>5525.3</v>
      </c>
      <c r="P12" s="9">
        <v>2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4000</v>
      </c>
      <c r="T12" s="14">
        <f>VLOOKUP(O12, '[1]لیست محصولات شهریور ۱۴۰۳'!B:G,6,0)</f>
        <v>63200000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126400000</v>
      </c>
      <c r="Y12" s="17"/>
      <c r="Z12" s="14">
        <f t="shared" si="4"/>
        <v>126400000</v>
      </c>
      <c r="AA12" s="18" t="s">
        <v>80</v>
      </c>
      <c r="AB12" s="13" t="s">
        <v>70</v>
      </c>
      <c r="AC12" s="19" t="s">
        <v>821</v>
      </c>
      <c r="AD12" s="20"/>
      <c r="AE12" s="19"/>
      <c r="AF12" s="21"/>
      <c r="AG12" s="22" t="str">
        <f t="shared" si="5"/>
        <v>TRUE</v>
      </c>
      <c r="AH12" s="23" t="str">
        <f t="shared" si="6"/>
        <v>تهران - کافه آرمه - اردوان یوسفی 09124047817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9">
        <v>9</v>
      </c>
      <c r="H13" s="202">
        <v>284279154469</v>
      </c>
      <c r="I13" s="159" t="s">
        <v>1504</v>
      </c>
      <c r="J13" s="159"/>
      <c r="K13" s="11" t="str">
        <f t="shared" ca="1" si="0"/>
        <v/>
      </c>
      <c r="L13" s="156" t="s">
        <v>791</v>
      </c>
      <c r="M13" s="156" t="s">
        <v>1507</v>
      </c>
      <c r="N13" s="156"/>
      <c r="O13" s="9">
        <v>3328.1</v>
      </c>
      <c r="P13" s="9">
        <v>1</v>
      </c>
      <c r="Q13" s="13" t="str">
        <f>VLOOKUP(O13, '[1]لیست محصولات شهریور ۱۴۰۳'!B:C,2,0)</f>
        <v>ایماکولادا مزارع فلو | Inmaculada Fellows Farms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7900000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7900000</v>
      </c>
      <c r="Y13" s="17"/>
      <c r="Z13" s="14">
        <f t="shared" si="4"/>
        <v>7900000</v>
      </c>
      <c r="AA13" s="168" t="s">
        <v>517</v>
      </c>
      <c r="AB13" s="226" t="s">
        <v>1508</v>
      </c>
      <c r="AC13" s="171" t="s">
        <v>1509</v>
      </c>
      <c r="AD13" s="175"/>
      <c r="AE13" s="19"/>
      <c r="AF13" s="21"/>
      <c r="AG13" s="22" t="str">
        <f t="shared" si="5"/>
        <v>TRUE</v>
      </c>
      <c r="AH13" s="23" t="str">
        <f t="shared" si="6"/>
        <v>رشت بلوار منظریه - خیابان بهرام - کوچه گلایل - پلاک 14 - واحد 2  - کیارش کوچکی پسیخانی 09112488808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0"/>
      <c r="H14" s="203"/>
      <c r="I14" s="160"/>
      <c r="J14" s="160"/>
      <c r="K14" s="11" t="str">
        <f t="shared" ca="1" si="0"/>
        <v/>
      </c>
      <c r="L14" s="157"/>
      <c r="M14" s="157"/>
      <c r="N14" s="157"/>
      <c r="O14" s="9">
        <v>3329.1</v>
      </c>
      <c r="P14" s="9">
        <v>1</v>
      </c>
      <c r="Q14" s="13" t="str">
        <f>VLOOKUP(O14, '[1]لیست محصولات شهریور ۱۴۰۳'!B:C,2,0)</f>
        <v>بنتی ننکا | Benti Nenka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9850000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9850000</v>
      </c>
      <c r="Y14" s="17"/>
      <c r="Z14" s="14">
        <f t="shared" si="4"/>
        <v>9850000</v>
      </c>
      <c r="AA14" s="169"/>
      <c r="AB14" s="228"/>
      <c r="AC14" s="172"/>
      <c r="AD14" s="176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0"/>
      <c r="H15" s="203"/>
      <c r="I15" s="160"/>
      <c r="J15" s="160"/>
      <c r="K15" s="11" t="str">
        <f t="shared" ca="1" si="0"/>
        <v/>
      </c>
      <c r="L15" s="157"/>
      <c r="M15" s="157"/>
      <c r="N15" s="157"/>
      <c r="O15" s="9">
        <v>5525.1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2750000</v>
      </c>
      <c r="Y15" s="17"/>
      <c r="Z15" s="14">
        <f t="shared" si="4"/>
        <v>2750000</v>
      </c>
      <c r="AA15" s="169"/>
      <c r="AB15" s="228"/>
      <c r="AC15" s="172"/>
      <c r="AD15" s="176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204"/>
      <c r="I16" s="161"/>
      <c r="J16" s="161"/>
      <c r="K16" s="11" t="str">
        <f t="shared" ca="1" si="0"/>
        <v/>
      </c>
      <c r="L16" s="158"/>
      <c r="M16" s="158"/>
      <c r="N16" s="158"/>
      <c r="O16" s="9">
        <v>5524.1</v>
      </c>
      <c r="P16" s="9">
        <v>1</v>
      </c>
      <c r="Q16" s="13" t="str">
        <f>VLOOKUP(O16, '[1]لیست محصولات شهریور ۱۴۰۳'!B:C,2,0)</f>
        <v>برزیل کوکاپیل کاناریو | Brazil Cocapil Canario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2550000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2550000</v>
      </c>
      <c r="Y16" s="17"/>
      <c r="Z16" s="14">
        <f t="shared" si="4"/>
        <v>2550000</v>
      </c>
      <c r="AA16" s="170"/>
      <c r="AB16" s="227"/>
      <c r="AC16" s="173"/>
      <c r="AD16" s="177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10</v>
      </c>
      <c r="H17" s="10">
        <v>284285333658</v>
      </c>
      <c r="I17" s="9" t="s">
        <v>1504</v>
      </c>
      <c r="J17" s="9" t="s">
        <v>75</v>
      </c>
      <c r="K17" s="11" t="str">
        <f t="shared" ca="1" si="0"/>
        <v/>
      </c>
      <c r="L17" s="12" t="s">
        <v>268</v>
      </c>
      <c r="M17" s="12" t="s">
        <v>305</v>
      </c>
      <c r="N17" s="12" t="s">
        <v>306</v>
      </c>
      <c r="O17" s="9">
        <v>5501.3</v>
      </c>
      <c r="P17" s="9">
        <v>1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4000</v>
      </c>
      <c r="T17" s="14">
        <f>VLOOKUP(O17, '[1]لیست محصولات شهریور ۱۴۰۳'!B:G,6,0)</f>
        <v>51200000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51200000</v>
      </c>
      <c r="Y17" s="17"/>
      <c r="Z17" s="14">
        <f t="shared" si="4"/>
        <v>51200000</v>
      </c>
      <c r="AA17" s="18" t="s">
        <v>80</v>
      </c>
      <c r="AB17" s="13" t="s">
        <v>307</v>
      </c>
      <c r="AC17" s="19" t="s">
        <v>308</v>
      </c>
      <c r="AD17" s="20" t="s">
        <v>87</v>
      </c>
      <c r="AE17" s="19"/>
      <c r="AF17" s="21"/>
      <c r="AG17" s="22" t="str">
        <f t="shared" si="5"/>
        <v>TRUE</v>
      </c>
      <c r="AH17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18" spans="1:34" ht="22.35" customHeight="1">
      <c r="A18" s="7"/>
      <c r="B18" s="7"/>
      <c r="C18" s="7"/>
      <c r="D18" s="7"/>
      <c r="E18" s="7"/>
      <c r="F18" s="8"/>
      <c r="G18" s="9">
        <v>11</v>
      </c>
      <c r="H18" s="10">
        <v>284286052575</v>
      </c>
      <c r="I18" s="9" t="s">
        <v>1504</v>
      </c>
      <c r="J18" s="9"/>
      <c r="K18" s="11" t="str">
        <f t="shared" ca="1" si="0"/>
        <v/>
      </c>
      <c r="L18" s="12" t="s">
        <v>1510</v>
      </c>
      <c r="M18" s="12" t="s">
        <v>1511</v>
      </c>
      <c r="N18" s="12"/>
      <c r="O18" s="9">
        <v>5525.1</v>
      </c>
      <c r="P18" s="9">
        <v>1</v>
      </c>
      <c r="Q18" s="13" t="str">
        <f>VLOOKUP(O18, '[1]لیست محصولات شهریور ۱۴۰۳'!B:C,2,0)</f>
        <v>اتیوپی آناسورا | Ethiopia Anasora</v>
      </c>
      <c r="R18" s="9" t="s">
        <v>285</v>
      </c>
      <c r="S18" s="12">
        <f>VLOOKUP(O18, '[1]لیست محصولات شهریور ۱۴۰۳'!B:F,5,0)</f>
        <v>150</v>
      </c>
      <c r="T18" s="14">
        <f>VLOOKUP(O18, '[1]لیست محصولات شهریور ۱۴۰۳'!B:G,6,0)</f>
        <v>2750000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2750000</v>
      </c>
      <c r="Y18" s="17"/>
      <c r="Z18" s="14">
        <f t="shared" si="4"/>
        <v>2750000</v>
      </c>
      <c r="AA18" s="18" t="s">
        <v>80</v>
      </c>
      <c r="AB18" s="13" t="s">
        <v>1512</v>
      </c>
      <c r="AC18" s="19" t="s">
        <v>1513</v>
      </c>
      <c r="AD18" s="20" t="s">
        <v>172</v>
      </c>
      <c r="AE18" s="19"/>
      <c r="AF18" s="21"/>
      <c r="AG18" s="22" t="str">
        <f t="shared" si="5"/>
        <v>TRUE</v>
      </c>
      <c r="AH18" s="23" t="str">
        <f t="shared" si="6"/>
        <v>تهران کارگر شمالی خیابان شکرالله پلاک ۱۰۶  - صدف ناصحی 09214597232</v>
      </c>
    </row>
    <row r="19" spans="1:34" ht="22.35" customHeight="1">
      <c r="A19" s="7"/>
      <c r="B19" s="7"/>
      <c r="C19" s="7"/>
      <c r="D19" s="7"/>
      <c r="E19" s="7"/>
      <c r="F19" s="8"/>
      <c r="G19" s="9">
        <v>12</v>
      </c>
      <c r="H19" s="10">
        <v>284287264045</v>
      </c>
      <c r="I19" s="9" t="s">
        <v>1504</v>
      </c>
      <c r="J19" s="9"/>
      <c r="K19" s="11" t="str">
        <f t="shared" ca="1" si="0"/>
        <v/>
      </c>
      <c r="L19" s="12" t="s">
        <v>982</v>
      </c>
      <c r="M19" s="12" t="s">
        <v>983</v>
      </c>
      <c r="N19" s="12"/>
      <c r="O19" s="9">
        <v>5511.1</v>
      </c>
      <c r="P19" s="9">
        <v>1</v>
      </c>
      <c r="Q19" s="13" t="str">
        <f>VLOOKUP(O19, '[1]لیست محصولات شهریور ۱۴۰۳'!B:C,2,0)</f>
        <v>هامبلا | Hambella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3000000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3000000</v>
      </c>
      <c r="Y19" s="17"/>
      <c r="Z19" s="14">
        <f t="shared" si="4"/>
        <v>3000000</v>
      </c>
      <c r="AA19" s="18" t="s">
        <v>80</v>
      </c>
      <c r="AB19" s="13" t="s">
        <v>984</v>
      </c>
      <c r="AC19" s="19" t="s">
        <v>985</v>
      </c>
      <c r="AD19" s="20" t="s">
        <v>172</v>
      </c>
      <c r="AE19" s="19"/>
      <c r="AF19" s="21"/>
      <c r="AG19" s="22" t="str">
        <f t="shared" si="5"/>
        <v>TRUE</v>
      </c>
      <c r="AH19" s="23" t="str">
        <f t="shared" si="6"/>
        <v>تهران ولنجک - میدان دانشگاه شهید بهشتی - خیابان هشترودی - خیابان بیضاوی غربی - کوچه کیوان - انتهای کیوان کوچه باغ ها - پلاک 8 - واحد 302  - صمیم اشرف 09127380221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13</v>
      </c>
      <c r="H20" s="10">
        <v>284289582874</v>
      </c>
      <c r="I20" s="9" t="s">
        <v>1504</v>
      </c>
      <c r="J20" s="9"/>
      <c r="K20" s="11" t="str">
        <f t="shared" ca="1" si="0"/>
        <v/>
      </c>
      <c r="L20" s="12" t="s">
        <v>834</v>
      </c>
      <c r="M20" s="12" t="s">
        <v>1514</v>
      </c>
      <c r="N20" s="12" t="s">
        <v>1515</v>
      </c>
      <c r="O20" s="9">
        <v>5525.2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750</v>
      </c>
      <c r="T20" s="14">
        <f>VLOOKUP(O20, '[1]لیست محصولات شهریور ۱۴۰۳'!B:G,6,0)</f>
        <v>13350000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13350000</v>
      </c>
      <c r="Y20" s="17"/>
      <c r="Z20" s="14">
        <f t="shared" si="4"/>
        <v>13350000</v>
      </c>
      <c r="AA20" s="18" t="s">
        <v>369</v>
      </c>
      <c r="AB20" s="13" t="s">
        <v>1516</v>
      </c>
      <c r="AC20" s="19" t="s">
        <v>1517</v>
      </c>
      <c r="AD20" s="20"/>
      <c r="AE20" s="19"/>
      <c r="AF20" s="21"/>
      <c r="AG20" s="22" t="str">
        <f t="shared" si="5"/>
        <v>TRUE</v>
      </c>
      <c r="AH20" s="23" t="str">
        <f t="shared" si="6"/>
        <v>بوشهر خیابان ساحلی نرسیده به میراث فرهنگی نبش کوچه نسیم ۲۲ کافه شن - رضا آتش‌چی 09393711431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2">
        <v>14</v>
      </c>
      <c r="H21" s="165" t="s">
        <v>329</v>
      </c>
      <c r="I21" s="162" t="s">
        <v>1504</v>
      </c>
      <c r="J21" s="159"/>
      <c r="K21" s="11" t="str">
        <f t="shared" ca="1" si="0"/>
        <v/>
      </c>
      <c r="L21" s="156" t="s">
        <v>1518</v>
      </c>
      <c r="M21" s="156" t="s">
        <v>1519</v>
      </c>
      <c r="N21" s="156" t="s">
        <v>1520</v>
      </c>
      <c r="O21" s="9">
        <v>5525.1</v>
      </c>
      <c r="P21" s="9">
        <v>1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2750000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2750000</v>
      </c>
      <c r="Y21" s="17"/>
      <c r="Z21" s="14">
        <f t="shared" si="4"/>
        <v>2750000</v>
      </c>
      <c r="AA21" s="168" t="s">
        <v>80</v>
      </c>
      <c r="AB21" s="226" t="s">
        <v>1521</v>
      </c>
      <c r="AC21" s="171" t="s">
        <v>1522</v>
      </c>
      <c r="AD21" s="175" t="s">
        <v>87</v>
      </c>
      <c r="AE21" s="19"/>
      <c r="AF21" s="21"/>
      <c r="AG21" s="22" t="str">
        <f t="shared" si="5"/>
        <v>TRUE</v>
      </c>
      <c r="AH21" s="23" t="str">
        <f t="shared" si="6"/>
        <v>تهران یوسف آباد خیابان فتحی شقاقی روبروی نان ماندگار پلاک 25 کافی پارس - جواد پیلوایه 09191028661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3"/>
      <c r="H22" s="166"/>
      <c r="I22" s="163"/>
      <c r="J22" s="160"/>
      <c r="K22" s="11" t="str">
        <f t="shared" ca="1" si="0"/>
        <v/>
      </c>
      <c r="L22" s="157"/>
      <c r="M22" s="157"/>
      <c r="N22" s="157"/>
      <c r="O22" s="9">
        <v>5511.1</v>
      </c>
      <c r="P22" s="9">
        <v>1</v>
      </c>
      <c r="Q22" s="13" t="str">
        <f>VLOOKUP(O22, '[1]لیست محصولات شهریور ۱۴۰۳'!B:C,2,0)</f>
        <v>هامبلا | Hambella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3000000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3000000</v>
      </c>
      <c r="Y22" s="17"/>
      <c r="Z22" s="14">
        <f t="shared" si="4"/>
        <v>3000000</v>
      </c>
      <c r="AA22" s="169"/>
      <c r="AB22" s="228"/>
      <c r="AC22" s="172"/>
      <c r="AD22" s="176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3"/>
      <c r="H23" s="166"/>
      <c r="I23" s="163"/>
      <c r="J23" s="160"/>
      <c r="K23" s="11" t="str">
        <f t="shared" ca="1" si="0"/>
        <v/>
      </c>
      <c r="L23" s="157"/>
      <c r="M23" s="157"/>
      <c r="N23" s="157"/>
      <c r="O23" s="9">
        <v>3328.1</v>
      </c>
      <c r="P23" s="9">
        <v>1</v>
      </c>
      <c r="Q23" s="13" t="str">
        <f>VLOOKUP(O23, '[1]لیست محصولات شهریور ۱۴۰۳'!B:C,2,0)</f>
        <v>ایماکولادا مزارع فلو | Inmaculada Fellows Farms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7900000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7900000</v>
      </c>
      <c r="Y23" s="17"/>
      <c r="Z23" s="14">
        <f t="shared" si="4"/>
        <v>7900000</v>
      </c>
      <c r="AA23" s="169"/>
      <c r="AB23" s="228"/>
      <c r="AC23" s="172"/>
      <c r="AD23" s="176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4"/>
      <c r="H24" s="167"/>
      <c r="I24" s="164"/>
      <c r="J24" s="161"/>
      <c r="K24" s="11" t="str">
        <f t="shared" ca="1" si="0"/>
        <v/>
      </c>
      <c r="L24" s="158"/>
      <c r="M24" s="158"/>
      <c r="N24" s="158"/>
      <c r="O24" s="9">
        <v>3327.1</v>
      </c>
      <c r="P24" s="9">
        <v>1</v>
      </c>
      <c r="Q24" s="13" t="str">
        <f>VLOOKUP(O24, '[1]لیست محصولات شهریور ۱۴۰۳'!B:C,2,0)</f>
        <v>پامپوجیلا | pampojila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5950000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5950000</v>
      </c>
      <c r="Y24" s="17"/>
      <c r="Z24" s="14">
        <f t="shared" si="4"/>
        <v>5950000</v>
      </c>
      <c r="AA24" s="170"/>
      <c r="AB24" s="227"/>
      <c r="AC24" s="173"/>
      <c r="AD24" s="177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2">
        <v>15</v>
      </c>
      <c r="H25" s="165" t="s">
        <v>329</v>
      </c>
      <c r="I25" s="162" t="s">
        <v>1504</v>
      </c>
      <c r="J25" s="159" t="s">
        <v>75</v>
      </c>
      <c r="K25" s="11" t="str">
        <f t="shared" ca="1" si="0"/>
        <v/>
      </c>
      <c r="L25" s="156" t="s">
        <v>254</v>
      </c>
      <c r="M25" s="156" t="s">
        <v>1524</v>
      </c>
      <c r="N25" s="156" t="s">
        <v>1525</v>
      </c>
      <c r="O25" s="9">
        <v>5525.2</v>
      </c>
      <c r="P25" s="9">
        <v>11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750</v>
      </c>
      <c r="T25" s="14">
        <f>VLOOKUP(O25, '[1]لیست محصولات شهریور ۱۴۰۳'!B:G,6,0)</f>
        <v>13350000</v>
      </c>
      <c r="U25" s="15"/>
      <c r="V25" s="16">
        <f t="shared" si="1"/>
        <v>0</v>
      </c>
      <c r="W25" s="12">
        <f t="shared" si="2"/>
        <v>11</v>
      </c>
      <c r="X25" s="14">
        <f t="shared" si="3"/>
        <v>146850000</v>
      </c>
      <c r="Y25" s="17"/>
      <c r="Z25" s="14">
        <f t="shared" si="4"/>
        <v>146850000</v>
      </c>
      <c r="AA25" s="168" t="s">
        <v>265</v>
      </c>
      <c r="AB25" s="226" t="s">
        <v>1527</v>
      </c>
      <c r="AC25" s="171" t="s">
        <v>1528</v>
      </c>
      <c r="AD25" s="175"/>
      <c r="AE25" s="154" t="s">
        <v>1526</v>
      </c>
      <c r="AF25" s="21"/>
      <c r="AG25" s="22" t="str">
        <f t="shared" si="5"/>
        <v>TRUE</v>
      </c>
      <c r="AH25" s="23" t="str">
        <f t="shared" si="6"/>
        <v>کرمان خيابان هزار و يك شب شمالي نبش كوچه 2 طبقه اول کافه رستوران د لژر - سیدرضا فاطمی 09369347320</v>
      </c>
    </row>
    <row r="26" spans="1:34" ht="22.35" customHeight="1">
      <c r="A26" s="7"/>
      <c r="B26" s="7"/>
      <c r="C26" s="7"/>
      <c r="D26" s="7"/>
      <c r="E26" s="7"/>
      <c r="F26" s="8"/>
      <c r="G26" s="164"/>
      <c r="H26" s="167"/>
      <c r="I26" s="164"/>
      <c r="J26" s="161"/>
      <c r="K26" s="11" t="str">
        <f t="shared" ca="1" si="0"/>
        <v/>
      </c>
      <c r="L26" s="158"/>
      <c r="M26" s="158"/>
      <c r="N26" s="158"/>
      <c r="O26" s="9">
        <v>5524.3</v>
      </c>
      <c r="P26" s="9">
        <v>3</v>
      </c>
      <c r="Q26" s="13" t="str">
        <f>VLOOKUP(O26, '[1]لیست محصولات شهریور ۱۴۰۳'!B:C,2,0)</f>
        <v>برزیل کوکاپیل کاناریو | Brazil Cocapil Canario</v>
      </c>
      <c r="R26" s="9"/>
      <c r="S26" s="12">
        <f>VLOOKUP(O26, '[1]لیست محصولات شهریور ۱۴۰۳'!B:F,5,0)</f>
        <v>4000</v>
      </c>
      <c r="T26" s="14">
        <f>VLOOKUP(O26, '[1]لیست محصولات شهریور ۱۴۰۳'!B:G,6,0)</f>
        <v>58400000</v>
      </c>
      <c r="U26" s="15"/>
      <c r="V26" s="16">
        <f t="shared" si="1"/>
        <v>0</v>
      </c>
      <c r="W26" s="12">
        <f t="shared" si="2"/>
        <v>3</v>
      </c>
      <c r="X26" s="14">
        <f t="shared" si="3"/>
        <v>175200000</v>
      </c>
      <c r="Y26" s="17"/>
      <c r="Z26" s="14">
        <f t="shared" si="4"/>
        <v>175200000</v>
      </c>
      <c r="AA26" s="170"/>
      <c r="AB26" s="227"/>
      <c r="AC26" s="173"/>
      <c r="AD26" s="177"/>
      <c r="AE26" s="155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59">
        <v>16</v>
      </c>
      <c r="H27" s="202">
        <v>284301696395</v>
      </c>
      <c r="I27" s="159" t="s">
        <v>1504</v>
      </c>
      <c r="J27" s="159"/>
      <c r="K27" s="11" t="str">
        <f t="shared" ca="1" si="0"/>
        <v/>
      </c>
      <c r="L27" s="156" t="s">
        <v>1529</v>
      </c>
      <c r="M27" s="156" t="s">
        <v>1530</v>
      </c>
      <c r="N27" s="156" t="s">
        <v>1531</v>
      </c>
      <c r="O27" s="9">
        <v>5525.1</v>
      </c>
      <c r="P27" s="9">
        <v>1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2750000</v>
      </c>
      <c r="Y27" s="17"/>
      <c r="Z27" s="14">
        <f t="shared" si="4"/>
        <v>2750000</v>
      </c>
      <c r="AA27" s="168" t="s">
        <v>1532</v>
      </c>
      <c r="AB27" s="226" t="s">
        <v>1533</v>
      </c>
      <c r="AC27" s="171" t="s">
        <v>1534</v>
      </c>
      <c r="AD27" s="175"/>
      <c r="AE27" s="19"/>
      <c r="AF27" s="21"/>
      <c r="AG27" s="22" t="str">
        <f t="shared" si="5"/>
        <v>TRUE</v>
      </c>
      <c r="AH27" s="23" t="str">
        <f t="shared" si="6"/>
        <v>مرند خیابان امام بازار نمک فروشان طب سنتی شفا قهوه ارس - کامران محمودزاده قدیم 09144910219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0"/>
      <c r="H28" s="203"/>
      <c r="I28" s="160"/>
      <c r="J28" s="160"/>
      <c r="K28" s="11" t="str">
        <f t="shared" ca="1" si="0"/>
        <v/>
      </c>
      <c r="L28" s="157"/>
      <c r="M28" s="157"/>
      <c r="N28" s="157"/>
      <c r="O28" s="9">
        <v>5524.1</v>
      </c>
      <c r="P28" s="9">
        <v>1</v>
      </c>
      <c r="Q28" s="13" t="str">
        <f>VLOOKUP(O28, '[1]لیست محصولات شهریور ۱۴۰۳'!B:C,2,0)</f>
        <v>برزیل کوکاپیل کاناریو | Brazil Cocapil Canario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2550000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2550000</v>
      </c>
      <c r="Y28" s="17"/>
      <c r="Z28" s="14">
        <f t="shared" si="4"/>
        <v>2550000</v>
      </c>
      <c r="AA28" s="169"/>
      <c r="AB28" s="228"/>
      <c r="AC28" s="172"/>
      <c r="AD28" s="176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0"/>
      <c r="H29" s="203"/>
      <c r="I29" s="160"/>
      <c r="J29" s="160"/>
      <c r="K29" s="11" t="str">
        <f t="shared" ca="1" si="0"/>
        <v/>
      </c>
      <c r="L29" s="157"/>
      <c r="M29" s="157"/>
      <c r="N29" s="157"/>
      <c r="O29" s="9">
        <v>5511.1</v>
      </c>
      <c r="P29" s="9">
        <v>1</v>
      </c>
      <c r="Q29" s="13" t="str">
        <f>VLOOKUP(O29, '[1]لیست محصولات شهریور ۱۴۰۳'!B:C,2,0)</f>
        <v>هامبلا | Hambella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3000000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3000000</v>
      </c>
      <c r="Y29" s="17"/>
      <c r="Z29" s="14">
        <f t="shared" si="4"/>
        <v>3000000</v>
      </c>
      <c r="AA29" s="169"/>
      <c r="AB29" s="228"/>
      <c r="AC29" s="172"/>
      <c r="AD29" s="176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1"/>
      <c r="H30" s="204"/>
      <c r="I30" s="161"/>
      <c r="J30" s="161"/>
      <c r="K30" s="11" t="str">
        <f t="shared" ca="1" si="0"/>
        <v/>
      </c>
      <c r="L30" s="158"/>
      <c r="M30" s="158"/>
      <c r="N30" s="158"/>
      <c r="O30" s="9">
        <v>3327.1</v>
      </c>
      <c r="P30" s="9">
        <v>1</v>
      </c>
      <c r="Q30" s="13" t="str">
        <f>VLOOKUP(O30, '[1]لیست محصولات شهریور ۱۴۰۳'!B:C,2,0)</f>
        <v>پامپوجیلا | pampojila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5950000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5950000</v>
      </c>
      <c r="Y30" s="17"/>
      <c r="Z30" s="14">
        <f t="shared" si="4"/>
        <v>5950000</v>
      </c>
      <c r="AA30" s="170"/>
      <c r="AB30" s="227"/>
      <c r="AC30" s="173"/>
      <c r="AD30" s="177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s="79" customFormat="1" ht="22.35" customHeight="1">
      <c r="A31" s="66" t="b">
        <v>0</v>
      </c>
      <c r="B31" s="66"/>
      <c r="C31" s="66" t="b">
        <v>0</v>
      </c>
      <c r="D31" s="66"/>
      <c r="E31" s="66" t="b">
        <v>0</v>
      </c>
      <c r="F31" s="66"/>
      <c r="G31" s="209">
        <v>17</v>
      </c>
      <c r="H31" s="221" t="s">
        <v>96</v>
      </c>
      <c r="I31" s="209" t="s">
        <v>1504</v>
      </c>
      <c r="J31" s="209"/>
      <c r="K31" s="69" t="str">
        <f t="shared" ca="1" si="0"/>
        <v/>
      </c>
      <c r="L31" s="215" t="s">
        <v>1535</v>
      </c>
      <c r="M31" s="215" t="s">
        <v>1536</v>
      </c>
      <c r="N31" s="215" t="s">
        <v>1537</v>
      </c>
      <c r="O31" s="67">
        <v>5524.1</v>
      </c>
      <c r="P31" s="67">
        <v>1</v>
      </c>
      <c r="Q31" s="71" t="str">
        <f>VLOOKUP(O31, '[1]لیست محصولات شهریور ۱۴۰۳'!B:C,2,0)</f>
        <v>برزیل کوکاپیل کاناریو | Brazil Cocapil Canario</v>
      </c>
      <c r="R31" s="67"/>
      <c r="S31" s="70">
        <f>VLOOKUP(O31, '[1]لیست محصولات شهریور ۱۴۰۳'!B:F,5,0)</f>
        <v>150</v>
      </c>
      <c r="T31" s="72">
        <f>VLOOKUP(O31, '[1]لیست محصولات شهریور ۱۴۰۳'!B:G,6,0)</f>
        <v>2550000</v>
      </c>
      <c r="U31" s="73"/>
      <c r="V31" s="74">
        <f t="shared" si="1"/>
        <v>0</v>
      </c>
      <c r="W31" s="70">
        <f t="shared" si="2"/>
        <v>1</v>
      </c>
      <c r="X31" s="72">
        <f t="shared" si="3"/>
        <v>2550000</v>
      </c>
      <c r="Y31" s="75"/>
      <c r="Z31" s="72">
        <f t="shared" si="4"/>
        <v>2550000</v>
      </c>
      <c r="AA31" s="218" t="s">
        <v>80</v>
      </c>
      <c r="AB31" s="231" t="s">
        <v>1538</v>
      </c>
      <c r="AC31" s="212" t="s">
        <v>1539</v>
      </c>
      <c r="AD31" s="209"/>
      <c r="AE31" s="224" t="s">
        <v>681</v>
      </c>
      <c r="AF31" s="78"/>
      <c r="AH31" s="80" t="str">
        <f t="shared" si="6"/>
        <v>تهران ابتدای بزرگراه فتح بعد از شیر پاستوریزه فتح 11 گلبن 6 غربی پلاک 8 مجموعه سمپوزیم - فرزاد مهربخش 09191104048</v>
      </c>
    </row>
    <row r="32" spans="1:34" s="79" customFormat="1" ht="22.35" customHeight="1">
      <c r="A32" s="66"/>
      <c r="B32" s="66"/>
      <c r="C32" s="66"/>
      <c r="D32" s="66"/>
      <c r="E32" s="66"/>
      <c r="F32" s="66"/>
      <c r="G32" s="210"/>
      <c r="H32" s="222"/>
      <c r="I32" s="210"/>
      <c r="J32" s="210"/>
      <c r="K32" s="69" t="str">
        <f t="shared" ca="1" si="0"/>
        <v/>
      </c>
      <c r="L32" s="216"/>
      <c r="M32" s="216"/>
      <c r="N32" s="216"/>
      <c r="O32" s="67">
        <v>5501.1</v>
      </c>
      <c r="P32" s="67">
        <v>1</v>
      </c>
      <c r="Q32" s="71" t="str">
        <f>VLOOKUP(O32, '[1]لیست محصولات شهریور ۱۴۰۳'!B:C,2,0)</f>
        <v>ورتکس | Vortex</v>
      </c>
      <c r="R32" s="67"/>
      <c r="S32" s="70">
        <f>VLOOKUP(O32, '[1]لیست محصولات شهریور ۱۴۰۳'!B:F,5,0)</f>
        <v>150</v>
      </c>
      <c r="T32" s="72">
        <f>VLOOKUP(O32, '[1]لیست محصولات شهریور ۱۴۰۳'!B:G,6,0)</f>
        <v>2300000</v>
      </c>
      <c r="U32" s="73"/>
      <c r="V32" s="74">
        <f t="shared" si="1"/>
        <v>0</v>
      </c>
      <c r="W32" s="70">
        <f t="shared" si="2"/>
        <v>1</v>
      </c>
      <c r="X32" s="72">
        <f t="shared" si="3"/>
        <v>2300000</v>
      </c>
      <c r="Y32" s="75"/>
      <c r="Z32" s="72">
        <f t="shared" si="4"/>
        <v>2300000</v>
      </c>
      <c r="AA32" s="219"/>
      <c r="AB32" s="234"/>
      <c r="AC32" s="213"/>
      <c r="AD32" s="210"/>
      <c r="AE32" s="233"/>
      <c r="AF32" s="78"/>
      <c r="AH32" s="80" t="str">
        <f t="shared" si="6"/>
        <v xml:space="preserve">   -   </v>
      </c>
    </row>
    <row r="33" spans="1:34" s="79" customFormat="1" ht="22.35" customHeight="1">
      <c r="A33" s="66"/>
      <c r="B33" s="66"/>
      <c r="C33" s="66"/>
      <c r="D33" s="66"/>
      <c r="E33" s="66"/>
      <c r="F33" s="66"/>
      <c r="G33" s="210"/>
      <c r="H33" s="222"/>
      <c r="I33" s="210"/>
      <c r="J33" s="210"/>
      <c r="K33" s="69" t="str">
        <f t="shared" ca="1" si="0"/>
        <v/>
      </c>
      <c r="L33" s="216"/>
      <c r="M33" s="216"/>
      <c r="N33" s="216"/>
      <c r="O33" s="67">
        <v>5511.1</v>
      </c>
      <c r="P33" s="67">
        <v>1</v>
      </c>
      <c r="Q33" s="71" t="str">
        <f>VLOOKUP(O33, '[1]لیست محصولات شهریور ۱۴۰۳'!B:C,2,0)</f>
        <v>هامبلا | Hambella</v>
      </c>
      <c r="R33" s="67"/>
      <c r="S33" s="70">
        <f>VLOOKUP(O33, '[1]لیست محصولات شهریور ۱۴۰۳'!B:F,5,0)</f>
        <v>150</v>
      </c>
      <c r="T33" s="72">
        <f>VLOOKUP(O33, '[1]لیست محصولات شهریور ۱۴۰۳'!B:G,6,0)</f>
        <v>3000000</v>
      </c>
      <c r="U33" s="73"/>
      <c r="V33" s="74">
        <f t="shared" si="1"/>
        <v>0</v>
      </c>
      <c r="W33" s="70">
        <f t="shared" si="2"/>
        <v>1</v>
      </c>
      <c r="X33" s="72">
        <f t="shared" si="3"/>
        <v>3000000</v>
      </c>
      <c r="Y33" s="75"/>
      <c r="Z33" s="72">
        <f t="shared" si="4"/>
        <v>3000000</v>
      </c>
      <c r="AA33" s="219"/>
      <c r="AB33" s="234"/>
      <c r="AC33" s="213"/>
      <c r="AD33" s="210"/>
      <c r="AE33" s="233"/>
      <c r="AF33" s="78"/>
      <c r="AH33" s="80" t="str">
        <f t="shared" si="6"/>
        <v xml:space="preserve">   -   </v>
      </c>
    </row>
    <row r="34" spans="1:34" s="79" customFormat="1" ht="22.35" customHeight="1">
      <c r="A34" s="66"/>
      <c r="B34" s="66"/>
      <c r="C34" s="66"/>
      <c r="D34" s="66"/>
      <c r="E34" s="66"/>
      <c r="F34" s="66"/>
      <c r="G34" s="211"/>
      <c r="H34" s="223"/>
      <c r="I34" s="211"/>
      <c r="J34" s="211"/>
      <c r="K34" s="69" t="str">
        <f t="shared" ca="1" si="0"/>
        <v/>
      </c>
      <c r="L34" s="217"/>
      <c r="M34" s="217"/>
      <c r="N34" s="217"/>
      <c r="O34" s="67">
        <v>3327.1</v>
      </c>
      <c r="P34" s="67">
        <v>1</v>
      </c>
      <c r="Q34" s="71" t="str">
        <f>VLOOKUP(O34, '[1]لیست محصولات شهریور ۱۴۰۳'!B:C,2,0)</f>
        <v>پامپوجیلا | pampojila</v>
      </c>
      <c r="R34" s="67"/>
      <c r="S34" s="70">
        <f>VLOOKUP(O34, '[1]لیست محصولات شهریور ۱۴۰۳'!B:F,5,0)</f>
        <v>150</v>
      </c>
      <c r="T34" s="72">
        <f>VLOOKUP(O34, '[1]لیست محصولات شهریور ۱۴۰۳'!B:G,6,0)</f>
        <v>5950000</v>
      </c>
      <c r="U34" s="73"/>
      <c r="V34" s="74">
        <f t="shared" si="1"/>
        <v>0</v>
      </c>
      <c r="W34" s="70">
        <f t="shared" si="2"/>
        <v>1</v>
      </c>
      <c r="X34" s="72">
        <f t="shared" si="3"/>
        <v>5950000</v>
      </c>
      <c r="Y34" s="75"/>
      <c r="Z34" s="72">
        <f t="shared" si="4"/>
        <v>5950000</v>
      </c>
      <c r="AA34" s="220"/>
      <c r="AB34" s="232"/>
      <c r="AC34" s="214"/>
      <c r="AD34" s="211"/>
      <c r="AE34" s="225"/>
      <c r="AF34" s="78"/>
      <c r="AH34" s="80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>
        <v>18</v>
      </c>
      <c r="H35" s="10">
        <v>284369675985</v>
      </c>
      <c r="I35" s="9" t="s">
        <v>1540</v>
      </c>
      <c r="J35" s="9"/>
      <c r="K35" s="11" t="str">
        <f t="shared" ca="1" si="0"/>
        <v/>
      </c>
      <c r="L35" s="12" t="s">
        <v>1544</v>
      </c>
      <c r="M35" s="12" t="s">
        <v>585</v>
      </c>
      <c r="N35" s="12"/>
      <c r="O35" s="9">
        <v>5511.1</v>
      </c>
      <c r="P35" s="9">
        <v>1</v>
      </c>
      <c r="Q35" s="13" t="str">
        <f>VLOOKUP(O35, '[1]لیست محصولات شهریور ۱۴۰۳'!B:C,2,0)</f>
        <v>هامبلا | Hambella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3000000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3000000</v>
      </c>
      <c r="Y35" s="17"/>
      <c r="Z35" s="14">
        <f t="shared" si="4"/>
        <v>3000000</v>
      </c>
      <c r="AA35" s="18" t="s">
        <v>127</v>
      </c>
      <c r="AB35" s="13" t="s">
        <v>1545</v>
      </c>
      <c r="AC35" s="19" t="s">
        <v>1546</v>
      </c>
      <c r="AD35" s="20"/>
      <c r="AE35" s="19"/>
      <c r="AF35" s="21"/>
      <c r="AG35" s="22" t="str">
        <f t="shared" si="5"/>
        <v>TRUE</v>
      </c>
      <c r="AH35" s="23" t="str">
        <f t="shared" si="6"/>
        <v>سنندج شهرک زاگرس خیابان سیروان کوچه کوسالان ۳  - هوشمند سجادی 09188799909</v>
      </c>
    </row>
    <row r="36" spans="1:34" ht="22.35" customHeight="1">
      <c r="A36" s="7"/>
      <c r="B36" s="7"/>
      <c r="C36" s="7"/>
      <c r="D36" s="7"/>
      <c r="E36" s="7"/>
      <c r="F36" s="8"/>
      <c r="G36" s="159">
        <v>19</v>
      </c>
      <c r="H36" s="202">
        <v>284371395270</v>
      </c>
      <c r="I36" s="159" t="s">
        <v>1540</v>
      </c>
      <c r="J36" s="159"/>
      <c r="K36" s="11" t="str">
        <f t="shared" ca="1" si="0"/>
        <v/>
      </c>
      <c r="L36" s="156" t="s">
        <v>500</v>
      </c>
      <c r="M36" s="156" t="s">
        <v>907</v>
      </c>
      <c r="N36" s="156" t="s">
        <v>908</v>
      </c>
      <c r="O36" s="9">
        <v>5525.2</v>
      </c>
      <c r="P36" s="9">
        <v>1</v>
      </c>
      <c r="Q36" s="13" t="str">
        <f>VLOOKUP(O36, '[1]لیست محصولات شهریور ۱۴۰۳'!B:C,2,0)</f>
        <v>اتیوپی آناسورا | Ethiopia Anasora</v>
      </c>
      <c r="R36" s="9"/>
      <c r="S36" s="12">
        <f>VLOOKUP(O36, '[1]لیست محصولات شهریور ۱۴۰۳'!B:F,5,0)</f>
        <v>750</v>
      </c>
      <c r="T36" s="14">
        <f>VLOOKUP(O36, '[1]لیست محصولات شهریور ۱۴۰۳'!B:G,6,0)</f>
        <v>13350000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13350000</v>
      </c>
      <c r="Y36" s="17"/>
      <c r="Z36" s="14">
        <f t="shared" si="4"/>
        <v>13350000</v>
      </c>
      <c r="AA36" s="168" t="s">
        <v>402</v>
      </c>
      <c r="AB36" s="226" t="s">
        <v>909</v>
      </c>
      <c r="AC36" s="171" t="s">
        <v>910</v>
      </c>
      <c r="AD36" s="175"/>
      <c r="AE36" s="19"/>
      <c r="AF36" s="21"/>
      <c r="AG36" s="22" t="str">
        <f t="shared" si="5"/>
        <v>TRUE</v>
      </c>
      <c r="AH36" s="23" t="str">
        <f t="shared" si="6"/>
        <v>بندرعباس بلوار مصطفي خميني - خيابان داروپخش - رو به روي داروخانه بيمارستان كودكان - ساختمان پدر کافه رترو - محمد امینی 09190431243</v>
      </c>
    </row>
    <row r="37" spans="1:34" ht="22.35" customHeight="1">
      <c r="A37" s="7"/>
      <c r="B37" s="7"/>
      <c r="C37" s="7"/>
      <c r="D37" s="7"/>
      <c r="E37" s="7"/>
      <c r="F37" s="8"/>
      <c r="G37" s="161"/>
      <c r="H37" s="204"/>
      <c r="I37" s="161"/>
      <c r="J37" s="161"/>
      <c r="K37" s="11" t="str">
        <f t="shared" ca="1" si="0"/>
        <v/>
      </c>
      <c r="L37" s="158"/>
      <c r="M37" s="158"/>
      <c r="N37" s="158"/>
      <c r="O37" s="9">
        <v>5511.2</v>
      </c>
      <c r="P37" s="9">
        <v>1</v>
      </c>
      <c r="Q37" s="13" t="str">
        <f>VLOOKUP(O37, '[1]لیست محصولات شهریور ۱۴۰۳'!B:C,2,0)</f>
        <v>هامبلا | Hambella</v>
      </c>
      <c r="R37" s="9"/>
      <c r="S37" s="12">
        <f>VLOOKUP(O37, '[1]لیست محصولات شهریور ۱۴۰۳'!B:F,5,0)</f>
        <v>750</v>
      </c>
      <c r="T37" s="14">
        <f>VLOOKUP(O37, '[1]لیست محصولات شهریور ۱۴۰۳'!B:G,6,0)</f>
        <v>14550000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14550000</v>
      </c>
      <c r="Y37" s="17"/>
      <c r="Z37" s="14">
        <f t="shared" si="4"/>
        <v>14550000</v>
      </c>
      <c r="AA37" s="170"/>
      <c r="AB37" s="227"/>
      <c r="AC37" s="173"/>
      <c r="AD37" s="177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s="121" customFormat="1" ht="22.35" customHeight="1">
      <c r="A38" s="109"/>
      <c r="B38" s="109"/>
      <c r="C38" s="109"/>
      <c r="D38" s="109"/>
      <c r="E38" s="109"/>
      <c r="F38" s="109"/>
      <c r="G38" s="111">
        <v>20</v>
      </c>
      <c r="H38" s="136" t="s">
        <v>70</v>
      </c>
      <c r="I38" s="111" t="s">
        <v>1540</v>
      </c>
      <c r="J38" s="111"/>
      <c r="K38" s="110" t="str">
        <f t="shared" ca="1" si="0"/>
        <v/>
      </c>
      <c r="L38" s="113" t="s">
        <v>147</v>
      </c>
      <c r="M38" s="113" t="s">
        <v>1554</v>
      </c>
      <c r="N38" s="113" t="s">
        <v>90</v>
      </c>
      <c r="O38" s="111">
        <v>5511.1</v>
      </c>
      <c r="P38" s="111">
        <v>1</v>
      </c>
      <c r="Q38" s="112" t="str">
        <f>VLOOKUP(O38, '[1]لیست محصولات شهریور ۱۴۰۳'!B:C,2,0)</f>
        <v>هامبلا | Hambella</v>
      </c>
      <c r="R38" s="111"/>
      <c r="S38" s="113">
        <f>VLOOKUP(O38, '[1]لیست محصولات شهریور ۱۴۰۳'!B:F,5,0)</f>
        <v>150</v>
      </c>
      <c r="T38" s="114">
        <f>VLOOKUP(O38, '[1]لیست محصولات شهریور ۱۴۰۳'!B:G,6,0)</f>
        <v>3000000</v>
      </c>
      <c r="U38" s="115"/>
      <c r="V38" s="116">
        <f t="shared" si="1"/>
        <v>0</v>
      </c>
      <c r="W38" s="113">
        <f t="shared" si="2"/>
        <v>1</v>
      </c>
      <c r="X38" s="114">
        <f t="shared" si="3"/>
        <v>3000000</v>
      </c>
      <c r="Y38" s="117"/>
      <c r="Z38" s="114">
        <f t="shared" si="4"/>
        <v>3000000</v>
      </c>
      <c r="AA38" s="118"/>
      <c r="AB38" s="112"/>
      <c r="AC38" s="119"/>
      <c r="AD38" s="111"/>
      <c r="AE38" s="119"/>
      <c r="AF38" s="120"/>
      <c r="AH38" s="122" t="str">
        <f t="shared" si="6"/>
        <v xml:space="preserve">  (پرسنل) - علی شاه‌حسینی </v>
      </c>
    </row>
    <row r="39" spans="1:34" ht="22.35" customHeight="1">
      <c r="A39" s="7"/>
      <c r="B39" s="7"/>
      <c r="C39" s="7"/>
      <c r="D39" s="7"/>
      <c r="E39" s="7"/>
      <c r="F39" s="8"/>
      <c r="G39" s="159">
        <v>21</v>
      </c>
      <c r="H39" s="202">
        <v>284379983259</v>
      </c>
      <c r="I39" s="159" t="s">
        <v>1540</v>
      </c>
      <c r="J39" s="159" t="s">
        <v>75</v>
      </c>
      <c r="K39" s="11" t="str">
        <f t="shared" ca="1" si="0"/>
        <v/>
      </c>
      <c r="L39" s="156" t="s">
        <v>147</v>
      </c>
      <c r="M39" s="156" t="s">
        <v>892</v>
      </c>
      <c r="N39" s="156" t="s">
        <v>893</v>
      </c>
      <c r="O39" s="9">
        <v>5501.3</v>
      </c>
      <c r="P39" s="9">
        <v>4</v>
      </c>
      <c r="Q39" s="13" t="str">
        <f>VLOOKUP(O39, '[1]لیست محصولات شهریور ۱۴۰۳'!B:C,2,0)</f>
        <v>ورتکس | Vortex</v>
      </c>
      <c r="R39" s="9"/>
      <c r="S39" s="12">
        <f>VLOOKUP(O39, '[1]لیست محصولات شهریور ۱۴۰۳'!B:F,5,0)</f>
        <v>4000</v>
      </c>
      <c r="T39" s="14">
        <f>VLOOKUP(O39, '[1]لیست محصولات شهریور ۱۴۰۳'!B:G,6,0)</f>
        <v>51200000</v>
      </c>
      <c r="U39" s="15"/>
      <c r="V39" s="16">
        <f t="shared" si="1"/>
        <v>0</v>
      </c>
      <c r="W39" s="12">
        <f t="shared" si="2"/>
        <v>4</v>
      </c>
      <c r="X39" s="14">
        <f t="shared" si="3"/>
        <v>204800000</v>
      </c>
      <c r="Y39" s="17"/>
      <c r="Z39" s="14">
        <f t="shared" si="4"/>
        <v>204800000</v>
      </c>
      <c r="AA39" s="168" t="s">
        <v>80</v>
      </c>
      <c r="AB39" s="226" t="s">
        <v>894</v>
      </c>
      <c r="AC39" s="171" t="s">
        <v>895</v>
      </c>
      <c r="AD39" s="175"/>
      <c r="AE39" s="19"/>
      <c r="AF39" s="21"/>
      <c r="AG39" s="22" t="str">
        <f t="shared" si="5"/>
        <v>TRUE</v>
      </c>
      <c r="AH39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40" spans="1:34" ht="22.35" customHeight="1">
      <c r="A40" s="7"/>
      <c r="B40" s="7"/>
      <c r="C40" s="7"/>
      <c r="D40" s="7"/>
      <c r="E40" s="7"/>
      <c r="F40" s="8"/>
      <c r="G40" s="161"/>
      <c r="H40" s="204"/>
      <c r="I40" s="161"/>
      <c r="J40" s="161"/>
      <c r="K40" s="11" t="str">
        <f t="shared" ca="1" si="0"/>
        <v/>
      </c>
      <c r="L40" s="158"/>
      <c r="M40" s="158"/>
      <c r="N40" s="158"/>
      <c r="O40" s="9">
        <v>5511.2</v>
      </c>
      <c r="P40" s="9">
        <v>1</v>
      </c>
      <c r="Q40" s="13" t="str">
        <f>VLOOKUP(O40, '[1]لیست محصولات شهریور ۱۴۰۳'!B:C,2,0)</f>
        <v>هامبلا | Hambella</v>
      </c>
      <c r="R40" s="9" t="s">
        <v>1016</v>
      </c>
      <c r="S40" s="12">
        <f>VLOOKUP(O40, '[1]لیست محصولات شهریور ۱۴۰۳'!B:F,5,0)</f>
        <v>750</v>
      </c>
      <c r="T40" s="14">
        <f>VLOOKUP(O40, '[1]لیست محصولات شهریور ۱۴۰۳'!B:G,6,0)</f>
        <v>14550000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14550000</v>
      </c>
      <c r="Y40" s="17"/>
      <c r="Z40" s="14">
        <f t="shared" si="4"/>
        <v>14550000</v>
      </c>
      <c r="AA40" s="170"/>
      <c r="AB40" s="227"/>
      <c r="AC40" s="173"/>
      <c r="AD40" s="177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62">
        <v>22</v>
      </c>
      <c r="H41" s="165"/>
      <c r="I41" s="162" t="s">
        <v>1504</v>
      </c>
      <c r="J41" s="159"/>
      <c r="K41" s="11" t="str">
        <f t="shared" ca="1" si="0"/>
        <v/>
      </c>
      <c r="L41" s="156" t="s">
        <v>1161</v>
      </c>
      <c r="M41" s="156" t="s">
        <v>1560</v>
      </c>
      <c r="N41" s="156" t="s">
        <v>1561</v>
      </c>
      <c r="O41" s="9">
        <v>5511.3</v>
      </c>
      <c r="P41" s="9">
        <v>1</v>
      </c>
      <c r="Q41" s="13" t="str">
        <f>VLOOKUP(O41, '[1]لیست محصولات شهریور ۱۴۰۳'!B:C,2,0)</f>
        <v>هامبلا | Hambella</v>
      </c>
      <c r="R41" s="9"/>
      <c r="S41" s="12">
        <f>VLOOKUP(O41, '[1]لیست محصولات شهریور ۱۴۰۳'!B:F,5,0)</f>
        <v>4000</v>
      </c>
      <c r="T41" s="14">
        <f>VLOOKUP(O41, '[1]لیست محصولات شهریور ۱۴۰۳'!B:G,6,0)</f>
        <v>69600000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69600000</v>
      </c>
      <c r="Y41" s="17"/>
      <c r="Z41" s="14">
        <f t="shared" si="4"/>
        <v>69600000</v>
      </c>
      <c r="AA41" s="168" t="s">
        <v>80</v>
      </c>
      <c r="AB41" s="226" t="s">
        <v>1564</v>
      </c>
      <c r="AC41" s="171" t="s">
        <v>1562</v>
      </c>
      <c r="AD41" s="175"/>
      <c r="AE41" s="19"/>
      <c r="AF41" s="21"/>
      <c r="AG41" s="22" t="str">
        <f t="shared" si="5"/>
        <v>TRUE</v>
      </c>
      <c r="AH41" s="23" t="str">
        <f t="shared" si="6"/>
        <v>تهران ميدان ونك خيابان خدامي نرسيده به خيابان آفتاب بن بست شهرزاد درب ورودي پلاك 82 کیا کافی گستر - نیایش روزبان 09981769279</v>
      </c>
    </row>
    <row r="42" spans="1:34" ht="22.35" customHeight="1">
      <c r="A42" s="7"/>
      <c r="B42" s="7"/>
      <c r="C42" s="7"/>
      <c r="D42" s="7"/>
      <c r="E42" s="7"/>
      <c r="F42" s="8"/>
      <c r="G42" s="163"/>
      <c r="H42" s="166"/>
      <c r="I42" s="163"/>
      <c r="J42" s="160"/>
      <c r="K42" s="11" t="str">
        <f t="shared" ca="1" si="0"/>
        <v/>
      </c>
      <c r="L42" s="157"/>
      <c r="M42" s="157"/>
      <c r="N42" s="157"/>
      <c r="O42" s="9">
        <v>5525.1</v>
      </c>
      <c r="P42" s="9">
        <v>1</v>
      </c>
      <c r="Q42" s="13" t="str">
        <f>VLOOKUP(O42, '[1]لیست محصولات شهریور ۱۴۰۳'!B:C,2,0)</f>
        <v>اتیوپی آناسورا | Ethiopia Anasora</v>
      </c>
      <c r="R42" s="9"/>
      <c r="S42" s="12">
        <f>VLOOKUP(O42, '[1]لیست محصولات شهریور ۱۴۰۳'!B:F,5,0)</f>
        <v>150</v>
      </c>
      <c r="T42" s="14">
        <f>VLOOKUP(O42, '[1]لیست محصولات شهریور ۱۴۰۳'!B:G,6,0)</f>
        <v>2750000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2750000</v>
      </c>
      <c r="Y42" s="17"/>
      <c r="Z42" s="14">
        <f t="shared" si="4"/>
        <v>2750000</v>
      </c>
      <c r="AA42" s="169"/>
      <c r="AB42" s="228"/>
      <c r="AC42" s="172"/>
      <c r="AD42" s="176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63"/>
      <c r="H43" s="166"/>
      <c r="I43" s="163"/>
      <c r="J43" s="160"/>
      <c r="K43" s="11" t="str">
        <f t="shared" ca="1" si="0"/>
        <v/>
      </c>
      <c r="L43" s="157"/>
      <c r="M43" s="157"/>
      <c r="N43" s="157"/>
      <c r="O43" s="9">
        <v>5524.1</v>
      </c>
      <c r="P43" s="9">
        <v>1</v>
      </c>
      <c r="Q43" s="13" t="str">
        <f>VLOOKUP(O43, '[1]لیست محصولات شهریور ۱۴۰۳'!B:C,2,0)</f>
        <v>برزیل کوکاپیل کاناریو | Brazil Cocapil Canario</v>
      </c>
      <c r="R43" s="9"/>
      <c r="S43" s="12">
        <f>VLOOKUP(O43, '[1]لیست محصولات شهریور ۱۴۰۳'!B:F,5,0)</f>
        <v>150</v>
      </c>
      <c r="T43" s="14">
        <f>VLOOKUP(O43, '[1]لیست محصولات شهریور ۱۴۰۳'!B:G,6,0)</f>
        <v>2550000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2550000</v>
      </c>
      <c r="Y43" s="17"/>
      <c r="Z43" s="14">
        <f t="shared" si="4"/>
        <v>2550000</v>
      </c>
      <c r="AA43" s="169"/>
      <c r="AB43" s="228"/>
      <c r="AC43" s="172"/>
      <c r="AD43" s="176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164"/>
      <c r="H44" s="167"/>
      <c r="I44" s="164"/>
      <c r="J44" s="161"/>
      <c r="K44" s="11" t="str">
        <f t="shared" ca="1" si="0"/>
        <v/>
      </c>
      <c r="L44" s="158"/>
      <c r="M44" s="158"/>
      <c r="N44" s="158"/>
      <c r="O44" s="9">
        <v>3328.1</v>
      </c>
      <c r="P44" s="9">
        <v>1</v>
      </c>
      <c r="Q44" s="13" t="str">
        <f>VLOOKUP(O44, '[1]لیست محصولات شهریور ۱۴۰۳'!B:C,2,0)</f>
        <v>ایماکولادا مزارع فلو | Inmaculada Fellows Farms</v>
      </c>
      <c r="R44" s="9"/>
      <c r="S44" s="12">
        <f>VLOOKUP(O44, '[1]لیست محصولات شهریور ۱۴۰۳'!B:F,5,0)</f>
        <v>150</v>
      </c>
      <c r="T44" s="14">
        <f>VLOOKUP(O44, '[1]لیست محصولات شهریور ۱۴۰۳'!B:G,6,0)</f>
        <v>7900000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7900000</v>
      </c>
      <c r="Y44" s="17"/>
      <c r="Z44" s="14">
        <f t="shared" si="4"/>
        <v>7900000</v>
      </c>
      <c r="AA44" s="169"/>
      <c r="AB44" s="228"/>
      <c r="AC44" s="172"/>
      <c r="AD44" s="177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62">
        <v>23</v>
      </c>
      <c r="H45" s="165" t="s">
        <v>329</v>
      </c>
      <c r="I45" s="162" t="s">
        <v>1540</v>
      </c>
      <c r="J45" s="159" t="s">
        <v>75</v>
      </c>
      <c r="K45" s="11" t="str">
        <f t="shared" ca="1" si="0"/>
        <v/>
      </c>
      <c r="L45" s="156" t="s">
        <v>1161</v>
      </c>
      <c r="M45" s="156" t="s">
        <v>1560</v>
      </c>
      <c r="N45" s="156" t="s">
        <v>1563</v>
      </c>
      <c r="O45" s="9">
        <v>3328.1</v>
      </c>
      <c r="P45" s="9">
        <v>1</v>
      </c>
      <c r="Q45" s="13" t="str">
        <f>VLOOKUP(O45, '[1]لیست محصولات شهریور ۱۴۰۳'!B:C,2,0)</f>
        <v>ایماکولادا مزارع فلو | Inmaculada Fellows Farms</v>
      </c>
      <c r="R45" s="9"/>
      <c r="S45" s="12">
        <f>VLOOKUP(O45, '[1]لیست محصولات شهریور ۱۴۰۳'!B:F,5,0)</f>
        <v>150</v>
      </c>
      <c r="T45" s="14">
        <f>VLOOKUP(O45, '[1]لیست محصولات شهریور ۱۴۰۳'!B:G,6,0)</f>
        <v>7900000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7900000</v>
      </c>
      <c r="Y45" s="17"/>
      <c r="Z45" s="14">
        <f t="shared" si="4"/>
        <v>7900000</v>
      </c>
      <c r="AA45" s="169"/>
      <c r="AB45" s="228"/>
      <c r="AC45" s="172"/>
      <c r="AD45" s="175"/>
      <c r="AE45" s="19"/>
      <c r="AF45" s="21"/>
      <c r="AG45" s="22" t="str">
        <f t="shared" si="5"/>
        <v>TRUE</v>
      </c>
      <c r="AH45" s="23" t="str">
        <f t="shared" si="6"/>
        <v xml:space="preserve">  (سفارش شخصی) - نیایش روزبان </v>
      </c>
    </row>
    <row r="46" spans="1:34" ht="22.35" customHeight="1">
      <c r="A46" s="7"/>
      <c r="B46" s="7"/>
      <c r="C46" s="7"/>
      <c r="D46" s="7"/>
      <c r="E46" s="7"/>
      <c r="F46" s="8"/>
      <c r="G46" s="164"/>
      <c r="H46" s="167"/>
      <c r="I46" s="164"/>
      <c r="J46" s="161"/>
      <c r="K46" s="11" t="str">
        <f t="shared" ca="1" si="0"/>
        <v/>
      </c>
      <c r="L46" s="158"/>
      <c r="M46" s="158"/>
      <c r="N46" s="158"/>
      <c r="O46" s="9">
        <v>3327.1</v>
      </c>
      <c r="P46" s="9">
        <v>1</v>
      </c>
      <c r="Q46" s="13" t="str">
        <f>VLOOKUP(O46, '[1]لیست محصولات شهریور ۱۴۰۳'!B:C,2,0)</f>
        <v>پامپوجیلا | pampojila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5950000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5950000</v>
      </c>
      <c r="Y46" s="17"/>
      <c r="Z46" s="14">
        <f t="shared" si="4"/>
        <v>5950000</v>
      </c>
      <c r="AA46" s="170"/>
      <c r="AB46" s="227"/>
      <c r="AC46" s="173"/>
      <c r="AD46" s="177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s="121" customFormat="1" ht="22.35" customHeight="1">
      <c r="A47" s="109"/>
      <c r="B47" s="109"/>
      <c r="C47" s="109"/>
      <c r="D47" s="109"/>
      <c r="E47" s="109"/>
      <c r="F47" s="109"/>
      <c r="G47" s="111">
        <v>24</v>
      </c>
      <c r="H47" s="136" t="s">
        <v>70</v>
      </c>
      <c r="I47" s="111" t="s">
        <v>1540</v>
      </c>
      <c r="J47" s="111"/>
      <c r="K47" s="110" t="str">
        <f t="shared" ca="1" si="0"/>
        <v/>
      </c>
      <c r="L47" s="113" t="s">
        <v>426</v>
      </c>
      <c r="M47" s="113" t="s">
        <v>1147</v>
      </c>
      <c r="N47" s="113" t="s">
        <v>90</v>
      </c>
      <c r="O47" s="111">
        <v>5525.1</v>
      </c>
      <c r="P47" s="111">
        <v>1</v>
      </c>
      <c r="Q47" s="112" t="str">
        <f>VLOOKUP(O47, '[1]لیست محصولات شهریور ۱۴۰۳'!B:C,2,0)</f>
        <v>اتیوپی آناسورا | Ethiopia Anasora</v>
      </c>
      <c r="R47" s="111"/>
      <c r="S47" s="113">
        <f>VLOOKUP(O47, '[1]لیست محصولات شهریور ۱۴۰۳'!B:F,5,0)</f>
        <v>150</v>
      </c>
      <c r="T47" s="114">
        <f>VLOOKUP(O47, '[1]لیست محصولات شهریور ۱۴۰۳'!B:G,6,0)</f>
        <v>2750000</v>
      </c>
      <c r="U47" s="115"/>
      <c r="V47" s="116">
        <f t="shared" si="1"/>
        <v>0</v>
      </c>
      <c r="W47" s="113">
        <f t="shared" si="2"/>
        <v>1</v>
      </c>
      <c r="X47" s="114">
        <f t="shared" si="3"/>
        <v>2750000</v>
      </c>
      <c r="Y47" s="117"/>
      <c r="Z47" s="114">
        <f t="shared" si="4"/>
        <v>2750000</v>
      </c>
      <c r="AA47" s="118"/>
      <c r="AB47" s="112"/>
      <c r="AC47" s="119"/>
      <c r="AD47" s="111"/>
      <c r="AE47" s="119"/>
      <c r="AF47" s="120"/>
      <c r="AG47" s="121" t="str">
        <f t="shared" si="5"/>
        <v>TRUE</v>
      </c>
      <c r="AH47" s="122" t="str">
        <f t="shared" si="6"/>
        <v xml:space="preserve">  (پرسنل) - سعید شیخ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7</v>
      </c>
      <c r="AI240" s="56">
        <f t="shared" si="19"/>
        <v>0</v>
      </c>
      <c r="AJ240" s="57">
        <f>AH240-AI240</f>
        <v>7</v>
      </c>
      <c r="AK240" s="58">
        <f t="shared" si="23"/>
        <v>1.05</v>
      </c>
      <c r="AL240" s="59">
        <f>AO240+AQ240-[2]Sheet1!$AH241</f>
        <v>0</v>
      </c>
      <c r="AM240" s="59">
        <f t="shared" si="25"/>
        <v>-7</v>
      </c>
      <c r="AN240" s="58">
        <f t="shared" si="21"/>
        <v>0</v>
      </c>
      <c r="AO240" s="59"/>
      <c r="AP240" s="58">
        <f t="shared" si="22"/>
        <v>-1.05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8</v>
      </c>
      <c r="AI241" s="56">
        <f t="shared" si="19"/>
        <v>0</v>
      </c>
      <c r="AJ241" s="57">
        <f t="shared" ref="AJ241:AJ264" si="27">AH241-AI241</f>
        <v>8</v>
      </c>
      <c r="AK241" s="58">
        <f>AH241*AG241/1000</f>
        <v>6</v>
      </c>
      <c r="AL241" s="59">
        <f>AO241+AQ241-[2]Sheet1!$AH242</f>
        <v>0</v>
      </c>
      <c r="AM241" s="59">
        <f t="shared" si="25"/>
        <v>-8</v>
      </c>
      <c r="AN241" s="58">
        <f t="shared" si="21"/>
        <v>0</v>
      </c>
      <c r="AO241" s="59"/>
      <c r="AP241" s="58">
        <f t="shared" si="22"/>
        <v>-6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9</v>
      </c>
      <c r="AI242" s="56">
        <f t="shared" si="19"/>
        <v>0</v>
      </c>
      <c r="AJ242" s="57">
        <f t="shared" si="27"/>
        <v>9</v>
      </c>
      <c r="AK242" s="58">
        <f t="shared" ref="AK242:AK267" si="28">AH242*AG242/1000</f>
        <v>36</v>
      </c>
      <c r="AL242" s="59">
        <f>AO242+AQ242-[2]Sheet1!$AH243</f>
        <v>0</v>
      </c>
      <c r="AM242" s="59">
        <f t="shared" si="25"/>
        <v>-9</v>
      </c>
      <c r="AN242" s="58">
        <f t="shared" si="21"/>
        <v>0</v>
      </c>
      <c r="AO242" s="59"/>
      <c r="AP242" s="58">
        <f t="shared" si="22"/>
        <v>-36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7</v>
      </c>
      <c r="AI251" s="56">
        <f t="shared" si="19"/>
        <v>0</v>
      </c>
      <c r="AJ251" s="57">
        <f t="shared" si="27"/>
        <v>7</v>
      </c>
      <c r="AK251" s="58">
        <f t="shared" si="28"/>
        <v>1.05</v>
      </c>
      <c r="AL251" s="59">
        <f>AO251+AQ251-[2]Sheet1!$AH252</f>
        <v>0</v>
      </c>
      <c r="AM251" s="59">
        <f t="shared" si="25"/>
        <v>-7</v>
      </c>
      <c r="AN251" s="58">
        <f t="shared" si="21"/>
        <v>0</v>
      </c>
      <c r="AO251" s="59"/>
      <c r="AP251" s="58">
        <f t="shared" si="22"/>
        <v>-1.05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</v>
      </c>
      <c r="AI252" s="56">
        <f t="shared" si="19"/>
        <v>0</v>
      </c>
      <c r="AJ252" s="57">
        <f t="shared" si="27"/>
        <v>2</v>
      </c>
      <c r="AK252" s="58">
        <f t="shared" si="28"/>
        <v>1.5</v>
      </c>
      <c r="AL252" s="59">
        <f>AO252+AQ252-[2]Sheet1!$AH253</f>
        <v>0</v>
      </c>
      <c r="AM252" s="59">
        <f t="shared" si="25"/>
        <v>-2</v>
      </c>
      <c r="AN252" s="58">
        <f t="shared" si="21"/>
        <v>0</v>
      </c>
      <c r="AO252" s="59"/>
      <c r="AP252" s="58">
        <f t="shared" si="22"/>
        <v>-1.5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29">
    <mergeCell ref="A1:B1"/>
    <mergeCell ref="C1:D1"/>
    <mergeCell ref="E1:F1"/>
    <mergeCell ref="U1:V1"/>
    <mergeCell ref="N2:N3"/>
    <mergeCell ref="J2:J3"/>
    <mergeCell ref="I2:I3"/>
    <mergeCell ref="H2:H3"/>
    <mergeCell ref="G2:G3"/>
    <mergeCell ref="M2:M5"/>
    <mergeCell ref="L2:L5"/>
    <mergeCell ref="AD2:AD5"/>
    <mergeCell ref="AC2:AC5"/>
    <mergeCell ref="AB2:AB5"/>
    <mergeCell ref="AA2:AA5"/>
    <mergeCell ref="I4:I5"/>
    <mergeCell ref="N4:N5"/>
    <mergeCell ref="H7:H8"/>
    <mergeCell ref="G7:G8"/>
    <mergeCell ref="AD7:AD8"/>
    <mergeCell ref="AC7:AC8"/>
    <mergeCell ref="AB7:AB8"/>
    <mergeCell ref="AA7:AA8"/>
    <mergeCell ref="N7:N8"/>
    <mergeCell ref="M7:M8"/>
    <mergeCell ref="L7:L8"/>
    <mergeCell ref="J7:J8"/>
    <mergeCell ref="I7:I8"/>
    <mergeCell ref="H4:H5"/>
    <mergeCell ref="G4:G5"/>
    <mergeCell ref="J4:J5"/>
    <mergeCell ref="AD13:AD16"/>
    <mergeCell ref="AC13:AC16"/>
    <mergeCell ref="AB13:AB16"/>
    <mergeCell ref="AA13:AA16"/>
    <mergeCell ref="G13:G16"/>
    <mergeCell ref="H13:H16"/>
    <mergeCell ref="I13:I16"/>
    <mergeCell ref="J13:J16"/>
    <mergeCell ref="L13:L16"/>
    <mergeCell ref="M13:M16"/>
    <mergeCell ref="N13:N16"/>
    <mergeCell ref="G27:G30"/>
    <mergeCell ref="H27:H30"/>
    <mergeCell ref="I27:I30"/>
    <mergeCell ref="J27:J30"/>
    <mergeCell ref="L27:L30"/>
    <mergeCell ref="AD27:AD30"/>
    <mergeCell ref="M27:M30"/>
    <mergeCell ref="AD21:AD24"/>
    <mergeCell ref="AC21:AC24"/>
    <mergeCell ref="AB21:AB24"/>
    <mergeCell ref="AA21:AA24"/>
    <mergeCell ref="G21:G24"/>
    <mergeCell ref="H21:H24"/>
    <mergeCell ref="I21:I24"/>
    <mergeCell ref="J21:J24"/>
    <mergeCell ref="L21:L24"/>
    <mergeCell ref="N27:N30"/>
    <mergeCell ref="AA27:AA30"/>
    <mergeCell ref="AB27:AB30"/>
    <mergeCell ref="AC27:AC30"/>
    <mergeCell ref="M21:M24"/>
    <mergeCell ref="N21:N24"/>
    <mergeCell ref="I25:I26"/>
    <mergeCell ref="H25:H26"/>
    <mergeCell ref="G25:G26"/>
    <mergeCell ref="AE25:AE26"/>
    <mergeCell ref="AD25:AD26"/>
    <mergeCell ref="AC25:AC26"/>
    <mergeCell ref="AB25:AB26"/>
    <mergeCell ref="AA25:AA26"/>
    <mergeCell ref="N25:N26"/>
    <mergeCell ref="M25:M26"/>
    <mergeCell ref="L25:L26"/>
    <mergeCell ref="J25:J26"/>
    <mergeCell ref="J36:J37"/>
    <mergeCell ref="I36:I37"/>
    <mergeCell ref="H36:H37"/>
    <mergeCell ref="G36:G37"/>
    <mergeCell ref="AA36:AA37"/>
    <mergeCell ref="G39:G40"/>
    <mergeCell ref="AD31:AD34"/>
    <mergeCell ref="AE31:AE34"/>
    <mergeCell ref="N36:N37"/>
    <mergeCell ref="M36:M37"/>
    <mergeCell ref="L36:L37"/>
    <mergeCell ref="AB36:AB37"/>
    <mergeCell ref="AC36:AC37"/>
    <mergeCell ref="AD36:AD37"/>
    <mergeCell ref="M31:M34"/>
    <mergeCell ref="N31:N34"/>
    <mergeCell ref="AA31:AA34"/>
    <mergeCell ref="AB31:AB34"/>
    <mergeCell ref="AC31:AC34"/>
    <mergeCell ref="G31:G34"/>
    <mergeCell ref="H31:H34"/>
    <mergeCell ref="I31:I34"/>
    <mergeCell ref="J31:J34"/>
    <mergeCell ref="L31:L34"/>
    <mergeCell ref="M39:M40"/>
    <mergeCell ref="L39:L40"/>
    <mergeCell ref="J39:J40"/>
    <mergeCell ref="I39:I40"/>
    <mergeCell ref="H39:H40"/>
    <mergeCell ref="AA39:AA40"/>
    <mergeCell ref="AB39:AB40"/>
    <mergeCell ref="AC39:AC40"/>
    <mergeCell ref="AD39:AD40"/>
    <mergeCell ref="N39:N40"/>
    <mergeCell ref="AD45:AD46"/>
    <mergeCell ref="H45:H46"/>
    <mergeCell ref="G45:G46"/>
    <mergeCell ref="AC41:AC46"/>
    <mergeCell ref="AB41:AB46"/>
    <mergeCell ref="AA41:AA46"/>
    <mergeCell ref="N45:N46"/>
    <mergeCell ref="M45:M46"/>
    <mergeCell ref="L45:L46"/>
    <mergeCell ref="J45:J46"/>
    <mergeCell ref="I45:I46"/>
    <mergeCell ref="L41:L44"/>
    <mergeCell ref="M41:M44"/>
    <mergeCell ref="N41:N44"/>
    <mergeCell ref="AD41:AD44"/>
    <mergeCell ref="G41:G44"/>
    <mergeCell ref="H41:H44"/>
    <mergeCell ref="I41:I44"/>
    <mergeCell ref="J41:J44"/>
  </mergeCells>
  <conditionalFormatting sqref="G2 I2:J2 AD2 Z2:Z200 J4 J6:J7 AD6:AD7 J9:J13 AD9:AD13 G11:I13 G17:J21 AD17:AD21 G25:J25 AD25 G27:J27 AD27 G31:J31 AD31 G35:J36 AD35:AD36 G38:J39 AD38:AD39 G41:J41 AD41 G45:J45 AD45 G47:J200 AD47:AD200">
    <cfRule type="expression" dxfId="43" priority="65">
      <formula>$E2</formula>
    </cfRule>
    <cfRule type="expression" dxfId="42" priority="63">
      <formula>$A2</formula>
    </cfRule>
  </conditionalFormatting>
  <conditionalFormatting sqref="G2 I2:AA2 AC2:AF2 Q3:Z200 J4 J6:J7 AA6:AF7 J9:J13 AA9:AF13 G11:I13 G17:P21 AA17:AF21 G25:P25 AA25:AF25 G27:P27 AA27:AF27 G31:P31 AA31:AF31 G35:P36 AA35:AF36 G38:P39 AA38:AF39 G41:P41 AA41:AF41 G45:P45 AD45:AF45 G47:P200 AA47:AF200 AE3:AF5 K3:K10 O3:P10 H4 H6:H7 AE8:AF8 H9:H10 K11:P13 K14:K16 O14:P16 AE14:AF16 K22:K24 O22:P24 AF22:AF24 K26 O26:P26 AF26 K28:K30 O28:P30 AE28:AF30 K32:K34 O32:P34 AF32:AF34 K37 O37:P37 AE37:AF37 K40 O40:P40 AE40:AF40 K42:K44 O42:P44 AE42:AF44 K46 O46:P46 AE46:AF46">
    <cfRule type="expression" dxfId="41" priority="64">
      <formula>$C2</formula>
    </cfRule>
  </conditionalFormatting>
  <conditionalFormatting sqref="W2:W200">
    <cfRule type="expression" dxfId="40" priority="62">
      <formula>$AG2</formula>
    </cfRule>
  </conditionalFormatting>
  <conditionalFormatting sqref="AB2">
    <cfRule type="expression" dxfId="39" priority="103">
      <formula>$C4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{9F79C2B9-38F2-4013-9992-FEBFECEED2C8}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{C6AC43F4-306C-43D2-8779-0CA83E64822B}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{6E0B042D-0CAB-4AA9-9FC9-04D1426FFD59}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{97794B93-64AD-4A63-862A-2ACD8926D1DD}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{C3C34024-E857-42BE-B9AF-049DF4B4AE75}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{5EC0BCD5-F3CB-466A-96B1-632EA8E80C57}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{0E88F59A-B30D-48D6-8741-F7CCE023F65A}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{C9F34973-8CBB-4AD1-A152-33E1E3537509}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{76AFFBDF-3110-458A-8724-FE2270298F27}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{B3E9667E-1B76-44BF-A378-5820F844104F}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{0F65FDE2-73AD-4543-A158-4B4ACCFE1DC7}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{C35F7B47-E8D1-41B7-8E7B-31D0707F585D}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{2CAAC5F5-F7D7-4662-BD52-7551CD652467}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{8D418EE4-A6B7-4782-8B4A-88CEBBC4893A}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{E00DF9EF-C1D4-44A3-B3A4-49FBCEABF877}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{417F6479-8CA3-41F4-BAE2-9415A9858CE9}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{EA39DB78-648E-414F-91F0-F75752B35FE5}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{ABF194AC-9A75-4AFA-BB60-EC6591AD913B}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{1C5FF538-8518-4712-8538-9A368FEB32AA}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{C8A406C5-4737-4F79-8723-0E05C91925AF}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{F730D61D-F7DE-47DA-8AEF-92CF8E841377}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{B7CE3FF1-1E8E-49A6-8B71-D8977CABF609}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{2A74C8C9-FDE1-4FD0-A43E-8DD75332423A}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{E41E7F3E-7E30-4068-AD79-163587D6267B}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{F03F11E3-31BF-4D77-B649-7103A02E91F0}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{4FE30B30-CE26-4E10-840F-4F83489033DA}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{88064472-67DD-47C4-A9F3-BFE9682E6029}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{CA845351-4B76-4E98-9246-C893812A59C6}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{4257A581-2851-40D9-9467-C38FE0C6BB91}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{3C54914A-A955-423C-9D4C-14D40399836C}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{2FD1E48D-3BDF-42B3-ADB8-C6B048AC82AD}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{1AA93B95-81BC-40F2-A940-B75F869C6C9C}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{8F97EE27-2837-4D61-AEEE-AEEDA34E3B7F}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{2AE1644A-0CD4-458F-9512-974710F559AA}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{A34BD95B-A28D-40F7-9FA2-59443D7F1D13}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{8ECDD735-C4FF-49F4-8ED4-221E47FC6F89}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{096270E5-EC12-468F-9D35-7B1DC7EEEE74}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{FBDF528E-39C9-4463-86F1-73684554DACF}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{02A73ECE-C352-4BA9-834E-5E1137468DFE}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{8DB0A5EA-C463-4672-A35B-8C083F9D91B6}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{6DD49492-245F-430F-AFFA-B868F741B419}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{E4896C71-44C9-4B62-AA43-251657E1B93E}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{EFB0626F-D677-400B-BEE4-ACC829E36111}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{6C56DC9D-B99C-4F4F-A8E7-831C933CC7FF}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{E94F2C7C-6141-49CC-A784-384BCC61A4A2}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{31CC720F-B647-4EBB-A5E3-2AC38C566436}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{CFAB3AB1-390B-4E2F-AC11-090B93CD7989}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{572A9289-C9D5-4888-8C73-FE05C5E87321}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{CBB9F834-9AB9-428D-AAD5-37836747352F}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{3E20CB08-5AE3-499A-8663-7EF18B4921A8}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{82F2FA30-5D10-4654-ACF1-F687B33DF8FF}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{A118D341-26A2-4209-A384-596C2CAFBEB3}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{1D758EC4-851B-47BC-844D-712458F89E7C}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{156BD5AC-BCBA-4E27-B061-159172EDC887}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{DB273DD7-907C-424F-B81F-62BEC9D00356}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{83EEEEFB-B1F5-4B80-BDD4-142F413C973C}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{206C8B14-F8BA-4A0C-9897-ADA81FBD045B}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{025FB562-F6F7-48F4-9282-4892B370C2D3}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{950B253E-2635-4591-9C0C-8616F0781442}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{45A71905-7649-4AF0-A9FF-B4BF4C685C72}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{67D9E9D6-5B8E-4D31-9711-5660A7D5860A}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79C2B9-38F2-4013-9992-FEBFECEED2C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C6AC43F4-306C-43D2-8779-0CA83E64822B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6E0B042D-0CAB-4AA9-9FC9-04D1426FFD59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7794B93-64AD-4A63-862A-2ACD8926D1DD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3C34024-E857-42BE-B9AF-049DF4B4AE75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EC0BCD5-F3CB-466A-96B1-632EA8E80C5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0E88F59A-B30D-48D6-8741-F7CCE023F65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9F34973-8CBB-4AD1-A152-33E1E353750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6AFFBDF-3110-458A-8724-FE2270298F2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3E9667E-1B76-44BF-A378-5820F844104F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F65FDE2-73AD-4543-A158-4B4ACCFE1DC7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35F7B47-E8D1-41B7-8E7B-31D0707F585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CAAC5F5-F7D7-4662-BD52-7551CD65246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D418EE4-A6B7-4782-8B4A-88CEBBC4893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E00DF9EF-C1D4-44A3-B3A4-49FBCEABF87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17F6479-8CA3-41F4-BAE2-9415A9858CE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EA39DB78-648E-414F-91F0-F75752B35FE5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ABF194AC-9A75-4AFA-BB60-EC6591AD913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C5FF538-8518-4712-8538-9A368FEB32A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8A406C5-4737-4F79-8723-0E05C91925AF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730D61D-F7DE-47DA-8AEF-92CF8E84137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B7CE3FF1-1E8E-49A6-8B71-D8977CABF60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A74C8C9-FDE1-4FD0-A43E-8DD75332423A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41E7F3E-7E30-4068-AD79-163587D6267B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03F11E3-31BF-4D77-B649-7103A02E91F0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4FE30B30-CE26-4E10-840F-4F83489033D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8064472-67DD-47C4-A9F3-BFE9682E602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A845351-4B76-4E98-9246-C893812A59C6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257A581-2851-40D9-9467-C38FE0C6BB9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C54914A-A955-423C-9D4C-14D40399836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FD1E48D-3BDF-42B3-ADB8-C6B048AC82AD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AA93B95-81BC-40F2-A940-B75F869C6C9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8F97EE27-2837-4D61-AEEE-AEEDA34E3B7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AE1644A-0CD4-458F-9512-974710F559AA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34BD95B-A28D-40F7-9FA2-59443D7F1D13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ECDD735-C4FF-49F4-8ED4-221E47FC6F8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96270E5-EC12-468F-9D35-7B1DC7EEEE74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BDF528E-39C9-4463-86F1-73684554DAC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2A73ECE-C352-4BA9-834E-5E1137468DFE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DB0A5EA-C463-4672-A35B-8C083F9D91B6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DD49492-245F-430F-AFFA-B868F741B419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E4896C71-44C9-4B62-AA43-251657E1B93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EFB0626F-D677-400B-BEE4-ACC829E3611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6C56DC9D-B99C-4F4F-A8E7-831C933CC7F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94F2C7C-6141-49CC-A784-384BCC61A4A2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1CC720F-B647-4EBB-A5E3-2AC38C56643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FAB3AB1-390B-4E2F-AC11-090B93CD798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72A9289-C9D5-4888-8C73-FE05C5E8732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BB9F834-9AB9-428D-AAD5-37836747352F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E20CB08-5AE3-499A-8663-7EF18B4921A8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82F2FA30-5D10-4654-ACF1-F687B33DF8F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118D341-26A2-4209-A384-596C2CAFBEB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D758EC4-851B-47BC-844D-712458F89E7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156BD5AC-BCBA-4E27-B061-159172EDC88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B273DD7-907C-424F-B81F-62BEC9D0035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3EEEEFB-B1F5-4B80-BDD4-142F413C973C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206C8B14-F8BA-4A0C-9897-ADA81FBD045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25FB562-F6F7-48F4-9282-4892B370C2D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50B253E-2635-4591-9C0C-8616F0781442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5A71905-7649-4AF0-A9FF-B4BF4C685C7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7D9E9D6-5B8E-4D31-9711-5660A7D5860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F2F9-1325-4D8A-9759-494597CC174A}">
  <dimension ref="A1:AR267"/>
  <sheetViews>
    <sheetView rightToLeft="1" topLeftCell="L1" zoomScale="70" zoomScaleNormal="70" workbookViewId="0">
      <selection activeCell="N19" sqref="N19:N20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44140625" style="28" bestFit="1" customWidth="1"/>
    <col min="9" max="9" width="26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65.44140625" style="24" bestFit="1" customWidth="1"/>
    <col min="29" max="29" width="15.77734375" style="31" bestFit="1" customWidth="1"/>
    <col min="30" max="30" width="13.6640625" style="32" bestFit="1" customWidth="1"/>
    <col min="31" max="31" width="39.77734375" style="24" bestFit="1" customWidth="1"/>
    <col min="32" max="32" width="28.33203125" style="24" bestFit="1" customWidth="1"/>
    <col min="33" max="33" width="13.5546875" style="24" bestFit="1" customWidth="1"/>
    <col min="34" max="34" width="118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284352718314</v>
      </c>
      <c r="I2" s="9" t="s">
        <v>1540</v>
      </c>
      <c r="J2" s="9"/>
      <c r="K2" s="11" t="str">
        <f t="shared" ref="K2:K65" ca="1" si="0">IF(C2, TODAY(), "" )</f>
        <v/>
      </c>
      <c r="L2" s="12" t="s">
        <v>503</v>
      </c>
      <c r="M2" s="12" t="s">
        <v>1541</v>
      </c>
      <c r="N2" s="12"/>
      <c r="O2" s="9">
        <v>5524.1</v>
      </c>
      <c r="P2" s="9">
        <v>1</v>
      </c>
      <c r="Q2" s="13" t="str">
        <f>VLOOKUP(O2, '[1]لیست محصولات شهریور ۱۴۰۳'!B:C,2,0)</f>
        <v>برزیل کوکاپیل کاناریو | Brazil Cocapil Canario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2550000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2550000</v>
      </c>
      <c r="Y2" s="17"/>
      <c r="Z2" s="14">
        <f t="shared" ref="Z2:Z65" si="4">X2-Y2</f>
        <v>2550000</v>
      </c>
      <c r="AA2" s="18" t="s">
        <v>80</v>
      </c>
      <c r="AB2" s="13" t="s">
        <v>1543</v>
      </c>
      <c r="AC2" s="19" t="s">
        <v>1542</v>
      </c>
      <c r="AD2" s="20" t="s">
        <v>172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خیابان دیباجی جنوبی. کوچه کاووس شرقی. پلاک 1. واحد A2 * در صورت عدم حضور، تحویل سرایداری داده شود*  - آرش فرخی 09376072332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202">
        <v>284373761224</v>
      </c>
      <c r="I3" s="159" t="s">
        <v>1540</v>
      </c>
      <c r="J3" s="159"/>
      <c r="K3" s="11" t="str">
        <f t="shared" ca="1" si="0"/>
        <v/>
      </c>
      <c r="L3" s="156" t="s">
        <v>309</v>
      </c>
      <c r="M3" s="156" t="s">
        <v>1547</v>
      </c>
      <c r="N3" s="156"/>
      <c r="O3" s="9">
        <v>3329.1</v>
      </c>
      <c r="P3" s="9">
        <v>1</v>
      </c>
      <c r="Q3" s="13" t="str">
        <f>VLOOKUP(O3, '[1]لیست محصولات شهریور ۱۴۰۳'!B:C,2,0)</f>
        <v>بنتی ننکا | Benti Nenka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9850000</v>
      </c>
      <c r="U3" s="15"/>
      <c r="V3" s="16">
        <f t="shared" si="1"/>
        <v>0</v>
      </c>
      <c r="W3" s="12">
        <f t="shared" si="2"/>
        <v>1</v>
      </c>
      <c r="X3" s="14">
        <f t="shared" si="3"/>
        <v>9850000</v>
      </c>
      <c r="Y3" s="17"/>
      <c r="Z3" s="14">
        <f t="shared" si="4"/>
        <v>9850000</v>
      </c>
      <c r="AA3" s="168" t="s">
        <v>336</v>
      </c>
      <c r="AB3" s="226" t="s">
        <v>1548</v>
      </c>
      <c r="AC3" s="171" t="s">
        <v>1549</v>
      </c>
      <c r="AD3" s="175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یزد بلوار آیت اله خامنه ای-خیابان 31-بن بست فرعی دوم-درب سفید رنگ  - امیرحسین ارجمندی 09930955331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0"/>
      <c r="H4" s="203"/>
      <c r="I4" s="160"/>
      <c r="J4" s="160"/>
      <c r="K4" s="11" t="str">
        <f t="shared" ca="1" si="0"/>
        <v/>
      </c>
      <c r="L4" s="157"/>
      <c r="M4" s="157"/>
      <c r="N4" s="157"/>
      <c r="O4" s="9">
        <v>3328.1</v>
      </c>
      <c r="P4" s="9">
        <v>1</v>
      </c>
      <c r="Q4" s="13" t="str">
        <f>VLOOKUP(O4, '[1]لیست محصولات شهریور ۱۴۰۳'!B:C,2,0)</f>
        <v>ایماکولادا مزارع فلو | Inmaculada Fellows Farms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7900000</v>
      </c>
      <c r="U4" s="15"/>
      <c r="V4" s="16">
        <f t="shared" si="1"/>
        <v>0</v>
      </c>
      <c r="W4" s="12">
        <f t="shared" si="2"/>
        <v>1</v>
      </c>
      <c r="X4" s="14">
        <f t="shared" si="3"/>
        <v>7900000</v>
      </c>
      <c r="Y4" s="17"/>
      <c r="Z4" s="14">
        <f t="shared" si="4"/>
        <v>7900000</v>
      </c>
      <c r="AA4" s="169"/>
      <c r="AB4" s="228"/>
      <c r="AC4" s="172"/>
      <c r="AD4" s="176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204"/>
      <c r="I5" s="161"/>
      <c r="J5" s="161"/>
      <c r="K5" s="11" t="str">
        <f t="shared" ca="1" si="0"/>
        <v/>
      </c>
      <c r="L5" s="158"/>
      <c r="M5" s="158"/>
      <c r="N5" s="158"/>
      <c r="O5" s="9">
        <v>3327.1</v>
      </c>
      <c r="P5" s="9">
        <v>1</v>
      </c>
      <c r="Q5" s="13" t="str">
        <f>VLOOKUP(O5, '[1]لیست محصولات شهریور ۱۴۰۳'!B:C,2,0)</f>
        <v>پامپوجیلا | pampojila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5950000</v>
      </c>
      <c r="U5" s="15"/>
      <c r="V5" s="16">
        <f t="shared" si="1"/>
        <v>0</v>
      </c>
      <c r="W5" s="12">
        <f t="shared" si="2"/>
        <v>1</v>
      </c>
      <c r="X5" s="14">
        <f t="shared" si="3"/>
        <v>5950000</v>
      </c>
      <c r="Y5" s="17"/>
      <c r="Z5" s="14">
        <f t="shared" si="4"/>
        <v>5950000</v>
      </c>
      <c r="AA5" s="170"/>
      <c r="AB5" s="227"/>
      <c r="AC5" s="173"/>
      <c r="AD5" s="177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82">
        <v>3</v>
      </c>
      <c r="H6" s="83" t="s">
        <v>1550</v>
      </c>
      <c r="I6" s="106" t="s">
        <v>1540</v>
      </c>
      <c r="J6" s="9" t="s">
        <v>75</v>
      </c>
      <c r="K6" s="11" t="str">
        <f t="shared" ca="1" si="0"/>
        <v/>
      </c>
      <c r="L6" s="12"/>
      <c r="M6" s="12" t="s">
        <v>173</v>
      </c>
      <c r="N6" s="12" t="s">
        <v>508</v>
      </c>
      <c r="O6" s="9">
        <v>5511.3</v>
      </c>
      <c r="P6" s="9">
        <v>3</v>
      </c>
      <c r="Q6" s="13" t="str">
        <f>VLOOKUP(O6, '[1]لیست محصولات شهریور ۱۴۰۳'!B:C,2,0)</f>
        <v>هامبلا | Hambella</v>
      </c>
      <c r="R6" s="9"/>
      <c r="S6" s="12">
        <f>VLOOKUP(O6, '[1]لیست محصولات شهریور ۱۴۰۳'!B:F,5,0)</f>
        <v>4000</v>
      </c>
      <c r="T6" s="14">
        <f>VLOOKUP(O6, '[1]لیست محصولات شهریور ۱۴۰۳'!B:G,6,0)</f>
        <v>69600000</v>
      </c>
      <c r="U6" s="15"/>
      <c r="V6" s="16">
        <f t="shared" si="1"/>
        <v>0</v>
      </c>
      <c r="W6" s="12">
        <f t="shared" si="2"/>
        <v>3</v>
      </c>
      <c r="X6" s="14">
        <f t="shared" si="3"/>
        <v>208800000</v>
      </c>
      <c r="Y6" s="17"/>
      <c r="Z6" s="14">
        <f t="shared" si="4"/>
        <v>208800000</v>
      </c>
      <c r="AA6" s="18" t="s">
        <v>80</v>
      </c>
      <c r="AB6" s="13" t="s">
        <v>70</v>
      </c>
      <c r="AC6" s="19" t="s">
        <v>175</v>
      </c>
      <c r="AD6" s="20"/>
      <c r="AE6" s="19"/>
      <c r="AF6" s="21"/>
      <c r="AG6" s="22" t="str">
        <f t="shared" si="5"/>
        <v>TRUE</v>
      </c>
      <c r="AH6" s="23" t="str">
        <f t="shared" si="6"/>
        <v>تهران - کافه بیکری روستار سانا سنتر -  حجتی 09373955769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284379086668</v>
      </c>
      <c r="I7" s="9" t="s">
        <v>1540</v>
      </c>
      <c r="J7" s="9"/>
      <c r="K7" s="11" t="str">
        <f t="shared" ca="1" si="0"/>
        <v/>
      </c>
      <c r="L7" s="12" t="s">
        <v>168</v>
      </c>
      <c r="M7" s="12" t="s">
        <v>1232</v>
      </c>
      <c r="N7" s="12"/>
      <c r="O7" s="9">
        <v>5524.1</v>
      </c>
      <c r="P7" s="9">
        <v>1</v>
      </c>
      <c r="Q7" s="13" t="str">
        <f>VLOOKUP(O7, '[1]لیست محصولات شهریور ۱۴۰۳'!B:C,2,0)</f>
        <v>برزیل کوکاپیل کاناریو | Brazil Cocapil Canario</v>
      </c>
      <c r="R7" s="9" t="s">
        <v>1165</v>
      </c>
      <c r="S7" s="12">
        <f>VLOOKUP(O7, '[1]لیست محصولات شهریور ۱۴۰۳'!B:F,5,0)</f>
        <v>150</v>
      </c>
      <c r="T7" s="14">
        <f>VLOOKUP(O7, '[1]لیست محصولات شهریور ۱۴۰۳'!B:G,6,0)</f>
        <v>2550000</v>
      </c>
      <c r="U7" s="26"/>
      <c r="V7" s="16">
        <f t="shared" si="1"/>
        <v>0</v>
      </c>
      <c r="W7" s="12">
        <f t="shared" si="2"/>
        <v>1</v>
      </c>
      <c r="X7" s="14">
        <f t="shared" si="3"/>
        <v>2550000</v>
      </c>
      <c r="Y7" s="17"/>
      <c r="Z7" s="14">
        <f t="shared" si="4"/>
        <v>2550000</v>
      </c>
      <c r="AA7" s="18" t="s">
        <v>388</v>
      </c>
      <c r="AB7" s="13" t="s">
        <v>1555</v>
      </c>
      <c r="AC7" s="19" t="s">
        <v>1556</v>
      </c>
      <c r="AD7" s="20"/>
      <c r="AE7" s="19"/>
      <c r="AF7" s="21"/>
      <c r="AG7" s="22" t="str">
        <f t="shared" si="5"/>
        <v>TRUE</v>
      </c>
      <c r="AH7" s="23" t="str">
        <f t="shared" si="6"/>
        <v>گرگان خیابان ولیعصر بین عدالت 8 و 10 پاساژ ولیعصر فروشگاه افشار  - محسن افشار 09113716139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82">
        <v>5</v>
      </c>
      <c r="H8" s="83" t="s">
        <v>329</v>
      </c>
      <c r="I8" s="82" t="s">
        <v>1540</v>
      </c>
      <c r="J8" s="9" t="s">
        <v>75</v>
      </c>
      <c r="K8" s="11" t="str">
        <f t="shared" ca="1" si="0"/>
        <v/>
      </c>
      <c r="L8" s="12"/>
      <c r="M8" s="12" t="s">
        <v>755</v>
      </c>
      <c r="N8" s="12" t="s">
        <v>1557</v>
      </c>
      <c r="O8" s="9">
        <v>5511.2</v>
      </c>
      <c r="P8" s="9">
        <v>2</v>
      </c>
      <c r="Q8" s="13" t="str">
        <f>VLOOKUP(O8, '[1]لیست محصولات شهریور ۱۴۰۳'!B:C,2,0)</f>
        <v>هامبلا | Hambella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14550000</v>
      </c>
      <c r="U8" s="15"/>
      <c r="V8" s="16">
        <f t="shared" si="1"/>
        <v>0</v>
      </c>
      <c r="W8" s="12">
        <f t="shared" si="2"/>
        <v>2</v>
      </c>
      <c r="X8" s="14">
        <f t="shared" si="3"/>
        <v>29100000</v>
      </c>
      <c r="Y8" s="17"/>
      <c r="Z8" s="14">
        <f t="shared" si="4"/>
        <v>29100000</v>
      </c>
      <c r="AA8" s="18" t="s">
        <v>1029</v>
      </c>
      <c r="AB8" s="13" t="s">
        <v>1558</v>
      </c>
      <c r="AC8" s="19" t="s">
        <v>1559</v>
      </c>
      <c r="AD8" s="20"/>
      <c r="AE8" s="19"/>
      <c r="AF8" s="21"/>
      <c r="AG8" s="22" t="str">
        <f t="shared" si="5"/>
        <v>TRUE</v>
      </c>
      <c r="AH8" s="23" t="str">
        <f t="shared" si="6"/>
        <v>شیراز معالي اباد نبش دوستان  کافه منگو -  اسکندری 09379926639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82">
        <v>6</v>
      </c>
      <c r="H9" s="83"/>
      <c r="I9" s="106" t="s">
        <v>1540</v>
      </c>
      <c r="J9" s="9" t="s">
        <v>75</v>
      </c>
      <c r="K9" s="11" t="str">
        <f t="shared" ca="1" si="0"/>
        <v/>
      </c>
      <c r="L9" s="27" t="s">
        <v>977</v>
      </c>
      <c r="M9" s="12" t="s">
        <v>978</v>
      </c>
      <c r="N9" s="12" t="s">
        <v>98</v>
      </c>
      <c r="O9" s="9">
        <v>5501.3</v>
      </c>
      <c r="P9" s="9">
        <v>13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4000</v>
      </c>
      <c r="T9" s="14">
        <f>VLOOKUP(O9, '[1]لیست محصولات شهریور ۱۴۰۳'!B:G,6,0)</f>
        <v>51200000</v>
      </c>
      <c r="U9" s="15"/>
      <c r="V9" s="16">
        <f t="shared" si="1"/>
        <v>0</v>
      </c>
      <c r="W9" s="12">
        <f t="shared" si="2"/>
        <v>13</v>
      </c>
      <c r="X9" s="14">
        <f t="shared" si="3"/>
        <v>665600000</v>
      </c>
      <c r="Y9" s="17"/>
      <c r="Z9" s="14">
        <f t="shared" si="4"/>
        <v>665600000</v>
      </c>
      <c r="AA9" s="18" t="s">
        <v>80</v>
      </c>
      <c r="AB9" s="13" t="s">
        <v>979</v>
      </c>
      <c r="AC9" s="19" t="s">
        <v>980</v>
      </c>
      <c r="AD9" s="20"/>
      <c r="AE9" s="19"/>
      <c r="AF9" s="21"/>
      <c r="AG9" s="22" t="str">
        <f t="shared" si="5"/>
        <v>TRUE</v>
      </c>
      <c r="AH9" s="23" t="str">
        <f t="shared" si="6"/>
        <v>تهران خیابان حافظ بعد از چهار راه کالج سمت چپ اولین خیابان غزالی ( پشت سفارت روسیه )‌ دست چپ کوچه چهارم به نام براتی دست چپ کوچه دوم به نام مهرانی پلاک ۸ واحد اول کافه بیکری درو - محدثه گرجی 09912080890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2">
        <v>7</v>
      </c>
      <c r="H10" s="165"/>
      <c r="I10" s="162" t="s">
        <v>1540</v>
      </c>
      <c r="J10" s="159" t="s">
        <v>75</v>
      </c>
      <c r="K10" s="11" t="str">
        <f t="shared" ca="1" si="0"/>
        <v/>
      </c>
      <c r="L10" s="156" t="s">
        <v>114</v>
      </c>
      <c r="M10" s="156" t="s">
        <v>194</v>
      </c>
      <c r="N10" s="156" t="s">
        <v>195</v>
      </c>
      <c r="O10" s="9">
        <v>5525.3</v>
      </c>
      <c r="P10" s="9">
        <v>10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63200000</v>
      </c>
      <c r="U10" s="15"/>
      <c r="V10" s="16">
        <f t="shared" si="1"/>
        <v>0</v>
      </c>
      <c r="W10" s="12">
        <f t="shared" si="2"/>
        <v>10</v>
      </c>
      <c r="X10" s="14">
        <f t="shared" si="3"/>
        <v>632000000</v>
      </c>
      <c r="Y10" s="17"/>
      <c r="Z10" s="14">
        <f t="shared" si="4"/>
        <v>632000000</v>
      </c>
      <c r="AA10" s="168" t="s">
        <v>80</v>
      </c>
      <c r="AB10" s="226" t="s">
        <v>70</v>
      </c>
      <c r="AC10" s="171" t="s">
        <v>196</v>
      </c>
      <c r="AD10" s="175"/>
      <c r="AE10" s="19"/>
      <c r="AF10" s="21"/>
      <c r="AG10" s="22" t="str">
        <f t="shared" si="5"/>
        <v>TRUE</v>
      </c>
      <c r="AH10" s="23" t="str">
        <f t="shared" si="6"/>
        <v>تهران - ویکافه - محمدرضا دلجو 09051534303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3"/>
      <c r="H11" s="166"/>
      <c r="I11" s="163"/>
      <c r="J11" s="160"/>
      <c r="K11" s="11" t="str">
        <f t="shared" ca="1" si="0"/>
        <v/>
      </c>
      <c r="L11" s="157"/>
      <c r="M11" s="157"/>
      <c r="N11" s="157"/>
      <c r="O11" s="9">
        <v>5525.1</v>
      </c>
      <c r="P11" s="9">
        <v>5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5</v>
      </c>
      <c r="X11" s="14">
        <f t="shared" si="3"/>
        <v>13750000</v>
      </c>
      <c r="Y11" s="17"/>
      <c r="Z11" s="14">
        <f t="shared" si="4"/>
        <v>13750000</v>
      </c>
      <c r="AA11" s="169"/>
      <c r="AB11" s="228"/>
      <c r="AC11" s="172"/>
      <c r="AD11" s="176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3"/>
      <c r="H12" s="166"/>
      <c r="I12" s="163"/>
      <c r="J12" s="160"/>
      <c r="K12" s="11" t="str">
        <f t="shared" ca="1" si="0"/>
        <v/>
      </c>
      <c r="L12" s="157"/>
      <c r="M12" s="157"/>
      <c r="N12" s="157"/>
      <c r="O12" s="9">
        <v>5511.1</v>
      </c>
      <c r="P12" s="9">
        <v>12</v>
      </c>
      <c r="Q12" s="13" t="str">
        <f>VLOOKUP(O12, '[1]لیست محصولات شهریور ۱۴۰۳'!B:C,2,0)</f>
        <v>هامبلا | Hambella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3000000</v>
      </c>
      <c r="U12" s="15"/>
      <c r="V12" s="16">
        <f t="shared" si="1"/>
        <v>0</v>
      </c>
      <c r="W12" s="12">
        <f t="shared" si="2"/>
        <v>12</v>
      </c>
      <c r="X12" s="14">
        <f t="shared" si="3"/>
        <v>36000000</v>
      </c>
      <c r="Y12" s="17"/>
      <c r="Z12" s="14">
        <f t="shared" si="4"/>
        <v>36000000</v>
      </c>
      <c r="AA12" s="169"/>
      <c r="AB12" s="228"/>
      <c r="AC12" s="172"/>
      <c r="AD12" s="176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3"/>
      <c r="H13" s="166"/>
      <c r="I13" s="163"/>
      <c r="J13" s="160"/>
      <c r="K13" s="11" t="str">
        <f t="shared" ca="1" si="0"/>
        <v/>
      </c>
      <c r="L13" s="157"/>
      <c r="M13" s="157"/>
      <c r="N13" s="157"/>
      <c r="O13" s="9">
        <v>5511.2</v>
      </c>
      <c r="P13" s="9">
        <v>3</v>
      </c>
      <c r="Q13" s="13" t="str">
        <f>VLOOKUP(O13, '[1]لیست محصولات شهریور ۱۴۰۳'!B:C,2,0)</f>
        <v>هامبلا | Hambella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14550000</v>
      </c>
      <c r="U13" s="26"/>
      <c r="V13" s="16">
        <f t="shared" si="1"/>
        <v>0</v>
      </c>
      <c r="W13" s="12">
        <f t="shared" si="2"/>
        <v>3</v>
      </c>
      <c r="X13" s="14">
        <f t="shared" si="3"/>
        <v>43650000</v>
      </c>
      <c r="Y13" s="17"/>
      <c r="Z13" s="14">
        <f t="shared" si="4"/>
        <v>43650000</v>
      </c>
      <c r="AA13" s="169"/>
      <c r="AB13" s="228"/>
      <c r="AC13" s="172"/>
      <c r="AD13" s="176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3"/>
      <c r="H14" s="166"/>
      <c r="I14" s="163"/>
      <c r="J14" s="160"/>
      <c r="K14" s="11" t="str">
        <f t="shared" ca="1" si="0"/>
        <v/>
      </c>
      <c r="L14" s="157"/>
      <c r="M14" s="157"/>
      <c r="N14" s="157"/>
      <c r="O14" s="9">
        <v>3329.1</v>
      </c>
      <c r="P14" s="9">
        <v>1</v>
      </c>
      <c r="Q14" s="13" t="str">
        <f>VLOOKUP(O14, '[1]لیست محصولات شهریور ۱۴۰۳'!B:C,2,0)</f>
        <v>بنتی ننکا | Benti Nenka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9850000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9850000</v>
      </c>
      <c r="Y14" s="17"/>
      <c r="Z14" s="14">
        <f t="shared" si="4"/>
        <v>9850000</v>
      </c>
      <c r="AA14" s="169"/>
      <c r="AB14" s="228"/>
      <c r="AC14" s="172"/>
      <c r="AD14" s="176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4"/>
      <c r="H15" s="167"/>
      <c r="I15" s="164"/>
      <c r="J15" s="161"/>
      <c r="K15" s="11" t="str">
        <f t="shared" ca="1" si="0"/>
        <v/>
      </c>
      <c r="L15" s="158"/>
      <c r="M15" s="158"/>
      <c r="N15" s="158"/>
      <c r="O15" s="9">
        <v>3328.1</v>
      </c>
      <c r="P15" s="9">
        <v>1</v>
      </c>
      <c r="Q15" s="13" t="str">
        <f>VLOOKUP(O15, '[1]لیست محصولات شهریور ۱۴۰۳'!B:C,2,0)</f>
        <v>ایماکولادا مزارع فلو | Inmaculada Fellows Farms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7900000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7900000</v>
      </c>
      <c r="Y15" s="17"/>
      <c r="Z15" s="14">
        <f t="shared" si="4"/>
        <v>7900000</v>
      </c>
      <c r="AA15" s="170"/>
      <c r="AB15" s="227"/>
      <c r="AC15" s="173"/>
      <c r="AD15" s="17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59">
        <v>8</v>
      </c>
      <c r="H16" s="202">
        <v>284400067397</v>
      </c>
      <c r="I16" s="159" t="s">
        <v>1540</v>
      </c>
      <c r="J16" s="159"/>
      <c r="K16" s="11" t="str">
        <f t="shared" ca="1" si="0"/>
        <v/>
      </c>
      <c r="L16" s="156" t="s">
        <v>1565</v>
      </c>
      <c r="M16" s="156" t="s">
        <v>1228</v>
      </c>
      <c r="N16" s="156" t="s">
        <v>1566</v>
      </c>
      <c r="O16" s="9">
        <v>5524.1</v>
      </c>
      <c r="P16" s="9">
        <v>1</v>
      </c>
      <c r="Q16" s="13" t="str">
        <f>VLOOKUP(O16, '[1]لیست محصولات شهریور ۱۴۰۳'!B:C,2,0)</f>
        <v>برزیل کوکاپیل کاناریو | Brazil Cocapil Canario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2550000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2550000</v>
      </c>
      <c r="Y16" s="17"/>
      <c r="Z16" s="14">
        <f t="shared" si="4"/>
        <v>2550000</v>
      </c>
      <c r="AA16" s="168" t="s">
        <v>1567</v>
      </c>
      <c r="AB16" s="226" t="s">
        <v>1568</v>
      </c>
      <c r="AC16" s="171" t="s">
        <v>1569</v>
      </c>
      <c r="AD16" s="175"/>
      <c r="AE16" s="19"/>
      <c r="AF16" s="21"/>
      <c r="AG16" s="22" t="str">
        <f t="shared" si="5"/>
        <v>TRUE</v>
      </c>
      <c r="AH16" s="23" t="str">
        <f t="shared" si="6"/>
        <v>برازجان دشتستان - خیابان چمران_کوچه۳_روبه روی درمانگاه نبوت کافه فراکو - سید محمد حسین حسینی 09055650705</v>
      </c>
    </row>
    <row r="17" spans="1:34" ht="22.35" customHeight="1">
      <c r="A17" s="7"/>
      <c r="B17" s="7"/>
      <c r="C17" s="7"/>
      <c r="D17" s="7"/>
      <c r="E17" s="7"/>
      <c r="F17" s="8"/>
      <c r="G17" s="161"/>
      <c r="H17" s="204"/>
      <c r="I17" s="161"/>
      <c r="J17" s="161"/>
      <c r="K17" s="11" t="str">
        <f t="shared" ca="1" si="0"/>
        <v/>
      </c>
      <c r="L17" s="158"/>
      <c r="M17" s="158"/>
      <c r="N17" s="158"/>
      <c r="O17" s="9">
        <v>5511.1</v>
      </c>
      <c r="P17" s="9">
        <v>1</v>
      </c>
      <c r="Q17" s="13" t="str">
        <f>VLOOKUP(O17, '[1]لیست محصولات شهریور ۱۴۰۳'!B:C,2,0)</f>
        <v>هامبلا | Hambella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3000000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3000000</v>
      </c>
      <c r="Y17" s="17"/>
      <c r="Z17" s="14">
        <f t="shared" si="4"/>
        <v>3000000</v>
      </c>
      <c r="AA17" s="170"/>
      <c r="AB17" s="227"/>
      <c r="AC17" s="173"/>
      <c r="AD17" s="177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>
        <v>9</v>
      </c>
      <c r="H18" s="10">
        <v>284613240443</v>
      </c>
      <c r="I18" s="9" t="s">
        <v>1540</v>
      </c>
      <c r="J18" s="9"/>
      <c r="K18" s="11" t="str">
        <f t="shared" ca="1" si="0"/>
        <v/>
      </c>
      <c r="L18" s="12" t="s">
        <v>776</v>
      </c>
      <c r="M18" s="12" t="s">
        <v>1570</v>
      </c>
      <c r="N18" s="12"/>
      <c r="O18" s="9">
        <v>5524.2</v>
      </c>
      <c r="P18" s="9">
        <v>1</v>
      </c>
      <c r="Q18" s="13" t="str">
        <f>VLOOKUP(O18, '[1]لیست محصولات شهریور ۱۴۰۳'!B:C,2,0)</f>
        <v>برزیل کوکاپیل کاناریو | Brazil Cocapil Canario</v>
      </c>
      <c r="R18" s="9" t="s">
        <v>84</v>
      </c>
      <c r="S18" s="12">
        <f>VLOOKUP(O18, '[1]لیست محصولات شهریور ۱۴۰۳'!B:F,5,0)</f>
        <v>750</v>
      </c>
      <c r="T18" s="14">
        <f>VLOOKUP(O18, '[1]لیست محصولات شهریور ۱۴۰۳'!B:G,6,0)</f>
        <v>12450000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12450000</v>
      </c>
      <c r="Y18" s="17"/>
      <c r="Z18" s="14">
        <f t="shared" si="4"/>
        <v>12450000</v>
      </c>
      <c r="AA18" s="18" t="s">
        <v>80</v>
      </c>
      <c r="AB18" s="13" t="s">
        <v>1571</v>
      </c>
      <c r="AC18" s="19" t="s">
        <v>1572</v>
      </c>
      <c r="AD18" s="20" t="s">
        <v>87</v>
      </c>
      <c r="AE18" s="84" t="s">
        <v>1573</v>
      </c>
      <c r="AF18" s="21"/>
      <c r="AG18" s="22" t="str">
        <f t="shared" si="5"/>
        <v>TRUE</v>
      </c>
      <c r="AH18" s="23" t="str">
        <f t="shared" si="6"/>
        <v>تهران انتهای کارگرشمالی- خیابان نوزدهم 19- پلاک 59- زنگ 4 (پلاک ۵۹ واقع در خیابان نوزدهم و بین والفجر۲ و جانبازان می‌‌باشد.)  - شهاب حشمت 09905544965</v>
      </c>
    </row>
    <row r="19" spans="1:34" ht="22.35" customHeight="1">
      <c r="A19" s="7"/>
      <c r="B19" s="7"/>
      <c r="C19" s="7"/>
      <c r="D19" s="7"/>
      <c r="E19" s="7"/>
      <c r="F19" s="8"/>
      <c r="G19" s="162">
        <v>10</v>
      </c>
      <c r="H19" s="165"/>
      <c r="I19" s="162" t="s">
        <v>1540</v>
      </c>
      <c r="J19" s="159" t="s">
        <v>75</v>
      </c>
      <c r="K19" s="11" t="str">
        <f t="shared" ca="1" si="0"/>
        <v/>
      </c>
      <c r="L19" s="156" t="s">
        <v>76</v>
      </c>
      <c r="M19" s="156" t="s">
        <v>652</v>
      </c>
      <c r="N19" s="156" t="s">
        <v>1077</v>
      </c>
      <c r="O19" s="9">
        <v>5501.3</v>
      </c>
      <c r="P19" s="9">
        <v>1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51200000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51200000</v>
      </c>
      <c r="Y19" s="17"/>
      <c r="Z19" s="14">
        <f t="shared" si="4"/>
        <v>51200000</v>
      </c>
      <c r="AA19" s="168" t="s">
        <v>80</v>
      </c>
      <c r="AB19" s="226" t="s">
        <v>70</v>
      </c>
      <c r="AC19" s="171" t="s">
        <v>654</v>
      </c>
      <c r="AD19" s="175"/>
      <c r="AE19" s="171"/>
      <c r="AF19" s="21"/>
      <c r="AG19" s="22" t="str">
        <f t="shared" si="5"/>
        <v>TRUE</v>
      </c>
      <c r="AH19" s="23" t="str">
        <f t="shared" si="6"/>
        <v>تهران - ویوو لانژ - مهدی مولایی 09197844409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4"/>
      <c r="H20" s="167"/>
      <c r="I20" s="164"/>
      <c r="J20" s="161"/>
      <c r="K20" s="11" t="str">
        <f t="shared" ca="1" si="0"/>
        <v/>
      </c>
      <c r="L20" s="158"/>
      <c r="M20" s="158"/>
      <c r="N20" s="158"/>
      <c r="O20" s="9">
        <v>5511.3</v>
      </c>
      <c r="P20" s="9">
        <v>1</v>
      </c>
      <c r="Q20" s="13" t="str">
        <f>VLOOKUP(O20, '[1]لیست محصولات شهریور ۱۴۰۳'!B:C,2,0)</f>
        <v>هامبلا | Hambella</v>
      </c>
      <c r="R20" s="9"/>
      <c r="S20" s="12">
        <f>VLOOKUP(O20, '[1]لیست محصولات شهریور ۱۴۰۳'!B:F,5,0)</f>
        <v>4000</v>
      </c>
      <c r="T20" s="14">
        <f>VLOOKUP(O20, '[1]لیست محصولات شهریور ۱۴۰۳'!B:G,6,0)</f>
        <v>69600000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69600000</v>
      </c>
      <c r="Y20" s="17"/>
      <c r="Z20" s="14">
        <f t="shared" si="4"/>
        <v>69600000</v>
      </c>
      <c r="AA20" s="170"/>
      <c r="AB20" s="227"/>
      <c r="AC20" s="173"/>
      <c r="AD20" s="177"/>
      <c r="AE20" s="173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s="79" customFormat="1" ht="22.35" customHeight="1">
      <c r="A21" s="66"/>
      <c r="B21" s="66"/>
      <c r="C21" s="66" t="b">
        <v>0</v>
      </c>
      <c r="D21" s="66"/>
      <c r="E21" s="66"/>
      <c r="F21" s="66"/>
      <c r="G21" s="209">
        <v>11</v>
      </c>
      <c r="H21" s="221" t="s">
        <v>96</v>
      </c>
      <c r="I21" s="209" t="s">
        <v>1627</v>
      </c>
      <c r="J21" s="209"/>
      <c r="K21" s="69" t="str">
        <f t="shared" ca="1" si="0"/>
        <v/>
      </c>
      <c r="L21" s="215"/>
      <c r="M21" s="215" t="s">
        <v>1655</v>
      </c>
      <c r="N21" s="215" t="s">
        <v>98</v>
      </c>
      <c r="O21" s="67">
        <v>5525.1</v>
      </c>
      <c r="P21" s="67">
        <v>1</v>
      </c>
      <c r="Q21" s="71" t="str">
        <f>VLOOKUP(O21, '[1]لیست محصولات شهریور ۱۴۰۳'!B:C,2,0)</f>
        <v>اتیوپی آناسورا | Ethiopia Anasora</v>
      </c>
      <c r="R21" s="67"/>
      <c r="S21" s="70">
        <f>VLOOKUP(O21, '[1]لیست محصولات شهریور ۱۴۰۳'!B:F,5,0)</f>
        <v>150</v>
      </c>
      <c r="T21" s="72">
        <f>VLOOKUP(O21, '[1]لیست محصولات شهریور ۱۴۰۳'!B:G,6,0)</f>
        <v>2750000</v>
      </c>
      <c r="U21" s="73"/>
      <c r="V21" s="74">
        <f t="shared" si="1"/>
        <v>0</v>
      </c>
      <c r="W21" s="70">
        <f t="shared" si="2"/>
        <v>1</v>
      </c>
      <c r="X21" s="72">
        <f t="shared" si="3"/>
        <v>2750000</v>
      </c>
      <c r="Y21" s="75"/>
      <c r="Z21" s="72">
        <f t="shared" si="4"/>
        <v>2750000</v>
      </c>
      <c r="AA21" s="218" t="s">
        <v>80</v>
      </c>
      <c r="AB21" s="231" t="s">
        <v>70</v>
      </c>
      <c r="AC21" s="212" t="s">
        <v>1656</v>
      </c>
      <c r="AD21" s="209"/>
      <c r="AE21" s="224" t="s">
        <v>681</v>
      </c>
      <c r="AF21" s="78"/>
      <c r="AH21" s="80" t="str">
        <f t="shared" si="6"/>
        <v>تهران - کافه بیکری درو -  حمیدی 09010015382</v>
      </c>
    </row>
    <row r="22" spans="1:34" s="79" customFormat="1" ht="22.35" customHeight="1">
      <c r="A22" s="66" t="b">
        <v>0</v>
      </c>
      <c r="B22" s="66"/>
      <c r="C22" s="66" t="b">
        <v>0</v>
      </c>
      <c r="D22" s="66"/>
      <c r="E22" s="66"/>
      <c r="F22" s="66"/>
      <c r="G22" s="211"/>
      <c r="H22" s="223"/>
      <c r="I22" s="211"/>
      <c r="J22" s="211"/>
      <c r="K22" s="69" t="str">
        <f t="shared" ca="1" si="0"/>
        <v/>
      </c>
      <c r="L22" s="217"/>
      <c r="M22" s="217"/>
      <c r="N22" s="217"/>
      <c r="O22" s="67">
        <v>5524.1</v>
      </c>
      <c r="P22" s="67">
        <v>1</v>
      </c>
      <c r="Q22" s="71" t="str">
        <f>VLOOKUP(O22, '[1]لیست محصولات شهریور ۱۴۰۳'!B:C,2,0)</f>
        <v>برزیل کوکاپیل کاناریو | Brazil Cocapil Canario</v>
      </c>
      <c r="R22" s="67"/>
      <c r="S22" s="70">
        <f>VLOOKUP(O22, '[1]لیست محصولات شهریور ۱۴۰۳'!B:F,5,0)</f>
        <v>150</v>
      </c>
      <c r="T22" s="72">
        <f>VLOOKUP(O22, '[1]لیست محصولات شهریور ۱۴۰۳'!B:G,6,0)</f>
        <v>2550000</v>
      </c>
      <c r="U22" s="73"/>
      <c r="V22" s="74">
        <f t="shared" si="1"/>
        <v>0</v>
      </c>
      <c r="W22" s="70">
        <f t="shared" si="2"/>
        <v>1</v>
      </c>
      <c r="X22" s="72">
        <f t="shared" si="3"/>
        <v>2550000</v>
      </c>
      <c r="Y22" s="75"/>
      <c r="Z22" s="72">
        <f t="shared" si="4"/>
        <v>2550000</v>
      </c>
      <c r="AA22" s="220"/>
      <c r="AB22" s="232"/>
      <c r="AC22" s="214"/>
      <c r="AD22" s="211"/>
      <c r="AE22" s="225"/>
      <c r="AF22" s="78"/>
      <c r="AH22" s="80" t="str">
        <f t="shared" si="6"/>
        <v xml:space="preserve">   -   </v>
      </c>
    </row>
    <row r="23" spans="1:34" s="121" customFormat="1" ht="22.35" customHeight="1">
      <c r="A23" s="109"/>
      <c r="B23" s="109"/>
      <c r="C23" s="109" t="b">
        <v>0</v>
      </c>
      <c r="D23" s="109"/>
      <c r="E23" s="109"/>
      <c r="F23" s="109"/>
      <c r="G23" s="111">
        <v>12</v>
      </c>
      <c r="H23" s="136" t="s">
        <v>70</v>
      </c>
      <c r="I23" s="111" t="s">
        <v>1627</v>
      </c>
      <c r="J23" s="111"/>
      <c r="K23" s="110" t="str">
        <f t="shared" ca="1" si="0"/>
        <v/>
      </c>
      <c r="L23" s="113" t="s">
        <v>309</v>
      </c>
      <c r="M23" s="113" t="s">
        <v>1658</v>
      </c>
      <c r="N23" s="113" t="s">
        <v>90</v>
      </c>
      <c r="O23" s="111">
        <v>5525.1</v>
      </c>
      <c r="P23" s="111">
        <v>1</v>
      </c>
      <c r="Q23" s="112" t="str">
        <f>VLOOKUP(O23, '[1]لیست محصولات شهریور ۱۴۰۳'!B:C,2,0)</f>
        <v>اتیوپی آناسورا | Ethiopia Anasora</v>
      </c>
      <c r="R23" s="111"/>
      <c r="S23" s="113">
        <f>VLOOKUP(O23, '[1]لیست محصولات شهریور ۱۴۰۳'!B:F,5,0)</f>
        <v>150</v>
      </c>
      <c r="T23" s="114">
        <f>VLOOKUP(O23, '[1]لیست محصولات شهریور ۱۴۰۳'!B:G,6,0)</f>
        <v>2750000</v>
      </c>
      <c r="U23" s="115"/>
      <c r="V23" s="116">
        <f t="shared" si="1"/>
        <v>0</v>
      </c>
      <c r="W23" s="113">
        <f t="shared" si="2"/>
        <v>1</v>
      </c>
      <c r="X23" s="114">
        <f t="shared" si="3"/>
        <v>2750000</v>
      </c>
      <c r="Y23" s="117"/>
      <c r="Z23" s="114">
        <f t="shared" si="4"/>
        <v>2750000</v>
      </c>
      <c r="AA23" s="118"/>
      <c r="AB23" s="112"/>
      <c r="AC23" s="119"/>
      <c r="AD23" s="111"/>
      <c r="AE23" s="119"/>
      <c r="AF23" s="120"/>
      <c r="AG23" s="121" t="str">
        <f t="shared" si="5"/>
        <v>TRUE</v>
      </c>
      <c r="AH23" s="122" t="str">
        <f t="shared" si="6"/>
        <v xml:space="preserve">  (پرسنل) - امیرحسین ایزدی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شهریور ۱۴۰۳'!B:C,2,0)</f>
        <v>#N/A</v>
      </c>
      <c r="R24" s="9"/>
      <c r="S24" s="12" t="e">
        <f>VLOOKUP(O24, '[1]لیست محصولات شهریور ۱۴۰۳'!B:F,5,0)</f>
        <v>#N/A</v>
      </c>
      <c r="T24" s="14" t="e">
        <f>VLOOKUP(O24, '[1]لیست محصولات شهریور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شهریور ۱۴۰۳'!B:C,2,0)</f>
        <v>#N/A</v>
      </c>
      <c r="R25" s="9"/>
      <c r="S25" s="12" t="e">
        <f>VLOOKUP(O25, '[1]لیست محصولات شهریور ۱۴۰۳'!B:F,5,0)</f>
        <v>#N/A</v>
      </c>
      <c r="T25" s="14" t="e">
        <f>VLOOKUP(O25, '[1]لیست محصولات شهریور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شهریور ۱۴۰۳'!B:C,2,0)</f>
        <v>#N/A</v>
      </c>
      <c r="R26" s="9"/>
      <c r="S26" s="12" t="e">
        <f>VLOOKUP(O26, '[1]لیست محصولات شهریور ۱۴۰۳'!B:F,5,0)</f>
        <v>#N/A</v>
      </c>
      <c r="T26" s="14" t="e">
        <f>VLOOKUP(O26, '[1]لیست محصولات شهریور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شهریور ۱۴۰۳'!B:C,2,0)</f>
        <v>#N/A</v>
      </c>
      <c r="R27" s="9"/>
      <c r="S27" s="12" t="e">
        <f>VLOOKUP(O27, '[1]لیست محصولات شهریور ۱۴۰۳'!B:F,5,0)</f>
        <v>#N/A</v>
      </c>
      <c r="T27" s="14" t="e">
        <f>VLOOKUP(O27, '[1]لیست محصولات شهریور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AO240+AQ240-[2]Sheet1!$AH241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14</v>
      </c>
      <c r="AI242" s="56">
        <f t="shared" si="19"/>
        <v>0</v>
      </c>
      <c r="AJ242" s="57">
        <f t="shared" si="27"/>
        <v>14</v>
      </c>
      <c r="AK242" s="58">
        <f t="shared" ref="AK242:AK267" si="28">AH242*AG242/1000</f>
        <v>56</v>
      </c>
      <c r="AL242" s="59">
        <f>AO242+AQ242-[2]Sheet1!$AH243</f>
        <v>0</v>
      </c>
      <c r="AM242" s="59">
        <f t="shared" si="25"/>
        <v>-14</v>
      </c>
      <c r="AN242" s="58">
        <f t="shared" si="21"/>
        <v>0</v>
      </c>
      <c r="AO242" s="59"/>
      <c r="AP242" s="58">
        <f t="shared" si="22"/>
        <v>-56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13</v>
      </c>
      <c r="AI251" s="56">
        <f t="shared" si="19"/>
        <v>0</v>
      </c>
      <c r="AJ251" s="57">
        <f t="shared" si="27"/>
        <v>13</v>
      </c>
      <c r="AK251" s="58">
        <f t="shared" si="28"/>
        <v>1.95</v>
      </c>
      <c r="AL251" s="59">
        <f>AO251+AQ251-[2]Sheet1!$AH252</f>
        <v>0</v>
      </c>
      <c r="AM251" s="59">
        <f t="shared" si="25"/>
        <v>-13</v>
      </c>
      <c r="AN251" s="58">
        <f t="shared" si="21"/>
        <v>0</v>
      </c>
      <c r="AO251" s="59"/>
      <c r="AP251" s="58">
        <f t="shared" si="22"/>
        <v>-1.95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5</v>
      </c>
      <c r="AI252" s="56">
        <f t="shared" si="19"/>
        <v>0</v>
      </c>
      <c r="AJ252" s="57">
        <f t="shared" si="27"/>
        <v>5</v>
      </c>
      <c r="AK252" s="58">
        <f t="shared" si="28"/>
        <v>3.75</v>
      </c>
      <c r="AL252" s="59">
        <f>AO252+AQ252-[2]Sheet1!$AH253</f>
        <v>0</v>
      </c>
      <c r="AM252" s="59">
        <f t="shared" si="25"/>
        <v>-5</v>
      </c>
      <c r="AN252" s="58">
        <f t="shared" si="21"/>
        <v>0</v>
      </c>
      <c r="AO252" s="59"/>
      <c r="AP252" s="58">
        <f t="shared" si="22"/>
        <v>-3.75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61">
    <mergeCell ref="AE21:AE22"/>
    <mergeCell ref="H21:H22"/>
    <mergeCell ref="G21:G22"/>
    <mergeCell ref="AD21:AD22"/>
    <mergeCell ref="AC21:AC22"/>
    <mergeCell ref="AB21:AB22"/>
    <mergeCell ref="AA21:AA22"/>
    <mergeCell ref="N21:N22"/>
    <mergeCell ref="M21:M22"/>
    <mergeCell ref="L21:L22"/>
    <mergeCell ref="J21:J22"/>
    <mergeCell ref="I21:I22"/>
    <mergeCell ref="H19:H20"/>
    <mergeCell ref="G19:G20"/>
    <mergeCell ref="AE19:AE20"/>
    <mergeCell ref="AC19:AC20"/>
    <mergeCell ref="AD19:AD20"/>
    <mergeCell ref="AB19:AB20"/>
    <mergeCell ref="AA19:AA20"/>
    <mergeCell ref="N19:N20"/>
    <mergeCell ref="M19:M20"/>
    <mergeCell ref="L19:L20"/>
    <mergeCell ref="J19:J20"/>
    <mergeCell ref="I19:I20"/>
    <mergeCell ref="A1:B1"/>
    <mergeCell ref="C1:D1"/>
    <mergeCell ref="E1:F1"/>
    <mergeCell ref="U1:V1"/>
    <mergeCell ref="G3:G5"/>
    <mergeCell ref="H3:H5"/>
    <mergeCell ref="I3:I5"/>
    <mergeCell ref="J3:J5"/>
    <mergeCell ref="L3:L5"/>
    <mergeCell ref="M3:M5"/>
    <mergeCell ref="N3:N5"/>
    <mergeCell ref="AD3:AD5"/>
    <mergeCell ref="AC3:AC5"/>
    <mergeCell ref="AB3:AB5"/>
    <mergeCell ref="AA3:AA5"/>
    <mergeCell ref="G10:G15"/>
    <mergeCell ref="H10:H15"/>
    <mergeCell ref="I10:I15"/>
    <mergeCell ref="J10:J15"/>
    <mergeCell ref="L10:L15"/>
    <mergeCell ref="M10:M15"/>
    <mergeCell ref="N10:N15"/>
    <mergeCell ref="AD10:AD15"/>
    <mergeCell ref="AC10:AC15"/>
    <mergeCell ref="AB10:AB15"/>
    <mergeCell ref="AA10:AA15"/>
    <mergeCell ref="AD16:AD17"/>
    <mergeCell ref="H16:H17"/>
    <mergeCell ref="G16:G17"/>
    <mergeCell ref="AA16:AA17"/>
    <mergeCell ref="AB16:AB17"/>
    <mergeCell ref="AC16:AC17"/>
    <mergeCell ref="N16:N17"/>
    <mergeCell ref="M16:M17"/>
    <mergeCell ref="L16:L17"/>
    <mergeCell ref="J16:J17"/>
    <mergeCell ref="I16:I17"/>
  </mergeCells>
  <conditionalFormatting sqref="G2:J3 AD2:AD3 Z2:Z200 J6:J10 AD6:AD10 G16:J16 AD16 G18:J19 AD18:AD19 G21:J21 AD21 G23:J200 AD23:AD200">
    <cfRule type="expression" dxfId="38" priority="63">
      <formula>$A2</formula>
    </cfRule>
    <cfRule type="expression" dxfId="37" priority="65">
      <formula>$E2</formula>
    </cfRule>
  </conditionalFormatting>
  <conditionalFormatting sqref="K2:Z2 G2:J3 AA2:AF3 Q3:Z200 J6:J10 AA6:AF10 G16:P16 AA16:AF16 G18:P19 AA18:AF19 G21:P21 AA21:AF21 G23:P200 AA23:AF200 K3:P3 AE4:AF5 K4:K15 O4:P15 H6:H10 AE11:AF15 K17 O17:P17 AE17:AF17 K20 O20:P20 AF20 K22 O22:P22 AF22">
    <cfRule type="expression" dxfId="36" priority="64">
      <formula>$C2</formula>
    </cfRule>
  </conditionalFormatting>
  <conditionalFormatting sqref="W2:W200">
    <cfRule type="expression" dxfId="35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{51451335-9DA8-4D1C-8002-D0DDBDA4C8E2}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{3C8F7680-7D2F-40B3-BBE6-8D0E7204EAD6}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{C05A4AE1-01F6-49CF-9E7D-A7484DC37BAA}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{23EFC819-00F1-408C-B2B0-8448A9342D17}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{E064791C-14BC-44A4-AB1B-C1784D67B23D}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{E0789ED0-7957-4717-8F59-DC7AF714E895}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{4E4BF9CB-16CD-4E72-8DD2-2887012BF5D7}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{FD0673EF-0800-4056-B8A7-45E24407B29E}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{F9891FDD-0515-4166-AE45-AE7151012E5C}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{3AF972FC-117C-4D48-8705-4BDA7495CDAD}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{9ED266A8-3449-4FBC-86BA-30C7CF6DF37C}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{C72105C8-0C16-4FE3-A9B6-8E8FC6698FF9}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{43838B34-EE6B-4EDF-BFB4-49F2E0332300}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{48EBBBDA-E701-4782-AEB4-A9505CD41683}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{AA54FE18-6E88-480A-B88F-41F4E84D1840}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{0BF0C255-245A-4031-8D56-B4BC6AE4CC84}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{555A1B9C-7EA0-4AEB-BA75-384F6DB51B6E}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{CCE12210-A9E6-49B1-A99C-560AF1EDD4C1}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{ADA99727-4FCA-477E-84B3-53D60EDBAA60}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{4E5F2242-E491-4412-89D6-2D7375A15905}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{47D8BF6E-9F58-46FC-8D23-E5C75DB96585}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{4D8834E8-753B-40D9-B86A-85C6CDB7AF75}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{F4A2D308-B52F-456C-8689-4C2E3D1D90E4}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{3795DD1D-3A37-42D5-8A03-132B7085F731}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{0449ACBF-16B7-47D5-B0AE-5AAE82FDB082}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{F80F18D8-8114-4C8B-B476-C0DFBB673277}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{8B966B69-9037-44FE-A534-116B592125D7}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{D31CA68D-00A0-4894-87B8-21920CBFF008}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{9CFA032F-C8DA-4A4C-A4C2-69F9CD08A206}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{9B4E1181-8A14-4DE8-96A3-DB41F218ED6F}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{1B99DB0F-3223-4F57-9707-BDE9C75F65EC}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{72E8B92D-55BD-48F6-8641-73EECDD31D88}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{F125E6AA-3BFA-4960-95DF-BD43F16CD070}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{B43B4BFB-25E2-4E12-AE26-00C1E6522031}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{AA0EB5A4-C69D-4071-82E3-902FBF5009C3}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{63060F95-ABA6-40C9-9936-54479CE21DE9}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{91FE9DCF-0F2F-4F43-BBE5-C38D124F1C8B}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{7BA13F8D-7460-49DB-B315-D5B89710F925}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{AA3117F3-1FB5-4B76-8B8F-CE7ED15DA32A}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{AFA42FD4-59E9-4645-8F03-1DF1605FD9F0}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{A07AA699-54D4-4C5A-A6E2-F453E6C63D4F}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{46216937-8DF8-4F42-A0F5-E83480515EE0}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{909AD13D-FC2D-4FFB-A996-39D558FBACCD}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{4AAF0110-084A-4D35-AB83-759E721A50CA}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{B2F5699E-9792-4E26-8EEF-CEA4083C9736}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{89F44784-A91C-428A-8504-212DF1F9A864}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{71024A8D-0842-42DB-BC2C-98A010AA0882}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{3AF8BD04-2996-43C0-A774-68F4904593CD}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{A3E1B50B-58BD-47E7-B1C3-3F76ACAB5C21}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{013A306A-3BB4-476E-A80D-46762B184724}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{6DD34B47-072E-40AF-85C8-BCB022D9D9D9}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{13919F5C-4C7B-4EE2-9849-48F106D308F8}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{D0FC6861-6736-4662-B0B1-8BA8F2AC06F9}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{0ED5B1F6-80E1-4342-9E50-AB5BDA74F4B7}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{8A3200CA-E421-4CAB-BCA1-48AAD2D07DDF}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{6C7B81C2-1A0E-485C-8A4E-FAAF77312A2C}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{19AD9A8A-7BD4-4A4C-BD6B-A81A3426977E}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{67DCBC2F-E10F-4A2A-BA02-620AB9B3ADFA}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{804210CC-F0DD-42BA-B6EC-B321BF138B98}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{41326BB6-5ADD-47DF-B527-0815DF0AFEC3}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{47C13635-C932-4CB2-9980-2D3B8F00D5B4}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451335-9DA8-4D1C-8002-D0DDBDA4C8E2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C8F7680-7D2F-40B3-BBE6-8D0E7204EAD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05A4AE1-01F6-49CF-9E7D-A7484DC37BA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3EFC819-00F1-408C-B2B0-8448A9342D1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E064791C-14BC-44A4-AB1B-C1784D67B23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0789ED0-7957-4717-8F59-DC7AF714E89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E4BF9CB-16CD-4E72-8DD2-2887012BF5D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D0673EF-0800-4056-B8A7-45E24407B29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9891FDD-0515-4166-AE45-AE7151012E5C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AF972FC-117C-4D48-8705-4BDA7495CDAD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9ED266A8-3449-4FBC-86BA-30C7CF6DF37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72105C8-0C16-4FE3-A9B6-8E8FC6698FF9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3838B34-EE6B-4EDF-BFB4-49F2E033230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8EBBBDA-E701-4782-AEB4-A9505CD4168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A54FE18-6E88-480A-B88F-41F4E84D1840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0BF0C255-245A-4031-8D56-B4BC6AE4CC8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555A1B9C-7EA0-4AEB-BA75-384F6DB51B6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CE12210-A9E6-49B1-A99C-560AF1EDD4C1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DA99727-4FCA-477E-84B3-53D60EDBAA6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E5F2242-E491-4412-89D6-2D7375A1590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7D8BF6E-9F58-46FC-8D23-E5C75DB96585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D8834E8-753B-40D9-B86A-85C6CDB7AF7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4A2D308-B52F-456C-8689-4C2E3D1D90E4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3795DD1D-3A37-42D5-8A03-132B7085F73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449ACBF-16B7-47D5-B0AE-5AAE82FDB08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80F18D8-8114-4C8B-B476-C0DFBB67327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B966B69-9037-44FE-A534-116B592125D7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31CA68D-00A0-4894-87B8-21920CBFF008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CFA032F-C8DA-4A4C-A4C2-69F9CD08A20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B4E1181-8A14-4DE8-96A3-DB41F218ED6F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B99DB0F-3223-4F57-9707-BDE9C75F65E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72E8B92D-55BD-48F6-8641-73EECDD31D88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125E6AA-3BFA-4960-95DF-BD43F16CD070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43B4BFB-25E2-4E12-AE26-00C1E6522031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A0EB5A4-C69D-4071-82E3-902FBF5009C3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3060F95-ABA6-40C9-9936-54479CE21DE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1FE9DCF-0F2F-4F43-BBE5-C38D124F1C8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BA13F8D-7460-49DB-B315-D5B89710F92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A3117F3-1FB5-4B76-8B8F-CE7ED15DA32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AFA42FD4-59E9-4645-8F03-1DF1605FD9F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07AA699-54D4-4C5A-A6E2-F453E6C63D4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6216937-8DF8-4F42-A0F5-E83480515EE0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909AD13D-FC2D-4FFB-A996-39D558FBACC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4AAF0110-084A-4D35-AB83-759E721A50C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2F5699E-9792-4E26-8EEF-CEA4083C973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89F44784-A91C-428A-8504-212DF1F9A86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1024A8D-0842-42DB-BC2C-98A010AA088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AF8BD04-2996-43C0-A774-68F4904593C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A3E1B50B-58BD-47E7-B1C3-3F76ACAB5C2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13A306A-3BB4-476E-A80D-46762B18472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DD34B47-072E-40AF-85C8-BCB022D9D9D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3919F5C-4C7B-4EE2-9849-48F106D308F8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0FC6861-6736-4662-B0B1-8BA8F2AC06F9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0ED5B1F6-80E1-4342-9E50-AB5BDA74F4B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8A3200CA-E421-4CAB-BCA1-48AAD2D07DDF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6C7B81C2-1A0E-485C-8A4E-FAAF77312A2C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9AD9A8A-7BD4-4A4C-BD6B-A81A3426977E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7DCBC2F-E10F-4A2A-BA02-620AB9B3ADF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04210CC-F0DD-42BA-B6EC-B321BF138B9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1326BB6-5ADD-47DF-B527-0815DF0AFEC3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7C13635-C932-4CB2-9980-2D3B8F00D5B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C3C9-3533-4D4E-8E05-A7893EABEAC2}">
  <dimension ref="A1:AR267"/>
  <sheetViews>
    <sheetView rightToLeft="1" topLeftCell="G1" zoomScale="70" zoomScaleNormal="70" workbookViewId="0">
      <selection activeCell="AB37" sqref="AB37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6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886718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28" style="24" bestFit="1" customWidth="1"/>
    <col min="29" max="29" width="15.77734375" style="31" bestFit="1" customWidth="1"/>
    <col min="30" max="30" width="13.6640625" style="32" bestFit="1" customWidth="1"/>
    <col min="31" max="31" width="46.44140625" style="24" bestFit="1" customWidth="1"/>
    <col min="32" max="32" width="28.33203125" style="24" bestFit="1" customWidth="1"/>
    <col min="33" max="33" width="13.5546875" style="24" bestFit="1" customWidth="1"/>
    <col min="34" max="34" width="175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82">
        <v>1</v>
      </c>
      <c r="H2" s="83" t="s">
        <v>1553</v>
      </c>
      <c r="I2" s="82" t="s">
        <v>1540</v>
      </c>
      <c r="J2" s="9" t="s">
        <v>75</v>
      </c>
      <c r="K2" s="11" t="str">
        <f t="shared" ref="K2:K65" ca="1" si="0">IF(C2, TODAY(), "" )</f>
        <v/>
      </c>
      <c r="L2" s="12" t="s">
        <v>318</v>
      </c>
      <c r="M2" s="12" t="s">
        <v>319</v>
      </c>
      <c r="N2" s="12" t="s">
        <v>320</v>
      </c>
      <c r="O2" s="9">
        <v>5511.2</v>
      </c>
      <c r="P2" s="9">
        <v>10</v>
      </c>
      <c r="Q2" s="13" t="str">
        <f>VLOOKUP(O2, '[1]لیست محصولات شهریور ۱۴۰۳'!B:C,2,0)</f>
        <v>هامبلا | Hambella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14550000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145500000</v>
      </c>
      <c r="Y2" s="17"/>
      <c r="Z2" s="14">
        <f t="shared" ref="Z2:Z65" si="4">X2-Y2</f>
        <v>145500000</v>
      </c>
      <c r="AA2" s="18" t="s">
        <v>80</v>
      </c>
      <c r="AB2" s="13" t="s">
        <v>70</v>
      </c>
      <c r="AC2" s="19" t="s">
        <v>321</v>
      </c>
      <c r="AD2" s="20"/>
      <c r="AE2" s="84" t="s">
        <v>1660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پرا - افشین امیری 09123060890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202">
        <v>284401175921</v>
      </c>
      <c r="I3" s="159" t="s">
        <v>1540</v>
      </c>
      <c r="J3" s="159"/>
      <c r="K3" s="11" t="str">
        <f t="shared" ca="1" si="0"/>
        <v/>
      </c>
      <c r="L3" s="156" t="s">
        <v>1574</v>
      </c>
      <c r="M3" s="156" t="s">
        <v>1157</v>
      </c>
      <c r="N3" s="156"/>
      <c r="O3" s="9">
        <v>5525.1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si="1"/>
        <v>0</v>
      </c>
      <c r="W3" s="12">
        <f t="shared" si="2"/>
        <v>1</v>
      </c>
      <c r="X3" s="14">
        <f t="shared" si="3"/>
        <v>2750000</v>
      </c>
      <c r="Y3" s="17"/>
      <c r="Z3" s="14">
        <f t="shared" si="4"/>
        <v>2750000</v>
      </c>
      <c r="AA3" s="168" t="s">
        <v>1575</v>
      </c>
      <c r="AB3" s="226" t="s">
        <v>1576</v>
      </c>
      <c r="AC3" s="171" t="s">
        <v>1577</v>
      </c>
      <c r="AD3" s="175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ماسال خیابان معلم-کوچه شهید مهیار کاظمی-ساختمان مهیار-واحد۴  - حمیدرضا کاظمی 09116197335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1"/>
      <c r="H4" s="204"/>
      <c r="I4" s="161"/>
      <c r="J4" s="161"/>
      <c r="K4" s="11" t="str">
        <f t="shared" ca="1" si="0"/>
        <v/>
      </c>
      <c r="L4" s="158"/>
      <c r="M4" s="158"/>
      <c r="N4" s="158"/>
      <c r="O4" s="9">
        <v>5511.1</v>
      </c>
      <c r="P4" s="9">
        <v>1</v>
      </c>
      <c r="Q4" s="13" t="str">
        <f>VLOOKUP(O4, '[1]لیست محصولات شهریور ۱۴۰۳'!B:C,2,0)</f>
        <v>هامبلا | Hambella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3000000</v>
      </c>
      <c r="U4" s="15"/>
      <c r="V4" s="16">
        <f t="shared" si="1"/>
        <v>0</v>
      </c>
      <c r="W4" s="12">
        <f t="shared" si="2"/>
        <v>1</v>
      </c>
      <c r="X4" s="14">
        <f t="shared" si="3"/>
        <v>3000000</v>
      </c>
      <c r="Y4" s="17"/>
      <c r="Z4" s="14">
        <f t="shared" si="4"/>
        <v>3000000</v>
      </c>
      <c r="AA4" s="170"/>
      <c r="AB4" s="227"/>
      <c r="AC4" s="173"/>
      <c r="AD4" s="177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284406863496</v>
      </c>
      <c r="I5" s="25" t="s">
        <v>1540</v>
      </c>
      <c r="J5" s="9" t="s">
        <v>75</v>
      </c>
      <c r="K5" s="11" t="str">
        <f t="shared" ca="1" si="0"/>
        <v/>
      </c>
      <c r="L5" s="12" t="s">
        <v>1578</v>
      </c>
      <c r="M5" s="12" t="s">
        <v>1579</v>
      </c>
      <c r="N5" s="12" t="s">
        <v>1580</v>
      </c>
      <c r="O5" s="9">
        <v>5511.1</v>
      </c>
      <c r="P5" s="9">
        <v>1</v>
      </c>
      <c r="Q5" s="13" t="str">
        <f>VLOOKUP(O5, '[1]لیست محصولات شهریور ۱۴۰۳'!B:C,2,0)</f>
        <v>هامبلا | Hambella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3000000</v>
      </c>
      <c r="U5" s="15"/>
      <c r="V5" s="16">
        <f t="shared" si="1"/>
        <v>0</v>
      </c>
      <c r="W5" s="12">
        <f t="shared" si="2"/>
        <v>1</v>
      </c>
      <c r="X5" s="14">
        <f t="shared" si="3"/>
        <v>3000000</v>
      </c>
      <c r="Y5" s="17"/>
      <c r="Z5" s="14">
        <f t="shared" si="4"/>
        <v>3000000</v>
      </c>
      <c r="AA5" s="18" t="s">
        <v>80</v>
      </c>
      <c r="AB5" s="13" t="s">
        <v>1581</v>
      </c>
      <c r="AC5" s="19" t="s">
        <v>1582</v>
      </c>
      <c r="AD5" s="20" t="s">
        <v>172</v>
      </c>
      <c r="AE5" s="19"/>
      <c r="AF5" s="21"/>
      <c r="AG5" s="22" t="str">
        <f t="shared" si="5"/>
        <v>TRUE</v>
      </c>
      <c r="AH5" s="23" t="str">
        <f t="shared" si="6"/>
        <v>تهران شهرک غرب خیابان مهستان مجتمع تجاری گلستان واحد ۱۱۲ کافه کتاب همیشه - سپهر چگنی 09212448342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59">
        <v>4</v>
      </c>
      <c r="H6" s="202">
        <v>609426</v>
      </c>
      <c r="I6" s="159" t="s">
        <v>1540</v>
      </c>
      <c r="J6" s="159"/>
      <c r="K6" s="11" t="str">
        <f t="shared" ca="1" si="0"/>
        <v/>
      </c>
      <c r="L6" s="156" t="s">
        <v>426</v>
      </c>
      <c r="M6" s="156" t="s">
        <v>1583</v>
      </c>
      <c r="N6" s="156"/>
      <c r="O6" s="9">
        <v>5525.1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2750000</v>
      </c>
      <c r="U6" s="15"/>
      <c r="V6" s="16">
        <f t="shared" si="1"/>
        <v>0</v>
      </c>
      <c r="W6" s="12">
        <f t="shared" si="2"/>
        <v>1</v>
      </c>
      <c r="X6" s="14">
        <f t="shared" si="3"/>
        <v>2750000</v>
      </c>
      <c r="Y6" s="17"/>
      <c r="Z6" s="14">
        <f t="shared" si="4"/>
        <v>2750000</v>
      </c>
      <c r="AA6" s="168" t="s">
        <v>80</v>
      </c>
      <c r="AB6" s="226" t="s">
        <v>1584</v>
      </c>
      <c r="AC6" s="171" t="s">
        <v>1585</v>
      </c>
      <c r="AD6" s="175" t="s">
        <v>87</v>
      </c>
      <c r="AE6" s="19"/>
      <c r="AF6" s="21"/>
      <c r="AG6" s="22" t="str">
        <f t="shared" si="5"/>
        <v>TRUE</v>
      </c>
      <c r="AH6" s="23" t="str">
        <f t="shared" si="6"/>
        <v>تهران خیابان شهید بهشتی خیابان سرافراز خیابان خبرنگار( دوم) پلاک ۱۷ واحد ۳  - سعید امراللهی 09126043195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0"/>
      <c r="H7" s="203"/>
      <c r="I7" s="160"/>
      <c r="J7" s="160"/>
      <c r="K7" s="11" t="str">
        <f t="shared" ca="1" si="0"/>
        <v/>
      </c>
      <c r="L7" s="157"/>
      <c r="M7" s="157"/>
      <c r="N7" s="157"/>
      <c r="O7" s="9">
        <v>5501.1</v>
      </c>
      <c r="P7" s="9">
        <v>1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2300000</v>
      </c>
      <c r="U7" s="26"/>
      <c r="V7" s="16">
        <f t="shared" si="1"/>
        <v>0</v>
      </c>
      <c r="W7" s="12">
        <f t="shared" si="2"/>
        <v>1</v>
      </c>
      <c r="X7" s="14">
        <f t="shared" si="3"/>
        <v>2300000</v>
      </c>
      <c r="Y7" s="17"/>
      <c r="Z7" s="14">
        <f t="shared" si="4"/>
        <v>2300000</v>
      </c>
      <c r="AA7" s="169"/>
      <c r="AB7" s="228"/>
      <c r="AC7" s="172"/>
      <c r="AD7" s="176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204"/>
      <c r="I8" s="161"/>
      <c r="J8" s="161"/>
      <c r="K8" s="11" t="str">
        <f t="shared" ca="1" si="0"/>
        <v/>
      </c>
      <c r="L8" s="158"/>
      <c r="M8" s="158"/>
      <c r="N8" s="158"/>
      <c r="O8" s="9">
        <v>3328.1</v>
      </c>
      <c r="P8" s="9">
        <v>1</v>
      </c>
      <c r="Q8" s="13" t="str">
        <f>VLOOKUP(O8, '[1]لیست محصولات شهریور ۱۴۰۳'!B:C,2,0)</f>
        <v>ایماکولادا مزارع فلو | Inmaculada Fellows Farms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7900000</v>
      </c>
      <c r="U8" s="15"/>
      <c r="V8" s="16">
        <f t="shared" si="1"/>
        <v>0</v>
      </c>
      <c r="W8" s="12">
        <f t="shared" si="2"/>
        <v>1</v>
      </c>
      <c r="X8" s="14">
        <f t="shared" si="3"/>
        <v>7900000</v>
      </c>
      <c r="Y8" s="17"/>
      <c r="Z8" s="14">
        <f t="shared" si="4"/>
        <v>7900000</v>
      </c>
      <c r="AA8" s="170"/>
      <c r="AB8" s="227"/>
      <c r="AC8" s="173"/>
      <c r="AD8" s="17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5</v>
      </c>
      <c r="H9" s="10">
        <v>284443942054</v>
      </c>
      <c r="I9" s="25" t="s">
        <v>1586</v>
      </c>
      <c r="J9" s="9"/>
      <c r="K9" s="11" t="str">
        <f t="shared" ca="1" si="0"/>
        <v/>
      </c>
      <c r="L9" s="27" t="s">
        <v>977</v>
      </c>
      <c r="M9" s="12" t="s">
        <v>1587</v>
      </c>
      <c r="N9" s="12"/>
      <c r="O9" s="9">
        <v>5501.2</v>
      </c>
      <c r="P9" s="9">
        <v>1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11100000</v>
      </c>
      <c r="U9" s="15"/>
      <c r="V9" s="16">
        <f t="shared" si="1"/>
        <v>0</v>
      </c>
      <c r="W9" s="12">
        <f t="shared" si="2"/>
        <v>1</v>
      </c>
      <c r="X9" s="14">
        <f t="shared" si="3"/>
        <v>11100000</v>
      </c>
      <c r="Y9" s="17"/>
      <c r="Z9" s="14">
        <f t="shared" si="4"/>
        <v>11100000</v>
      </c>
      <c r="AA9" s="18" t="s">
        <v>80</v>
      </c>
      <c r="AB9" s="13" t="s">
        <v>1588</v>
      </c>
      <c r="AC9" s="19" t="s">
        <v>1589</v>
      </c>
      <c r="AD9" s="20" t="s">
        <v>172</v>
      </c>
      <c r="AE9" s="19"/>
      <c r="AF9" s="21"/>
      <c r="AG9" s="22" t="str">
        <f t="shared" si="5"/>
        <v>TRUE</v>
      </c>
      <c r="AH9" s="23" t="str">
        <f t="shared" si="6"/>
        <v>تهران دروس،میدان هدایت، کوچه شیفته، پلاک ۲۶  - محدثه محمدی 09129262960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6</v>
      </c>
      <c r="H10" s="202">
        <v>284456102231</v>
      </c>
      <c r="I10" s="159" t="s">
        <v>1586</v>
      </c>
      <c r="J10" s="159"/>
      <c r="K10" s="11" t="str">
        <f t="shared" ca="1" si="0"/>
        <v/>
      </c>
      <c r="L10" s="156" t="s">
        <v>1044</v>
      </c>
      <c r="M10" s="156" t="s">
        <v>1045</v>
      </c>
      <c r="N10" s="156" t="s">
        <v>1046</v>
      </c>
      <c r="O10" s="9">
        <v>3328.1</v>
      </c>
      <c r="P10" s="9">
        <v>1</v>
      </c>
      <c r="Q10" s="13" t="str">
        <f>VLOOKUP(O10, '[1]لیست محصولات شهریور ۱۴۰۳'!B:C,2,0)</f>
        <v>ایماکولادا مزارع فلو | Inmaculada Fellows Farms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7900000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7900000</v>
      </c>
      <c r="Y10" s="17"/>
      <c r="Z10" s="14">
        <f t="shared" si="4"/>
        <v>7900000</v>
      </c>
      <c r="AA10" s="168" t="s">
        <v>1047</v>
      </c>
      <c r="AB10" s="226" t="s">
        <v>1590</v>
      </c>
      <c r="AC10" s="171" t="s">
        <v>1049</v>
      </c>
      <c r="AD10" s="175"/>
      <c r="AE10" s="19"/>
      <c r="AF10" s="21"/>
      <c r="AG10" s="22" t="str">
        <f t="shared" si="5"/>
        <v>TRUE</v>
      </c>
      <c r="AH10" s="23" t="str">
        <f t="shared" si="6"/>
        <v>گیلان بندر آستارا - چهارراه شریعتی شرقی، ساختمان گلسا، طبقه همکف کافه گرگ خاکستری - عسل اصغری 09354925021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1"/>
      <c r="H11" s="204"/>
      <c r="I11" s="161"/>
      <c r="J11" s="161"/>
      <c r="K11" s="11" t="str">
        <f t="shared" ca="1" si="0"/>
        <v/>
      </c>
      <c r="L11" s="158"/>
      <c r="M11" s="158"/>
      <c r="N11" s="158"/>
      <c r="O11" s="9">
        <v>5525.2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750</v>
      </c>
      <c r="T11" s="14">
        <f>VLOOKUP(O11, '[1]لیست محصولات شهریور ۱۴۰۳'!B:G,6,0)</f>
        <v>13350000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13350000</v>
      </c>
      <c r="Y11" s="17"/>
      <c r="Z11" s="14">
        <f t="shared" si="4"/>
        <v>13350000</v>
      </c>
      <c r="AA11" s="170"/>
      <c r="AB11" s="227"/>
      <c r="AC11" s="173"/>
      <c r="AD11" s="177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9">
        <v>7</v>
      </c>
      <c r="H12" s="202">
        <v>284456430542</v>
      </c>
      <c r="I12" s="159" t="s">
        <v>1586</v>
      </c>
      <c r="J12" s="159"/>
      <c r="K12" s="11" t="str">
        <f t="shared" ca="1" si="0"/>
        <v/>
      </c>
      <c r="L12" s="156" t="s">
        <v>1591</v>
      </c>
      <c r="M12" s="156" t="s">
        <v>1592</v>
      </c>
      <c r="N12" s="156"/>
      <c r="O12" s="9">
        <v>5525.1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2750000</v>
      </c>
      <c r="Y12" s="17"/>
      <c r="Z12" s="14">
        <f t="shared" si="4"/>
        <v>2750000</v>
      </c>
      <c r="AA12" s="168" t="s">
        <v>132</v>
      </c>
      <c r="AB12" s="226" t="s">
        <v>1593</v>
      </c>
      <c r="AC12" s="171" t="s">
        <v>1594</v>
      </c>
      <c r="AD12" s="175"/>
      <c r="AE12" s="19"/>
      <c r="AF12" s="21"/>
      <c r="AG12" s="22" t="str">
        <f t="shared" si="5"/>
        <v>TRUE</v>
      </c>
      <c r="AH12" s="23" t="str">
        <f t="shared" si="6"/>
        <v>اصفهان ملکشهر - خیابان مطهری کوچه 35 پلاک 44 واحد 3  - محمد حسن میری 09337347280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0"/>
      <c r="H13" s="203"/>
      <c r="I13" s="160"/>
      <c r="J13" s="160"/>
      <c r="K13" s="11" t="str">
        <f t="shared" ca="1" si="0"/>
        <v/>
      </c>
      <c r="L13" s="157"/>
      <c r="M13" s="157"/>
      <c r="N13" s="157"/>
      <c r="O13" s="9">
        <v>5524.1</v>
      </c>
      <c r="P13" s="9">
        <v>1</v>
      </c>
      <c r="Q13" s="13" t="str">
        <f>VLOOKUP(O13, '[1]لیست محصولات شهریور ۱۴۰۳'!B:C,2,0)</f>
        <v>برزیل کوکاپیل کاناریو | Brazil Cocapil Canario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2550000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2550000</v>
      </c>
      <c r="Y13" s="17"/>
      <c r="Z13" s="14">
        <f t="shared" si="4"/>
        <v>2550000</v>
      </c>
      <c r="AA13" s="169"/>
      <c r="AB13" s="228"/>
      <c r="AC13" s="172"/>
      <c r="AD13" s="176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0"/>
      <c r="H14" s="203"/>
      <c r="I14" s="160"/>
      <c r="J14" s="160"/>
      <c r="K14" s="11" t="str">
        <f t="shared" ca="1" si="0"/>
        <v/>
      </c>
      <c r="L14" s="157"/>
      <c r="M14" s="157"/>
      <c r="N14" s="157"/>
      <c r="O14" s="9">
        <v>5511.1</v>
      </c>
      <c r="P14" s="9">
        <v>1</v>
      </c>
      <c r="Q14" s="13" t="str">
        <f>VLOOKUP(O14, '[1]لیست محصولات شهریور ۱۴۰۳'!B:C,2,0)</f>
        <v>هامبلا | Hambella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3000000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3000000</v>
      </c>
      <c r="Y14" s="17"/>
      <c r="Z14" s="14">
        <f t="shared" si="4"/>
        <v>3000000</v>
      </c>
      <c r="AA14" s="169"/>
      <c r="AB14" s="228"/>
      <c r="AC14" s="172"/>
      <c r="AD14" s="176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1"/>
      <c r="H15" s="204"/>
      <c r="I15" s="161"/>
      <c r="J15" s="161"/>
      <c r="K15" s="11" t="str">
        <f t="shared" ca="1" si="0"/>
        <v/>
      </c>
      <c r="L15" s="158"/>
      <c r="M15" s="158"/>
      <c r="N15" s="158"/>
      <c r="O15" s="9">
        <v>5501.1</v>
      </c>
      <c r="P15" s="9">
        <v>1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2300000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2300000</v>
      </c>
      <c r="Y15" s="17"/>
      <c r="Z15" s="14">
        <f t="shared" si="4"/>
        <v>2300000</v>
      </c>
      <c r="AA15" s="170"/>
      <c r="AB15" s="227"/>
      <c r="AC15" s="173"/>
      <c r="AD15" s="17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8</v>
      </c>
      <c r="H16" s="10">
        <v>284467358586</v>
      </c>
      <c r="I16" s="9" t="s">
        <v>1586</v>
      </c>
      <c r="J16" s="9" t="s">
        <v>75</v>
      </c>
      <c r="K16" s="11" t="str">
        <f t="shared" ca="1" si="0"/>
        <v/>
      </c>
      <c r="L16" s="12" t="s">
        <v>662</v>
      </c>
      <c r="M16" s="12" t="s">
        <v>663</v>
      </c>
      <c r="N16" s="12"/>
      <c r="O16" s="9">
        <v>5525.3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63200000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63200000</v>
      </c>
      <c r="Y16" s="17"/>
      <c r="Z16" s="14">
        <f t="shared" si="4"/>
        <v>63200000</v>
      </c>
      <c r="AA16" s="18" t="s">
        <v>132</v>
      </c>
      <c r="AB16" s="13" t="s">
        <v>664</v>
      </c>
      <c r="AC16" s="19" t="s">
        <v>665</v>
      </c>
      <c r="AD16" s="20"/>
      <c r="AE16" s="19"/>
      <c r="AF16" s="21"/>
      <c r="AG16" s="22" t="str">
        <f t="shared" si="5"/>
        <v>TRUE</v>
      </c>
      <c r="AH16" s="23" t="str">
        <f t="shared" si="6"/>
        <v>اصفهان خ استانداری خ حکیم کوچه٧ هتل سنتى اصفهان  - امیرعلی سیدحسینی 09133508028</v>
      </c>
    </row>
    <row r="17" spans="1:34" ht="22.35" customHeight="1">
      <c r="A17" s="7"/>
      <c r="B17" s="7"/>
      <c r="C17" s="7"/>
      <c r="D17" s="7"/>
      <c r="E17" s="7"/>
      <c r="F17" s="8"/>
      <c r="G17" s="159">
        <v>9</v>
      </c>
      <c r="H17" s="202">
        <v>284480577550</v>
      </c>
      <c r="I17" s="159" t="s">
        <v>1586</v>
      </c>
      <c r="J17" s="159"/>
      <c r="K17" s="11" t="str">
        <f t="shared" ca="1" si="0"/>
        <v/>
      </c>
      <c r="L17" s="156" t="s">
        <v>220</v>
      </c>
      <c r="M17" s="156" t="s">
        <v>1595</v>
      </c>
      <c r="N17" s="156"/>
      <c r="O17" s="9">
        <v>3329.1</v>
      </c>
      <c r="P17" s="9">
        <v>1</v>
      </c>
      <c r="Q17" s="13" t="str">
        <f>VLOOKUP(O17, '[1]لیست محصولات شهریور ۱۴۰۳'!B:C,2,0)</f>
        <v>بنتی ننکا | Benti Nenka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9850000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9850000</v>
      </c>
      <c r="Y17" s="17"/>
      <c r="Z17" s="14">
        <f t="shared" si="4"/>
        <v>9850000</v>
      </c>
      <c r="AA17" s="168" t="s">
        <v>132</v>
      </c>
      <c r="AB17" s="226" t="s">
        <v>1596</v>
      </c>
      <c r="AC17" s="171" t="s">
        <v>1597</v>
      </c>
      <c r="AD17" s="175"/>
      <c r="AE17" s="19"/>
      <c r="AF17" s="21"/>
      <c r="AG17" s="22" t="str">
        <f t="shared" si="5"/>
        <v>TRUE</v>
      </c>
      <c r="AH17" s="23" t="str">
        <f t="shared" si="6"/>
        <v>اصفهان خ شیخ صدوق شمالی ، خ کاخ سعادت آباد شرقی ، نبش کوچه ترکان ، پلاک ۹۶  - پرهام طالبی 09335601918</v>
      </c>
    </row>
    <row r="18" spans="1:34" ht="22.35" customHeight="1">
      <c r="A18" s="7"/>
      <c r="B18" s="7"/>
      <c r="C18" s="7"/>
      <c r="D18" s="7"/>
      <c r="E18" s="7"/>
      <c r="F18" s="8"/>
      <c r="G18" s="160"/>
      <c r="H18" s="203"/>
      <c r="I18" s="160"/>
      <c r="J18" s="160"/>
      <c r="K18" s="11" t="str">
        <f t="shared" ca="1" si="0"/>
        <v/>
      </c>
      <c r="L18" s="157"/>
      <c r="M18" s="157"/>
      <c r="N18" s="157"/>
      <c r="O18" s="9">
        <v>5525.1</v>
      </c>
      <c r="P18" s="9">
        <v>1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2750000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2750000</v>
      </c>
      <c r="Y18" s="17"/>
      <c r="Z18" s="14">
        <f t="shared" si="4"/>
        <v>2750000</v>
      </c>
      <c r="AA18" s="169"/>
      <c r="AB18" s="228"/>
      <c r="AC18" s="172"/>
      <c r="AD18" s="176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0"/>
      <c r="H19" s="203"/>
      <c r="I19" s="160"/>
      <c r="J19" s="160"/>
      <c r="K19" s="11" t="str">
        <f t="shared" ca="1" si="0"/>
        <v/>
      </c>
      <c r="L19" s="157"/>
      <c r="M19" s="157"/>
      <c r="N19" s="157"/>
      <c r="O19" s="9">
        <v>5524.1</v>
      </c>
      <c r="P19" s="9">
        <v>2</v>
      </c>
      <c r="Q19" s="13" t="str">
        <f>VLOOKUP(O19, '[1]لیست محصولات شهریور ۱۴۰۳'!B:C,2,0)</f>
        <v>برزیل کوکاپیل کاناریو | Brazil Cocapil Canario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2550000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5100000</v>
      </c>
      <c r="Y19" s="17"/>
      <c r="Z19" s="14">
        <f t="shared" si="4"/>
        <v>5100000</v>
      </c>
      <c r="AA19" s="169"/>
      <c r="AB19" s="228"/>
      <c r="AC19" s="172"/>
      <c r="AD19" s="176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0"/>
      <c r="H20" s="203"/>
      <c r="I20" s="160"/>
      <c r="J20" s="160"/>
      <c r="K20" s="11" t="str">
        <f t="shared" ca="1" si="0"/>
        <v/>
      </c>
      <c r="L20" s="157"/>
      <c r="M20" s="157"/>
      <c r="N20" s="157"/>
      <c r="O20" s="9">
        <v>3327.1</v>
      </c>
      <c r="P20" s="9">
        <v>1</v>
      </c>
      <c r="Q20" s="13" t="str">
        <f>VLOOKUP(O20, '[1]لیست محصولات شهریور ۱۴۰۳'!B:C,2,0)</f>
        <v>پامپوجیلا | pampojila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5950000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5950000</v>
      </c>
      <c r="Y20" s="17"/>
      <c r="Z20" s="14">
        <f t="shared" si="4"/>
        <v>5950000</v>
      </c>
      <c r="AA20" s="169"/>
      <c r="AB20" s="228"/>
      <c r="AC20" s="172"/>
      <c r="AD20" s="176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1"/>
      <c r="H21" s="204"/>
      <c r="I21" s="161"/>
      <c r="J21" s="161"/>
      <c r="K21" s="11" t="str">
        <f t="shared" ca="1" si="0"/>
        <v/>
      </c>
      <c r="L21" s="158"/>
      <c r="M21" s="158"/>
      <c r="N21" s="158"/>
      <c r="O21" s="9">
        <v>3328.1</v>
      </c>
      <c r="P21" s="9">
        <v>1</v>
      </c>
      <c r="Q21" s="13" t="str">
        <f>VLOOKUP(O21, '[1]لیست محصولات شهریور ۱۴۰۳'!B:C,2,0)</f>
        <v>ایماکولادا مزارع فلو | Inmaculada Fellows Farms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7900000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7900000</v>
      </c>
      <c r="Y21" s="17"/>
      <c r="Z21" s="14">
        <f t="shared" si="4"/>
        <v>7900000</v>
      </c>
      <c r="AA21" s="170"/>
      <c r="AB21" s="227"/>
      <c r="AC21" s="173"/>
      <c r="AD21" s="17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9">
        <v>10</v>
      </c>
      <c r="H22" s="202">
        <v>284482869934</v>
      </c>
      <c r="I22" s="159" t="s">
        <v>1586</v>
      </c>
      <c r="J22" s="159"/>
      <c r="K22" s="11" t="str">
        <f t="shared" ca="1" si="0"/>
        <v/>
      </c>
      <c r="L22" s="156" t="s">
        <v>152</v>
      </c>
      <c r="M22" s="156" t="s">
        <v>1598</v>
      </c>
      <c r="N22" s="156" t="s">
        <v>1599</v>
      </c>
      <c r="O22" s="9">
        <v>5501.3</v>
      </c>
      <c r="P22" s="9">
        <v>1</v>
      </c>
      <c r="Q22" s="13" t="str">
        <f>VLOOKUP(O22, '[1]لیست محصولات شهریور ۱۴۰۳'!B:C,2,0)</f>
        <v>ورتکس | Vortex</v>
      </c>
      <c r="R22" s="9" t="s">
        <v>84</v>
      </c>
      <c r="S22" s="12">
        <f>VLOOKUP(O22, '[1]لیست محصولات شهریور ۱۴۰۳'!B:F,5,0)</f>
        <v>4000</v>
      </c>
      <c r="T22" s="14">
        <f>VLOOKUP(O22, '[1]لیست محصولات شهریور ۱۴۰۳'!B:G,6,0)</f>
        <v>51200000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51200000</v>
      </c>
      <c r="Y22" s="17"/>
      <c r="Z22" s="14">
        <f t="shared" si="4"/>
        <v>51200000</v>
      </c>
      <c r="AA22" s="168" t="s">
        <v>265</v>
      </c>
      <c r="AB22" s="226" t="s">
        <v>1601</v>
      </c>
      <c r="AC22" s="171" t="s">
        <v>1600</v>
      </c>
      <c r="AD22" s="175"/>
      <c r="AE22" s="19"/>
      <c r="AF22" s="21"/>
      <c r="AG22" s="22" t="str">
        <f t="shared" si="5"/>
        <v>TRUE</v>
      </c>
      <c r="AH22" s="23" t="str">
        <f t="shared" si="6"/>
        <v>کرمان بلوار جهموری چهار راه شفا روبه روی دارو خانه دکتر محمد طاهری - منزل سقف شیروانی **برای تحویل بسته، با مشتری تماس گرفته شود** کافه حیاط - امیررضا حائری 09129475323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1"/>
      <c r="H23" s="204"/>
      <c r="I23" s="161"/>
      <c r="J23" s="161"/>
      <c r="K23" s="11" t="str">
        <f t="shared" ca="1" si="0"/>
        <v/>
      </c>
      <c r="L23" s="158"/>
      <c r="M23" s="158"/>
      <c r="N23" s="158"/>
      <c r="O23" s="9">
        <v>5511.2</v>
      </c>
      <c r="P23" s="9">
        <v>1</v>
      </c>
      <c r="Q23" s="13" t="str">
        <f>VLOOKUP(O23, '[1]لیست محصولات شهریور ۱۴۰۳'!B:C,2,0)</f>
        <v>هامبلا | Hambella</v>
      </c>
      <c r="R23" s="9" t="s">
        <v>461</v>
      </c>
      <c r="S23" s="12">
        <f>VLOOKUP(O23, '[1]لیست محصولات شهریور ۱۴۰۳'!B:F,5,0)</f>
        <v>750</v>
      </c>
      <c r="T23" s="14">
        <f>VLOOKUP(O23, '[1]لیست محصولات شهریور ۱۴۰۳'!B:G,6,0)</f>
        <v>14550000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14550000</v>
      </c>
      <c r="Y23" s="17"/>
      <c r="Z23" s="14">
        <f t="shared" si="4"/>
        <v>14550000</v>
      </c>
      <c r="AA23" s="170"/>
      <c r="AB23" s="227"/>
      <c r="AC23" s="173"/>
      <c r="AD23" s="177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11</v>
      </c>
      <c r="H24" s="202">
        <v>284528163366</v>
      </c>
      <c r="I24" s="159" t="s">
        <v>1586</v>
      </c>
      <c r="J24" s="159"/>
      <c r="K24" s="11" t="str">
        <f t="shared" ca="1" si="0"/>
        <v/>
      </c>
      <c r="L24" s="156" t="s">
        <v>1602</v>
      </c>
      <c r="M24" s="156" t="s">
        <v>1603</v>
      </c>
      <c r="N24" s="156"/>
      <c r="O24" s="9">
        <v>5525.1</v>
      </c>
      <c r="P24" s="9">
        <v>2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2750000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5500000</v>
      </c>
      <c r="Y24" s="17"/>
      <c r="Z24" s="14">
        <f t="shared" si="4"/>
        <v>5500000</v>
      </c>
      <c r="AA24" s="168" t="s">
        <v>80</v>
      </c>
      <c r="AB24" s="226" t="s">
        <v>1605</v>
      </c>
      <c r="AC24" s="171" t="s">
        <v>1604</v>
      </c>
      <c r="AD24" s="175" t="s">
        <v>172</v>
      </c>
      <c r="AE24" s="19"/>
      <c r="AF24" s="21"/>
      <c r="AG24" s="22" t="str">
        <f t="shared" si="5"/>
        <v>TRUE</v>
      </c>
      <c r="AH24" s="23" t="str">
        <f t="shared" si="6"/>
        <v>تهران داراباد بعد از اجودانیه کوچه عروجی انتهای کوچه سمت راست کوچه کوهپایه 4 پلاک 46 واحد 208 **در صورت عدم حضور، به لابی تحویل داده شود؛ آقای فرزاد:09939666084 **  - رسول سرمدی 09181316539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1"/>
      <c r="H25" s="204"/>
      <c r="I25" s="161"/>
      <c r="J25" s="161"/>
      <c r="K25" s="11" t="str">
        <f t="shared" ca="1" si="0"/>
        <v/>
      </c>
      <c r="L25" s="158"/>
      <c r="M25" s="158"/>
      <c r="N25" s="158"/>
      <c r="O25" s="9">
        <v>5524.1</v>
      </c>
      <c r="P25" s="9">
        <v>2</v>
      </c>
      <c r="Q25" s="13" t="str">
        <f>VLOOKUP(O25, '[1]لیست محصولات شهریور ۱۴۰۳'!B:C,2,0)</f>
        <v>برزیل کوکاپیل کاناریو | Brazil Cocapil Canario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2550000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5100000</v>
      </c>
      <c r="Y25" s="17"/>
      <c r="Z25" s="14">
        <f t="shared" si="4"/>
        <v>5100000</v>
      </c>
      <c r="AA25" s="170"/>
      <c r="AB25" s="227"/>
      <c r="AC25" s="173"/>
      <c r="AD25" s="177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59">
        <v>12</v>
      </c>
      <c r="H26" s="202">
        <v>114387</v>
      </c>
      <c r="I26" s="159" t="s">
        <v>1606</v>
      </c>
      <c r="J26" s="159" t="s">
        <v>75</v>
      </c>
      <c r="K26" s="11" t="str">
        <f t="shared" ca="1" si="0"/>
        <v/>
      </c>
      <c r="L26" s="156" t="s">
        <v>1389</v>
      </c>
      <c r="M26" s="156" t="s">
        <v>1607</v>
      </c>
      <c r="N26" s="156"/>
      <c r="O26" s="9">
        <v>3327.1</v>
      </c>
      <c r="P26" s="9">
        <v>1</v>
      </c>
      <c r="Q26" s="13" t="str">
        <f>VLOOKUP(O26, '[1]لیست محصولات شهریور ۱۴۰۳'!B:C,2,0)</f>
        <v>پامپوجیلا | pampojila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5950000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5950000</v>
      </c>
      <c r="Y26" s="17"/>
      <c r="Z26" s="14">
        <f t="shared" si="4"/>
        <v>5950000</v>
      </c>
      <c r="AA26" s="168" t="s">
        <v>369</v>
      </c>
      <c r="AB26" s="226" t="s">
        <v>1608</v>
      </c>
      <c r="AC26" s="171" t="s">
        <v>1609</v>
      </c>
      <c r="AD26" s="175"/>
      <c r="AE26" s="154" t="s">
        <v>601</v>
      </c>
      <c r="AF26" s="21"/>
      <c r="AG26" s="22" t="str">
        <f t="shared" si="5"/>
        <v>TRUE</v>
      </c>
      <c r="AH26" s="23" t="str">
        <f t="shared" si="6"/>
        <v>بوشهر جم - شهرک پردیس،کوی فارابی واحد266  - مصطفی جلالی 09177042733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0"/>
      <c r="H27" s="203"/>
      <c r="I27" s="160"/>
      <c r="J27" s="160"/>
      <c r="K27" s="11" t="str">
        <f t="shared" ca="1" si="0"/>
        <v/>
      </c>
      <c r="L27" s="157"/>
      <c r="M27" s="157"/>
      <c r="N27" s="157"/>
      <c r="O27" s="9">
        <v>5525.2</v>
      </c>
      <c r="P27" s="9">
        <v>1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13350000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13350000</v>
      </c>
      <c r="Y27" s="17"/>
      <c r="Z27" s="14">
        <f t="shared" si="4"/>
        <v>13350000</v>
      </c>
      <c r="AA27" s="169"/>
      <c r="AB27" s="228"/>
      <c r="AC27" s="172"/>
      <c r="AD27" s="176"/>
      <c r="AE27" s="174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1"/>
      <c r="H28" s="204"/>
      <c r="I28" s="161"/>
      <c r="J28" s="161"/>
      <c r="K28" s="11" t="str">
        <f t="shared" ca="1" si="0"/>
        <v/>
      </c>
      <c r="L28" s="158"/>
      <c r="M28" s="158"/>
      <c r="N28" s="158"/>
      <c r="O28" s="9">
        <v>3329.1</v>
      </c>
      <c r="P28" s="9">
        <v>1</v>
      </c>
      <c r="Q28" s="13" t="str">
        <f>VLOOKUP(O28, '[1]لیست محصولات شهریور ۱۴۰۳'!B:C,2,0)</f>
        <v>بنتی ننکا | Benti Nenka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9850000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9850000</v>
      </c>
      <c r="Y28" s="17"/>
      <c r="Z28" s="14">
        <f t="shared" si="4"/>
        <v>9850000</v>
      </c>
      <c r="AA28" s="170"/>
      <c r="AB28" s="227"/>
      <c r="AC28" s="173"/>
      <c r="AD28" s="177"/>
      <c r="AE28" s="155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13</v>
      </c>
      <c r="H29" s="10">
        <v>284538009192</v>
      </c>
      <c r="I29" s="9" t="s">
        <v>1606</v>
      </c>
      <c r="J29" s="9"/>
      <c r="K29" s="11" t="str">
        <f t="shared" ca="1" si="0"/>
        <v/>
      </c>
      <c r="L29" s="12" t="s">
        <v>249</v>
      </c>
      <c r="M29" s="12" t="s">
        <v>250</v>
      </c>
      <c r="N29" s="12"/>
      <c r="O29" s="9">
        <v>5511.1</v>
      </c>
      <c r="P29" s="9">
        <v>1</v>
      </c>
      <c r="Q29" s="13" t="str">
        <f>VLOOKUP(O29, '[1]لیست محصولات شهریور ۱۴۰۳'!B:C,2,0)</f>
        <v>هامبلا | Hambella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3000000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3000000</v>
      </c>
      <c r="Y29" s="17"/>
      <c r="Z29" s="14">
        <f t="shared" si="4"/>
        <v>3000000</v>
      </c>
      <c r="AA29" s="18" t="s">
        <v>80</v>
      </c>
      <c r="AB29" s="13" t="s">
        <v>1610</v>
      </c>
      <c r="AC29" s="19" t="s">
        <v>251</v>
      </c>
      <c r="AD29" s="20" t="s">
        <v>172</v>
      </c>
      <c r="AE29" s="84" t="s">
        <v>252</v>
      </c>
      <c r="AF29" s="21"/>
      <c r="AG29" s="22" t="str">
        <f t="shared" si="5"/>
        <v>TRUE</v>
      </c>
      <c r="AH29" s="23" t="str">
        <f t="shared" si="6"/>
        <v>تهران اشرفی اصفهانی، خیابان قموشی، پلاک ۷۳, واحد ۲  - هستی زاهدی 09102092467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9">
        <v>14</v>
      </c>
      <c r="H30" s="202">
        <v>284542528019</v>
      </c>
      <c r="I30" s="159" t="s">
        <v>1606</v>
      </c>
      <c r="J30" s="159"/>
      <c r="K30" s="11" t="str">
        <f t="shared" ca="1" si="0"/>
        <v/>
      </c>
      <c r="L30" s="156" t="s">
        <v>1611</v>
      </c>
      <c r="M30" s="156" t="s">
        <v>1612</v>
      </c>
      <c r="N30" s="156"/>
      <c r="O30" s="9">
        <v>5501.1</v>
      </c>
      <c r="P30" s="9">
        <v>1</v>
      </c>
      <c r="Q30" s="13" t="str">
        <f>VLOOKUP(O30, '[1]لیست محصولات شهریور ۱۴۰۳'!B:C,2,0)</f>
        <v>ورتکس | Vortex</v>
      </c>
      <c r="R30" s="9" t="s">
        <v>84</v>
      </c>
      <c r="S30" s="12">
        <f>VLOOKUP(O30, '[1]لیست محصولات شهریور ۱۴۰۳'!B:F,5,0)</f>
        <v>150</v>
      </c>
      <c r="T30" s="14">
        <f>VLOOKUP(O30, '[1]لیست محصولات شهریور ۱۴۰۳'!B:G,6,0)</f>
        <v>2300000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2300000</v>
      </c>
      <c r="Y30" s="17"/>
      <c r="Z30" s="14">
        <f t="shared" si="4"/>
        <v>2300000</v>
      </c>
      <c r="AA30" s="168" t="s">
        <v>80</v>
      </c>
      <c r="AB30" s="226" t="s">
        <v>1613</v>
      </c>
      <c r="AC30" s="171" t="s">
        <v>1614</v>
      </c>
      <c r="AD30" s="175" t="s">
        <v>172</v>
      </c>
      <c r="AE30" s="19"/>
      <c r="AF30" s="21"/>
      <c r="AG30" s="22" t="str">
        <f t="shared" si="5"/>
        <v>TRUE</v>
      </c>
      <c r="AH30" s="23" t="str">
        <f t="shared" si="6"/>
        <v>تهران خیابان دوازده فروردین، نرسیده به پاستور، جنب انستیتیو پاستور، کوچه فرخ پلاک 6 واحد 3  - احمد جواهری 09125442801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0"/>
      <c r="H31" s="203"/>
      <c r="I31" s="160"/>
      <c r="J31" s="160"/>
      <c r="K31" s="11" t="str">
        <f t="shared" ca="1" si="0"/>
        <v/>
      </c>
      <c r="L31" s="157"/>
      <c r="M31" s="157"/>
      <c r="N31" s="157"/>
      <c r="O31" s="9">
        <v>5511.1</v>
      </c>
      <c r="P31" s="9">
        <v>1</v>
      </c>
      <c r="Q31" s="13" t="str">
        <f>VLOOKUP(O31, '[1]لیست محصولات شهریور ۱۴۰۳'!B:C,2,0)</f>
        <v>هامبلا | Hambella</v>
      </c>
      <c r="R31" s="9" t="s">
        <v>84</v>
      </c>
      <c r="S31" s="12">
        <f>VLOOKUP(O31, '[1]لیست محصولات شهریور ۱۴۰۳'!B:F,5,0)</f>
        <v>150</v>
      </c>
      <c r="T31" s="14">
        <f>VLOOKUP(O31, '[1]لیست محصولات شهریور ۱۴۰۳'!B:G,6,0)</f>
        <v>3000000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3000000</v>
      </c>
      <c r="Y31" s="17"/>
      <c r="Z31" s="14">
        <f t="shared" si="4"/>
        <v>3000000</v>
      </c>
      <c r="AA31" s="169"/>
      <c r="AB31" s="228"/>
      <c r="AC31" s="172"/>
      <c r="AD31" s="176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61"/>
      <c r="H32" s="204"/>
      <c r="I32" s="161"/>
      <c r="J32" s="161"/>
      <c r="K32" s="11" t="str">
        <f t="shared" ca="1" si="0"/>
        <v/>
      </c>
      <c r="L32" s="158"/>
      <c r="M32" s="158"/>
      <c r="N32" s="158"/>
      <c r="O32" s="9">
        <v>5524.1</v>
      </c>
      <c r="P32" s="9">
        <v>1</v>
      </c>
      <c r="Q32" s="13" t="str">
        <f>VLOOKUP(O32, '[1]لیست محصولات شهریور ۱۴۰۳'!B:C,2,0)</f>
        <v>برزیل کوکاپیل کاناریو | Brazil Cocapil Canario</v>
      </c>
      <c r="R32" s="9" t="s">
        <v>84</v>
      </c>
      <c r="S32" s="12">
        <f>VLOOKUP(O32, '[1]لیست محصولات شهریور ۱۴۰۳'!B:F,5,0)</f>
        <v>150</v>
      </c>
      <c r="T32" s="14">
        <f>VLOOKUP(O32, '[1]لیست محصولات شهریور ۱۴۰۳'!B:G,6,0)</f>
        <v>2550000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2550000</v>
      </c>
      <c r="Y32" s="17"/>
      <c r="Z32" s="14">
        <f t="shared" si="4"/>
        <v>2550000</v>
      </c>
      <c r="AA32" s="170"/>
      <c r="AB32" s="227"/>
      <c r="AC32" s="173"/>
      <c r="AD32" s="177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59">
        <v>15</v>
      </c>
      <c r="H33" s="202">
        <v>303119</v>
      </c>
      <c r="I33" s="159" t="s">
        <v>1606</v>
      </c>
      <c r="J33" s="159"/>
      <c r="K33" s="11" t="str">
        <f t="shared" ca="1" si="0"/>
        <v/>
      </c>
      <c r="L33" s="156" t="s">
        <v>272</v>
      </c>
      <c r="M33" s="156" t="s">
        <v>1615</v>
      </c>
      <c r="N33" s="156"/>
      <c r="O33" s="9">
        <v>5511.1</v>
      </c>
      <c r="P33" s="9">
        <v>1</v>
      </c>
      <c r="Q33" s="13" t="str">
        <f>VLOOKUP(O33, '[1]لیست محصولات شهریور ۱۴۰۳'!B:C,2,0)</f>
        <v>هامبلا | Hambella</v>
      </c>
      <c r="R33" s="9" t="s">
        <v>84</v>
      </c>
      <c r="S33" s="12">
        <f>VLOOKUP(O33, '[1]لیست محصولات شهریور ۱۴۰۳'!B:F,5,0)</f>
        <v>150</v>
      </c>
      <c r="T33" s="14">
        <f>VLOOKUP(O33, '[1]لیست محصولات شهریور ۱۴۰۳'!B:G,6,0)</f>
        <v>3000000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3000000</v>
      </c>
      <c r="Y33" s="17"/>
      <c r="Z33" s="14">
        <f t="shared" si="4"/>
        <v>3000000</v>
      </c>
      <c r="AA33" s="168" t="s">
        <v>378</v>
      </c>
      <c r="AB33" s="226" t="s">
        <v>1616</v>
      </c>
      <c r="AC33" s="171" t="s">
        <v>1617</v>
      </c>
      <c r="AD33" s="175"/>
      <c r="AE33" s="19"/>
      <c r="AF33" s="21"/>
      <c r="AG33" s="22" t="str">
        <f t="shared" si="5"/>
        <v>TRUE</v>
      </c>
      <c r="AH33" s="23" t="str">
        <f t="shared" si="6"/>
        <v>قم میدان شیخ مفید٬‌ کوچه شهید کریمی ۱ ٬ انتهای سربالایی٬ خوابگاه اندیشه **قبل از تحویل بسته با شماره مشتری تماس گرفته شود**  - احسان عطری 09103217304</v>
      </c>
    </row>
    <row r="34" spans="1:34" ht="22.35" customHeight="1">
      <c r="A34" s="7"/>
      <c r="B34" s="7"/>
      <c r="C34" s="7"/>
      <c r="D34" s="7"/>
      <c r="E34" s="7"/>
      <c r="F34" s="8"/>
      <c r="G34" s="160"/>
      <c r="H34" s="203"/>
      <c r="I34" s="160"/>
      <c r="J34" s="160"/>
      <c r="K34" s="11" t="str">
        <f t="shared" ca="1" si="0"/>
        <v/>
      </c>
      <c r="L34" s="157"/>
      <c r="M34" s="157"/>
      <c r="N34" s="157"/>
      <c r="O34" s="9">
        <v>5524.1</v>
      </c>
      <c r="P34" s="9">
        <v>1</v>
      </c>
      <c r="Q34" s="13" t="str">
        <f>VLOOKUP(O34, '[1]لیست محصولات شهریور ۱۴۰۳'!B:C,2,0)</f>
        <v>برزیل کوکاپیل کاناریو | Brazil Cocapil Canario</v>
      </c>
      <c r="R34" s="9" t="s">
        <v>84</v>
      </c>
      <c r="S34" s="12">
        <f>VLOOKUP(O34, '[1]لیست محصولات شهریور ۱۴۰۳'!B:F,5,0)</f>
        <v>150</v>
      </c>
      <c r="T34" s="14">
        <f>VLOOKUP(O34, '[1]لیست محصولات شهریور ۱۴۰۳'!B:G,6,0)</f>
        <v>2550000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2550000</v>
      </c>
      <c r="Y34" s="17"/>
      <c r="Z34" s="14">
        <f t="shared" si="4"/>
        <v>2550000</v>
      </c>
      <c r="AA34" s="169"/>
      <c r="AB34" s="228"/>
      <c r="AC34" s="172"/>
      <c r="AD34" s="176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61"/>
      <c r="H35" s="204"/>
      <c r="I35" s="161"/>
      <c r="J35" s="161"/>
      <c r="K35" s="11" t="str">
        <f t="shared" ca="1" si="0"/>
        <v/>
      </c>
      <c r="L35" s="158"/>
      <c r="M35" s="158"/>
      <c r="N35" s="158"/>
      <c r="O35" s="9">
        <v>5525.1</v>
      </c>
      <c r="P35" s="9">
        <v>1</v>
      </c>
      <c r="Q35" s="13" t="str">
        <f>VLOOKUP(O35, '[1]لیست محصولات شهریور ۱۴۰۳'!B:C,2,0)</f>
        <v>اتیوپی آناسورا | Ethiopia Anasora</v>
      </c>
      <c r="R35" s="9" t="s">
        <v>84</v>
      </c>
      <c r="S35" s="12">
        <f>VLOOKUP(O35, '[1]لیست محصولات شهریور ۱۴۰۳'!B:F,5,0)</f>
        <v>150</v>
      </c>
      <c r="T35" s="14">
        <f>VLOOKUP(O35, '[1]لیست محصولات شهریور ۱۴۰۳'!B:G,6,0)</f>
        <v>2750000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2750000</v>
      </c>
      <c r="Y35" s="17"/>
      <c r="Z35" s="14">
        <f t="shared" si="4"/>
        <v>2750000</v>
      </c>
      <c r="AA35" s="170"/>
      <c r="AB35" s="227"/>
      <c r="AC35" s="173"/>
      <c r="AD35" s="177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>
        <v>16</v>
      </c>
      <c r="H36" s="10">
        <v>284560866657</v>
      </c>
      <c r="I36" s="9" t="s">
        <v>1606</v>
      </c>
      <c r="J36" s="9"/>
      <c r="K36" s="11" t="str">
        <f t="shared" ca="1" si="0"/>
        <v/>
      </c>
      <c r="L36" s="12" t="s">
        <v>114</v>
      </c>
      <c r="M36" s="12" t="s">
        <v>115</v>
      </c>
      <c r="N36" s="12" t="s">
        <v>116</v>
      </c>
      <c r="O36" s="9">
        <v>5525.3</v>
      </c>
      <c r="P36" s="9">
        <v>1</v>
      </c>
      <c r="Q36" s="13" t="str">
        <f>VLOOKUP(O36, '[1]لیست محصولات شهریور ۱۴۰۳'!B:C,2,0)</f>
        <v>اتیوپی آناسورا | Ethiopia Anasora</v>
      </c>
      <c r="R36" s="9"/>
      <c r="S36" s="12">
        <f>VLOOKUP(O36, '[1]لیست محصولات شهریور ۱۴۰۳'!B:F,5,0)</f>
        <v>4000</v>
      </c>
      <c r="T36" s="14">
        <f>VLOOKUP(O36, '[1]لیست محصولات شهریور ۱۴۰۳'!B:G,6,0)</f>
        <v>63200000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63200000</v>
      </c>
      <c r="Y36" s="17"/>
      <c r="Z36" s="14">
        <f t="shared" si="4"/>
        <v>63200000</v>
      </c>
      <c r="AA36" s="18" t="s">
        <v>111</v>
      </c>
      <c r="AB36" s="13" t="s">
        <v>117</v>
      </c>
      <c r="AC36" s="19" t="s">
        <v>118</v>
      </c>
      <c r="AD36" s="20"/>
      <c r="AE36" s="19"/>
      <c r="AF36" s="21"/>
      <c r="AG36" s="22" t="str">
        <f t="shared" si="5"/>
        <v>TRUE</v>
      </c>
      <c r="AH36" s="23" t="str">
        <f t="shared" si="6"/>
        <v>زنجان چهارراه سعدی به سمت دروازه ارک کوچه شادمان قهوه آفریقا - محمدرضا جلدی 09195241245</v>
      </c>
    </row>
    <row r="37" spans="1:34" ht="22.35" customHeight="1">
      <c r="A37" s="7"/>
      <c r="B37" s="7"/>
      <c r="C37" s="7"/>
      <c r="D37" s="7"/>
      <c r="E37" s="7"/>
      <c r="F37" s="8"/>
      <c r="G37" s="9">
        <v>17</v>
      </c>
      <c r="H37" s="10">
        <v>899365</v>
      </c>
      <c r="I37" s="9" t="s">
        <v>1606</v>
      </c>
      <c r="J37" s="9"/>
      <c r="K37" s="11" t="str">
        <f t="shared" ca="1" si="0"/>
        <v/>
      </c>
      <c r="L37" s="12" t="s">
        <v>1618</v>
      </c>
      <c r="M37" s="12" t="s">
        <v>1619</v>
      </c>
      <c r="N37" s="12" t="s">
        <v>1620</v>
      </c>
      <c r="O37" s="9">
        <v>5501.3</v>
      </c>
      <c r="P37" s="9">
        <v>1</v>
      </c>
      <c r="Q37" s="13" t="str">
        <f>VLOOKUP(O37, '[1]لیست محصولات شهریور ۱۴۰۳'!B:C,2,0)</f>
        <v>ورتکس | Vortex</v>
      </c>
      <c r="R37" s="9"/>
      <c r="S37" s="12">
        <f>VLOOKUP(O37, '[1]لیست محصولات شهریور ۱۴۰۳'!B:F,5,0)</f>
        <v>4000</v>
      </c>
      <c r="T37" s="14">
        <f>VLOOKUP(O37, '[1]لیست محصولات شهریور ۱۴۰۳'!B:G,6,0)</f>
        <v>51200000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51200000</v>
      </c>
      <c r="Y37" s="17"/>
      <c r="Z37" s="14">
        <f t="shared" si="4"/>
        <v>51200000</v>
      </c>
      <c r="AA37" s="18" t="s">
        <v>207</v>
      </c>
      <c r="AB37" s="13" t="s">
        <v>1621</v>
      </c>
      <c r="AC37" s="19" t="s">
        <v>1622</v>
      </c>
      <c r="AD37" s="20"/>
      <c r="AE37" s="19"/>
      <c r="AF37" s="21"/>
      <c r="AG37" s="22" t="str">
        <f t="shared" si="5"/>
        <v>TRUE</v>
      </c>
      <c r="AH37" s="23" t="str">
        <f t="shared" si="6"/>
        <v>کرج گوهردشت خیابان مطهری نرسیده به فلکه اول ،خیابان سوم شرقی فاز ۱ روبروی مجتمع صدف کافه ران - مهران فیروزبخت 09365993252</v>
      </c>
    </row>
    <row r="38" spans="1:34" ht="22.35" customHeight="1">
      <c r="A38" s="7"/>
      <c r="B38" s="7"/>
      <c r="C38" s="7"/>
      <c r="D38" s="7"/>
      <c r="E38" s="7"/>
      <c r="F38" s="8"/>
      <c r="G38" s="9">
        <v>18</v>
      </c>
      <c r="H38" s="10">
        <v>33792</v>
      </c>
      <c r="I38" s="9" t="s">
        <v>1606</v>
      </c>
      <c r="J38" s="9"/>
      <c r="K38" s="11" t="str">
        <f t="shared" ca="1" si="0"/>
        <v/>
      </c>
      <c r="L38" s="12" t="s">
        <v>1623</v>
      </c>
      <c r="M38" s="12" t="s">
        <v>1624</v>
      </c>
      <c r="N38" s="12"/>
      <c r="O38" s="9">
        <v>5525.2</v>
      </c>
      <c r="P38" s="9">
        <v>1</v>
      </c>
      <c r="Q38" s="13" t="str">
        <f>VLOOKUP(O38, '[1]لیست محصولات شهریور ۱۴۰۳'!B:C,2,0)</f>
        <v>اتیوپی آناسورا | Ethiopia Anasora</v>
      </c>
      <c r="R38" s="9"/>
      <c r="S38" s="12">
        <f>VLOOKUP(O38, '[1]لیست محصولات شهریور ۱۴۰۳'!B:F,5,0)</f>
        <v>750</v>
      </c>
      <c r="T38" s="14">
        <f>VLOOKUP(O38, '[1]لیست محصولات شهریور ۱۴۰۳'!B:G,6,0)</f>
        <v>13350000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13350000</v>
      </c>
      <c r="Y38" s="17"/>
      <c r="Z38" s="14">
        <f t="shared" si="4"/>
        <v>13350000</v>
      </c>
      <c r="AA38" s="18" t="s">
        <v>80</v>
      </c>
      <c r="AB38" s="13" t="s">
        <v>1625</v>
      </c>
      <c r="AC38" s="19" t="s">
        <v>1626</v>
      </c>
      <c r="AD38" s="20" t="s">
        <v>172</v>
      </c>
      <c r="AE38" s="19"/>
      <c r="AF38" s="21"/>
      <c r="AG38" s="22" t="str">
        <f t="shared" si="5"/>
        <v>TRUE</v>
      </c>
      <c r="AH38" s="23" t="str">
        <f t="shared" si="6"/>
        <v>تهران خیابان خالد اسلامبولی (وزرا)کوچه ۱۳ پلاک ۲۲  - اصلان نارئی 09138340306</v>
      </c>
    </row>
    <row r="39" spans="1:34" ht="22.35" customHeight="1">
      <c r="A39" s="7"/>
      <c r="B39" s="7"/>
      <c r="C39" s="7"/>
      <c r="D39" s="7"/>
      <c r="E39" s="7"/>
      <c r="F39" s="8"/>
      <c r="G39" s="159">
        <v>19</v>
      </c>
      <c r="H39" s="202">
        <v>284593912460</v>
      </c>
      <c r="I39" s="159" t="s">
        <v>1606</v>
      </c>
      <c r="J39" s="159"/>
      <c r="K39" s="11" t="str">
        <f t="shared" ca="1" si="0"/>
        <v/>
      </c>
      <c r="L39" s="156" t="s">
        <v>268</v>
      </c>
      <c r="M39" s="156" t="s">
        <v>359</v>
      </c>
      <c r="N39" s="156" t="s">
        <v>360</v>
      </c>
      <c r="O39" s="9">
        <v>5524.3</v>
      </c>
      <c r="P39" s="9">
        <v>1</v>
      </c>
      <c r="Q39" s="13" t="str">
        <f>VLOOKUP(O39, '[1]لیست محصولات شهریور ۱۴۰۳'!B:C,2,0)</f>
        <v>برزیل کوکاپیل کاناریو | Brazil Cocapil Canario</v>
      </c>
      <c r="R39" s="9"/>
      <c r="S39" s="12">
        <f>VLOOKUP(O39, '[1]لیست محصولات شهریور ۱۴۰۳'!B:F,5,0)</f>
        <v>4000</v>
      </c>
      <c r="T39" s="14">
        <f>VLOOKUP(O39, '[1]لیست محصولات شهریور ۱۴۰۳'!B:G,6,0)</f>
        <v>58400000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58400000</v>
      </c>
      <c r="Y39" s="17"/>
      <c r="Z39" s="14">
        <f t="shared" si="4"/>
        <v>58400000</v>
      </c>
      <c r="AA39" s="168" t="s">
        <v>361</v>
      </c>
      <c r="AB39" s="226" t="s">
        <v>362</v>
      </c>
      <c r="AC39" s="171" t="s">
        <v>363</v>
      </c>
      <c r="AD39" s="175"/>
      <c r="AE39" s="19"/>
      <c r="AF39" s="21"/>
      <c r="AG39" s="22" t="str">
        <f t="shared" si="5"/>
        <v>TRUE</v>
      </c>
      <c r="AH39" s="23" t="str">
        <f t="shared" si="6"/>
        <v>کاشان خیابان جانبازان نرسیده به میدان ۱۲ فروردین کافه ریبار - علیرضا امانتی 09386353223</v>
      </c>
    </row>
    <row r="40" spans="1:34" ht="22.35" customHeight="1">
      <c r="A40" s="7"/>
      <c r="B40" s="7"/>
      <c r="C40" s="7"/>
      <c r="D40" s="7"/>
      <c r="E40" s="7"/>
      <c r="F40" s="8"/>
      <c r="G40" s="160"/>
      <c r="H40" s="203"/>
      <c r="I40" s="160"/>
      <c r="J40" s="160"/>
      <c r="K40" s="11" t="str">
        <f t="shared" ca="1" si="0"/>
        <v/>
      </c>
      <c r="L40" s="157"/>
      <c r="M40" s="157"/>
      <c r="N40" s="157"/>
      <c r="O40" s="9">
        <v>3328.1</v>
      </c>
      <c r="P40" s="9">
        <v>2</v>
      </c>
      <c r="Q40" s="13" t="str">
        <f>VLOOKUP(O40, '[1]لیست محصولات شهریور ۱۴۰۳'!B:C,2,0)</f>
        <v>ایماکولادا مزارع فلو | Inmaculada Fellows Farms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7900000</v>
      </c>
      <c r="U40" s="15"/>
      <c r="V40" s="16">
        <f t="shared" si="1"/>
        <v>0</v>
      </c>
      <c r="W40" s="12">
        <f t="shared" si="2"/>
        <v>2</v>
      </c>
      <c r="X40" s="14">
        <f t="shared" si="3"/>
        <v>15800000</v>
      </c>
      <c r="Y40" s="17"/>
      <c r="Z40" s="14">
        <f t="shared" si="4"/>
        <v>15800000</v>
      </c>
      <c r="AA40" s="169"/>
      <c r="AB40" s="228"/>
      <c r="AC40" s="172"/>
      <c r="AD40" s="176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61"/>
      <c r="H41" s="204"/>
      <c r="I41" s="161"/>
      <c r="J41" s="161"/>
      <c r="K41" s="11" t="str">
        <f t="shared" ca="1" si="0"/>
        <v/>
      </c>
      <c r="L41" s="158"/>
      <c r="M41" s="158"/>
      <c r="N41" s="158"/>
      <c r="O41" s="9">
        <v>3329.1</v>
      </c>
      <c r="P41" s="9">
        <v>1</v>
      </c>
      <c r="Q41" s="13" t="str">
        <f>VLOOKUP(O41, '[1]لیست محصولات شهریور ۱۴۰۳'!B:C,2,0)</f>
        <v>بنتی ننکا | Benti Nenka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9850000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9850000</v>
      </c>
      <c r="Y41" s="17"/>
      <c r="Z41" s="14">
        <f t="shared" si="4"/>
        <v>9850000</v>
      </c>
      <c r="AA41" s="170"/>
      <c r="AB41" s="227"/>
      <c r="AC41" s="173"/>
      <c r="AD41" s="177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82">
        <v>20</v>
      </c>
      <c r="H42" s="83"/>
      <c r="I42" s="82" t="s">
        <v>1627</v>
      </c>
      <c r="J42" s="9" t="s">
        <v>75</v>
      </c>
      <c r="K42" s="11" t="str">
        <f t="shared" ca="1" si="0"/>
        <v/>
      </c>
      <c r="L42" s="12"/>
      <c r="M42" s="12" t="s">
        <v>173</v>
      </c>
      <c r="N42" s="12" t="s">
        <v>454</v>
      </c>
      <c r="O42" s="9">
        <v>5511.3</v>
      </c>
      <c r="P42" s="9">
        <v>1</v>
      </c>
      <c r="Q42" s="13" t="str">
        <f>VLOOKUP(O42, '[1]لیست محصولات شهریور ۱۴۰۳'!B:C,2,0)</f>
        <v>هامبلا | Hambella</v>
      </c>
      <c r="R42" s="9"/>
      <c r="S42" s="12">
        <f>VLOOKUP(O42, '[1]لیست محصولات شهریور ۱۴۰۳'!B:F,5,0)</f>
        <v>4000</v>
      </c>
      <c r="T42" s="14">
        <f>VLOOKUP(O42, '[1]لیست محصولات شهریور ۱۴۰۳'!B:G,6,0)</f>
        <v>69600000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69600000</v>
      </c>
      <c r="Y42" s="17"/>
      <c r="Z42" s="14">
        <f t="shared" si="4"/>
        <v>69600000</v>
      </c>
      <c r="AA42" s="18" t="s">
        <v>80</v>
      </c>
      <c r="AB42" s="13" t="s">
        <v>70</v>
      </c>
      <c r="AC42" s="19" t="s">
        <v>175</v>
      </c>
      <c r="AD42" s="20"/>
      <c r="AE42" s="19"/>
      <c r="AF42" s="21"/>
      <c r="AG42" s="22" t="str">
        <f t="shared" si="5"/>
        <v>TRUE</v>
      </c>
      <c r="AH42" s="23" t="str">
        <f t="shared" si="6"/>
        <v>تهران - کافه بیکری کروسان روشا -  حجتی 09373955769</v>
      </c>
    </row>
    <row r="43" spans="1:34" ht="22.35" customHeight="1">
      <c r="A43" s="7"/>
      <c r="B43" s="7"/>
      <c r="C43" s="7"/>
      <c r="D43" s="7"/>
      <c r="E43" s="7"/>
      <c r="F43" s="8"/>
      <c r="G43" s="9">
        <v>21</v>
      </c>
      <c r="H43" s="10">
        <v>284605230834</v>
      </c>
      <c r="I43" s="9" t="s">
        <v>1627</v>
      </c>
      <c r="J43" s="9"/>
      <c r="K43" s="11" t="str">
        <f t="shared" ca="1" si="0"/>
        <v/>
      </c>
      <c r="L43" s="12" t="s">
        <v>574</v>
      </c>
      <c r="M43" s="12" t="s">
        <v>1628</v>
      </c>
      <c r="N43" s="12"/>
      <c r="O43" s="9">
        <v>5501.3</v>
      </c>
      <c r="P43" s="9">
        <v>1</v>
      </c>
      <c r="Q43" s="13" t="str">
        <f>VLOOKUP(O43, '[1]لیست محصولات شهریور ۱۴۰۳'!B:C,2,0)</f>
        <v>ورتکس | Vortex</v>
      </c>
      <c r="R43" s="9"/>
      <c r="S43" s="12">
        <f>VLOOKUP(O43, '[1]لیست محصولات شهریور ۱۴۰۳'!B:F,5,0)</f>
        <v>4000</v>
      </c>
      <c r="T43" s="14">
        <f>VLOOKUP(O43, '[1]لیست محصولات شهریور ۱۴۰۳'!B:G,6,0)</f>
        <v>51200000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51200000</v>
      </c>
      <c r="Y43" s="17"/>
      <c r="Z43" s="14">
        <f t="shared" si="4"/>
        <v>51200000</v>
      </c>
      <c r="AA43" s="18" t="s">
        <v>1629</v>
      </c>
      <c r="AB43" s="13" t="s">
        <v>1630</v>
      </c>
      <c r="AC43" s="19" t="s">
        <v>1631</v>
      </c>
      <c r="AD43" s="20"/>
      <c r="AE43" s="84" t="s">
        <v>1632</v>
      </c>
      <c r="AF43" s="21"/>
      <c r="AG43" s="22" t="str">
        <f t="shared" si="5"/>
        <v>TRUE</v>
      </c>
      <c r="AH43" s="23" t="str">
        <f t="shared" si="6"/>
        <v>بهبهان خیابان ۶۰ متری . حدفاصل میدان شهرک صنعتی و میدان شهید آبرومند( پمپ بنزین ) مجتمع پارسین( وحدانی) . بلوک c . طبقه ۷ .‌واحد ۱۸۴   - نیلوفر باورصاد 09122401895</v>
      </c>
    </row>
    <row r="44" spans="1:34" ht="22.35" customHeight="1">
      <c r="A44" s="7"/>
      <c r="B44" s="7"/>
      <c r="C44" s="7"/>
      <c r="D44" s="7"/>
      <c r="E44" s="7"/>
      <c r="F44" s="8"/>
      <c r="G44" s="159">
        <v>22</v>
      </c>
      <c r="H44" s="202">
        <v>284612274011</v>
      </c>
      <c r="I44" s="159" t="s">
        <v>1627</v>
      </c>
      <c r="J44" s="159"/>
      <c r="K44" s="11" t="str">
        <f t="shared" ca="1" si="0"/>
        <v/>
      </c>
      <c r="L44" s="156" t="s">
        <v>1633</v>
      </c>
      <c r="M44" s="156" t="s">
        <v>1634</v>
      </c>
      <c r="N44" s="156" t="s">
        <v>1635</v>
      </c>
      <c r="O44" s="9">
        <v>5524.1</v>
      </c>
      <c r="P44" s="9">
        <v>1</v>
      </c>
      <c r="Q44" s="13" t="str">
        <f>VLOOKUP(O44, '[1]لیست محصولات شهریور ۱۴۰۳'!B:C,2,0)</f>
        <v>برزیل کوکاپیل کاناریو | Brazil Cocapil Canario</v>
      </c>
      <c r="R44" s="9"/>
      <c r="S44" s="12">
        <f>VLOOKUP(O44, '[1]لیست محصولات شهریور ۱۴۰۳'!B:F,5,0)</f>
        <v>150</v>
      </c>
      <c r="T44" s="14">
        <f>VLOOKUP(O44, '[1]لیست محصولات شهریور ۱۴۰۳'!B:G,6,0)</f>
        <v>2550000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2550000</v>
      </c>
      <c r="Y44" s="17"/>
      <c r="Z44" s="14">
        <f t="shared" si="4"/>
        <v>2550000</v>
      </c>
      <c r="AA44" s="168" t="s">
        <v>184</v>
      </c>
      <c r="AB44" s="226" t="s">
        <v>1636</v>
      </c>
      <c r="AC44" s="171" t="s">
        <v>1637</v>
      </c>
      <c r="AD44" s="175"/>
      <c r="AE44" s="19"/>
      <c r="AF44" s="21"/>
      <c r="AG44" s="22" t="str">
        <f t="shared" si="5"/>
        <v>TRUE</v>
      </c>
      <c r="AH44" s="23" t="str">
        <f t="shared" si="6"/>
        <v>مشهد سیدی- خیابان شهید اصلانی۶۹ خاکستری ۱۵ پلاک۵۷ طبقه همکف کافه ژیوا - اسماعیل عبدالهی مقدم 09152009111</v>
      </c>
    </row>
    <row r="45" spans="1:34" ht="22.35" customHeight="1">
      <c r="A45" s="7"/>
      <c r="B45" s="7"/>
      <c r="C45" s="7"/>
      <c r="D45" s="7"/>
      <c r="E45" s="7"/>
      <c r="F45" s="8"/>
      <c r="G45" s="160"/>
      <c r="H45" s="203"/>
      <c r="I45" s="160"/>
      <c r="J45" s="160"/>
      <c r="K45" s="11" t="str">
        <f t="shared" ca="1" si="0"/>
        <v/>
      </c>
      <c r="L45" s="157"/>
      <c r="M45" s="157"/>
      <c r="N45" s="157"/>
      <c r="O45" s="9">
        <v>5525.1</v>
      </c>
      <c r="P45" s="9">
        <v>1</v>
      </c>
      <c r="Q45" s="13" t="str">
        <f>VLOOKUP(O45, '[1]لیست محصولات شهریور ۱۴۰۳'!B:C,2,0)</f>
        <v>اتیوپی آناسورا | Ethiopia Anasora</v>
      </c>
      <c r="R45" s="9"/>
      <c r="S45" s="12">
        <f>VLOOKUP(O45, '[1]لیست محصولات شهریور ۱۴۰۳'!B:F,5,0)</f>
        <v>150</v>
      </c>
      <c r="T45" s="14">
        <f>VLOOKUP(O45, '[1]لیست محصولات شهریور ۱۴۰۳'!B:G,6,0)</f>
        <v>2750000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2750000</v>
      </c>
      <c r="Y45" s="17"/>
      <c r="Z45" s="14">
        <f t="shared" si="4"/>
        <v>2750000</v>
      </c>
      <c r="AA45" s="169"/>
      <c r="AB45" s="228"/>
      <c r="AC45" s="172"/>
      <c r="AD45" s="176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160"/>
      <c r="H46" s="203"/>
      <c r="I46" s="160"/>
      <c r="J46" s="160"/>
      <c r="K46" s="11" t="str">
        <f t="shared" ca="1" si="0"/>
        <v/>
      </c>
      <c r="L46" s="157"/>
      <c r="M46" s="157"/>
      <c r="N46" s="157"/>
      <c r="O46" s="9">
        <v>3327.1</v>
      </c>
      <c r="P46" s="9">
        <v>1</v>
      </c>
      <c r="Q46" s="13" t="str">
        <f>VLOOKUP(O46, '[1]لیست محصولات شهریور ۱۴۰۳'!B:C,2,0)</f>
        <v>پامپوجیلا | pampojila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5950000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5950000</v>
      </c>
      <c r="Y46" s="17"/>
      <c r="Z46" s="14">
        <f t="shared" si="4"/>
        <v>5950000</v>
      </c>
      <c r="AA46" s="169"/>
      <c r="AB46" s="228"/>
      <c r="AC46" s="172"/>
      <c r="AD46" s="176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161"/>
      <c r="H47" s="204"/>
      <c r="I47" s="161"/>
      <c r="J47" s="161"/>
      <c r="K47" s="11" t="str">
        <f t="shared" ca="1" si="0"/>
        <v/>
      </c>
      <c r="L47" s="158"/>
      <c r="M47" s="158"/>
      <c r="N47" s="158"/>
      <c r="O47" s="9">
        <v>5501.1</v>
      </c>
      <c r="P47" s="9">
        <v>1</v>
      </c>
      <c r="Q47" s="13" t="str">
        <f>VLOOKUP(O47, '[1]لیست محصولات شهریور ۱۴۰۳'!B:C,2,0)</f>
        <v>ورتکس | Vortex</v>
      </c>
      <c r="R47" s="9"/>
      <c r="S47" s="12">
        <f>VLOOKUP(O47, '[1]لیست محصولات شهریور ۱۴۰۳'!B:F,5,0)</f>
        <v>150</v>
      </c>
      <c r="T47" s="14">
        <f>VLOOKUP(O47, '[1]لیست محصولات شهریور ۱۴۰۳'!B:G,6,0)</f>
        <v>2300000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2300000</v>
      </c>
      <c r="Y47" s="17"/>
      <c r="Z47" s="14">
        <f t="shared" si="4"/>
        <v>2300000</v>
      </c>
      <c r="AA47" s="170"/>
      <c r="AB47" s="227"/>
      <c r="AC47" s="173"/>
      <c r="AD47" s="177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>
        <v>23</v>
      </c>
      <c r="H48" s="10">
        <v>536159</v>
      </c>
      <c r="I48" s="9" t="s">
        <v>1627</v>
      </c>
      <c r="J48" s="9" t="s">
        <v>75</v>
      </c>
      <c r="K48" s="11" t="str">
        <f t="shared" ca="1" si="0"/>
        <v/>
      </c>
      <c r="L48" s="12" t="s">
        <v>268</v>
      </c>
      <c r="M48" s="12" t="s">
        <v>305</v>
      </c>
      <c r="N48" s="12" t="s">
        <v>306</v>
      </c>
      <c r="O48" s="9">
        <v>5501.3</v>
      </c>
      <c r="P48" s="9">
        <v>1</v>
      </c>
      <c r="Q48" s="13" t="str">
        <f>VLOOKUP(O48, '[1]لیست محصولات شهریور ۱۴۰۳'!B:C,2,0)</f>
        <v>ورتکس | Vortex</v>
      </c>
      <c r="R48" s="9"/>
      <c r="S48" s="12">
        <f>VLOOKUP(O48, '[1]لیست محصولات شهریور ۱۴۰۳'!B:F,5,0)</f>
        <v>4000</v>
      </c>
      <c r="T48" s="14">
        <f>VLOOKUP(O48, '[1]لیست محصولات شهریور ۱۴۰۳'!B:G,6,0)</f>
        <v>51200000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51200000</v>
      </c>
      <c r="Y48" s="17"/>
      <c r="Z48" s="14">
        <f t="shared" si="4"/>
        <v>51200000</v>
      </c>
      <c r="AA48" s="18" t="s">
        <v>80</v>
      </c>
      <c r="AB48" s="13" t="s">
        <v>307</v>
      </c>
      <c r="AC48" s="19" t="s">
        <v>308</v>
      </c>
      <c r="AD48" s="20" t="s">
        <v>87</v>
      </c>
      <c r="AE48" s="19"/>
      <c r="AF48" s="21"/>
      <c r="AG48" s="22" t="str">
        <f t="shared" si="5"/>
        <v>TRUE</v>
      </c>
      <c r="AH48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82">
        <v>24</v>
      </c>
      <c r="H49" s="83" t="s">
        <v>329</v>
      </c>
      <c r="I49" s="82" t="s">
        <v>1627</v>
      </c>
      <c r="J49" s="9" t="s">
        <v>75</v>
      </c>
      <c r="K49" s="11" t="str">
        <f t="shared" ca="1" si="0"/>
        <v/>
      </c>
      <c r="L49" s="12" t="s">
        <v>135</v>
      </c>
      <c r="M49" s="12" t="s">
        <v>136</v>
      </c>
      <c r="N49" s="12" t="s">
        <v>137</v>
      </c>
      <c r="O49" s="9">
        <v>5501.3</v>
      </c>
      <c r="P49" s="9">
        <v>1</v>
      </c>
      <c r="Q49" s="13" t="str">
        <f>VLOOKUP(O49, '[1]لیست محصولات شهریور ۱۴۰۳'!B:C,2,0)</f>
        <v>ورتکس | Vortex</v>
      </c>
      <c r="R49" s="9"/>
      <c r="S49" s="12">
        <f>VLOOKUP(O49, '[1]لیست محصولات شهریور ۱۴۰۳'!B:F,5,0)</f>
        <v>4000</v>
      </c>
      <c r="T49" s="14">
        <f>VLOOKUP(O49, '[1]لیست محصولات شهریور ۱۴۰۳'!B:G,6,0)</f>
        <v>51200000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51200000</v>
      </c>
      <c r="Y49" s="17"/>
      <c r="Z49" s="14">
        <f t="shared" si="4"/>
        <v>51200000</v>
      </c>
      <c r="AA49" s="168" t="s">
        <v>132</v>
      </c>
      <c r="AB49" s="226" t="s">
        <v>1639</v>
      </c>
      <c r="AC49" s="171" t="s">
        <v>139</v>
      </c>
      <c r="AD49" s="175"/>
      <c r="AE49" s="19"/>
      <c r="AF49" s="21"/>
      <c r="AG49" s="22" t="str">
        <f t="shared" si="5"/>
        <v>TRUE</v>
      </c>
      <c r="AH49" s="23" t="str">
        <f t="shared" si="6"/>
        <v>اصفهان خيابان شمس آبادي، كوچه كازروني، نبش سه راهي، پاساژ اميد،طبقه اول کافه دولت - نگار نقیه 09334075144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62">
        <v>25</v>
      </c>
      <c r="H50" s="165" t="s">
        <v>329</v>
      </c>
      <c r="I50" s="162" t="s">
        <v>1627</v>
      </c>
      <c r="J50" s="159" t="s">
        <v>75</v>
      </c>
      <c r="K50" s="11" t="str">
        <f t="shared" ca="1" si="0"/>
        <v/>
      </c>
      <c r="L50" s="156" t="s">
        <v>135</v>
      </c>
      <c r="M50" s="156" t="s">
        <v>136</v>
      </c>
      <c r="N50" s="156" t="s">
        <v>1638</v>
      </c>
      <c r="O50" s="9">
        <v>3327.1</v>
      </c>
      <c r="P50" s="9">
        <v>1</v>
      </c>
      <c r="Q50" s="13" t="str">
        <f>VLOOKUP(O50, '[1]لیست محصولات شهریور ۱۴۰۳'!B:C,2,0)</f>
        <v>پامپوجیلا | pampojila</v>
      </c>
      <c r="R50" s="9"/>
      <c r="S50" s="12">
        <f>VLOOKUP(O50, '[1]لیست محصولات شهریور ۱۴۰۳'!B:F,5,0)</f>
        <v>150</v>
      </c>
      <c r="T50" s="14">
        <f>VLOOKUP(O50, '[1]لیست محصولات شهریور ۱۴۰۳'!B:G,6,0)</f>
        <v>5950000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5950000</v>
      </c>
      <c r="Y50" s="17"/>
      <c r="Z50" s="14">
        <f t="shared" si="4"/>
        <v>5950000</v>
      </c>
      <c r="AA50" s="169"/>
      <c r="AB50" s="228"/>
      <c r="AC50" s="172"/>
      <c r="AD50" s="176"/>
      <c r="AE50" s="19"/>
      <c r="AF50" s="21"/>
      <c r="AG50" s="22" t="str">
        <f t="shared" si="5"/>
        <v>TRUE</v>
      </c>
      <c r="AH50" s="23" t="str">
        <f t="shared" si="6"/>
        <v xml:space="preserve">  فروشگاه کافه دولت - نگار نقیه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63"/>
      <c r="H51" s="166"/>
      <c r="I51" s="163"/>
      <c r="J51" s="160"/>
      <c r="K51" s="11" t="str">
        <f t="shared" ca="1" si="0"/>
        <v/>
      </c>
      <c r="L51" s="157"/>
      <c r="M51" s="157"/>
      <c r="N51" s="157"/>
      <c r="O51" s="9">
        <v>5501.1</v>
      </c>
      <c r="P51" s="9">
        <v>1</v>
      </c>
      <c r="Q51" s="13" t="str">
        <f>VLOOKUP(O51, '[1]لیست محصولات شهریور ۱۴۰۳'!B:C,2,0)</f>
        <v>ورتکس | Vortex</v>
      </c>
      <c r="R51" s="9"/>
      <c r="S51" s="12">
        <f>VLOOKUP(O51, '[1]لیست محصولات شهریور ۱۴۰۳'!B:F,5,0)</f>
        <v>150</v>
      </c>
      <c r="T51" s="14">
        <f>VLOOKUP(O51, '[1]لیست محصولات شهریور ۱۴۰۳'!B:G,6,0)</f>
        <v>2300000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2300000</v>
      </c>
      <c r="Y51" s="17"/>
      <c r="Z51" s="14">
        <f t="shared" si="4"/>
        <v>2300000</v>
      </c>
      <c r="AA51" s="169"/>
      <c r="AB51" s="228"/>
      <c r="AC51" s="172"/>
      <c r="AD51" s="176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163"/>
      <c r="H52" s="166"/>
      <c r="I52" s="163"/>
      <c r="J52" s="160"/>
      <c r="K52" s="11" t="str">
        <f t="shared" ca="1" si="0"/>
        <v/>
      </c>
      <c r="L52" s="157"/>
      <c r="M52" s="157"/>
      <c r="N52" s="157"/>
      <c r="O52" s="9">
        <v>5524.1</v>
      </c>
      <c r="P52" s="9">
        <v>1</v>
      </c>
      <c r="Q52" s="13" t="str">
        <f>VLOOKUP(O52, '[1]لیست محصولات شهریور ۱۴۰۳'!B:C,2,0)</f>
        <v>برزیل کوکاپیل کاناریو | Brazil Cocapil Canario</v>
      </c>
      <c r="R52" s="9"/>
      <c r="S52" s="12">
        <f>VLOOKUP(O52, '[1]لیست محصولات شهریور ۱۴۰۳'!B:F,5,0)</f>
        <v>150</v>
      </c>
      <c r="T52" s="14">
        <f>VLOOKUP(O52, '[1]لیست محصولات شهریور ۱۴۰۳'!B:G,6,0)</f>
        <v>2550000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2550000</v>
      </c>
      <c r="Y52" s="17"/>
      <c r="Z52" s="14">
        <f t="shared" si="4"/>
        <v>2550000</v>
      </c>
      <c r="AA52" s="169"/>
      <c r="AB52" s="228"/>
      <c r="AC52" s="172"/>
      <c r="AD52" s="176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164"/>
      <c r="H53" s="167"/>
      <c r="I53" s="164"/>
      <c r="J53" s="161"/>
      <c r="K53" s="11" t="str">
        <f t="shared" ca="1" si="0"/>
        <v/>
      </c>
      <c r="L53" s="158"/>
      <c r="M53" s="158"/>
      <c r="N53" s="158"/>
      <c r="O53" s="9">
        <v>5525.1</v>
      </c>
      <c r="P53" s="9">
        <v>1</v>
      </c>
      <c r="Q53" s="13" t="str">
        <f>VLOOKUP(O53, '[1]لیست محصولات شهریور ۱۴۰۳'!B:C,2,0)</f>
        <v>اتیوپی آناسورا | Ethiopia Anasora</v>
      </c>
      <c r="R53" s="9"/>
      <c r="S53" s="12">
        <f>VLOOKUP(O53, '[1]لیست محصولات شهریور ۱۴۰۳'!B:F,5,0)</f>
        <v>150</v>
      </c>
      <c r="T53" s="14">
        <f>VLOOKUP(O53, '[1]لیست محصولات شهریور ۱۴۰۳'!B:G,6,0)</f>
        <v>2750000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2750000</v>
      </c>
      <c r="Y53" s="17"/>
      <c r="Z53" s="14">
        <f t="shared" si="4"/>
        <v>2750000</v>
      </c>
      <c r="AA53" s="170"/>
      <c r="AB53" s="227"/>
      <c r="AC53" s="173"/>
      <c r="AD53" s="177"/>
      <c r="AE53" s="19"/>
      <c r="AF53" s="21"/>
      <c r="AG53" s="22" t="str">
        <f t="shared" si="5"/>
        <v>TRUE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159">
        <v>26</v>
      </c>
      <c r="H54" s="202">
        <v>284621331851</v>
      </c>
      <c r="I54" s="159" t="s">
        <v>1627</v>
      </c>
      <c r="J54" s="159"/>
      <c r="K54" s="11" t="str">
        <f t="shared" ca="1" si="0"/>
        <v/>
      </c>
      <c r="L54" s="156" t="s">
        <v>309</v>
      </c>
      <c r="M54" s="156" t="s">
        <v>277</v>
      </c>
      <c r="N54" s="156"/>
      <c r="O54" s="9">
        <v>3329.1</v>
      </c>
      <c r="P54" s="9">
        <v>2</v>
      </c>
      <c r="Q54" s="13" t="str">
        <f>VLOOKUP(O54, '[1]لیست محصولات شهریور ۱۴۰۳'!B:C,2,0)</f>
        <v>بنتی ننکا | Benti Nenka</v>
      </c>
      <c r="R54" s="9"/>
      <c r="S54" s="12">
        <f>VLOOKUP(O54, '[1]لیست محصولات شهریور ۱۴۰۳'!B:F,5,0)</f>
        <v>150</v>
      </c>
      <c r="T54" s="14">
        <f>VLOOKUP(O54, '[1]لیست محصولات شهریور ۱۴۰۳'!B:G,6,0)</f>
        <v>9850000</v>
      </c>
      <c r="U54" s="15"/>
      <c r="V54" s="16">
        <f t="shared" si="1"/>
        <v>0</v>
      </c>
      <c r="W54" s="12">
        <f t="shared" si="2"/>
        <v>2</v>
      </c>
      <c r="X54" s="14">
        <f t="shared" si="3"/>
        <v>19700000</v>
      </c>
      <c r="Y54" s="17"/>
      <c r="Z54" s="14">
        <f t="shared" si="4"/>
        <v>19700000</v>
      </c>
      <c r="AA54" s="168" t="s">
        <v>80</v>
      </c>
      <c r="AB54" s="226" t="s">
        <v>1640</v>
      </c>
      <c r="AC54" s="171" t="s">
        <v>1641</v>
      </c>
      <c r="AD54" s="175" t="s">
        <v>87</v>
      </c>
      <c r="AE54" s="19"/>
      <c r="AF54" s="21"/>
      <c r="AG54" s="22" t="str">
        <f t="shared" si="5"/>
        <v>TRUE</v>
      </c>
      <c r="AH54" s="23" t="str">
        <f t="shared" si="6"/>
        <v>تهران خ. آزادی، خ. حبیب الله جنوبی، خ. احمد قاسمی پلاک ۳۳  - امیرحسین موسوی 09158015071</v>
      </c>
    </row>
    <row r="55" spans="1:34" ht="22.35" customHeight="1">
      <c r="A55" s="7"/>
      <c r="B55" s="7"/>
      <c r="C55" s="7"/>
      <c r="D55" s="7"/>
      <c r="E55" s="7"/>
      <c r="F55" s="8"/>
      <c r="G55" s="160"/>
      <c r="H55" s="203"/>
      <c r="I55" s="160"/>
      <c r="J55" s="160"/>
      <c r="K55" s="11" t="str">
        <f t="shared" ca="1" si="0"/>
        <v/>
      </c>
      <c r="L55" s="157"/>
      <c r="M55" s="157"/>
      <c r="N55" s="157"/>
      <c r="O55" s="9">
        <v>3327.1</v>
      </c>
      <c r="P55" s="9">
        <v>1</v>
      </c>
      <c r="Q55" s="13" t="str">
        <f>VLOOKUP(O55, '[1]لیست محصولات شهریور ۱۴۰۳'!B:C,2,0)</f>
        <v>پامپوجیلا | pampojila</v>
      </c>
      <c r="R55" s="9"/>
      <c r="S55" s="12">
        <f>VLOOKUP(O55, '[1]لیست محصولات شهریور ۱۴۰۳'!B:F,5,0)</f>
        <v>150</v>
      </c>
      <c r="T55" s="14">
        <f>VLOOKUP(O55, '[1]لیست محصولات شهریور ۱۴۰۳'!B:G,6,0)</f>
        <v>5950000</v>
      </c>
      <c r="U55" s="26"/>
      <c r="V55" s="16">
        <f t="shared" si="1"/>
        <v>0</v>
      </c>
      <c r="W55" s="12">
        <f t="shared" si="2"/>
        <v>1</v>
      </c>
      <c r="X55" s="14">
        <f t="shared" si="3"/>
        <v>5950000</v>
      </c>
      <c r="Y55" s="17"/>
      <c r="Z55" s="14">
        <f t="shared" si="4"/>
        <v>5950000</v>
      </c>
      <c r="AA55" s="169"/>
      <c r="AB55" s="228"/>
      <c r="AC55" s="172"/>
      <c r="AD55" s="176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160"/>
      <c r="H56" s="203"/>
      <c r="I56" s="160"/>
      <c r="J56" s="160"/>
      <c r="K56" s="11" t="str">
        <f t="shared" ca="1" si="0"/>
        <v/>
      </c>
      <c r="L56" s="157"/>
      <c r="M56" s="157"/>
      <c r="N56" s="157"/>
      <c r="O56" s="9">
        <v>5524.1</v>
      </c>
      <c r="P56" s="9">
        <v>1</v>
      </c>
      <c r="Q56" s="13" t="str">
        <f>VLOOKUP(O56, '[1]لیست محصولات شهریور ۱۴۰۳'!B:C,2,0)</f>
        <v>برزیل کوکاپیل کاناریو | Brazil Cocapil Canario</v>
      </c>
      <c r="R56" s="9"/>
      <c r="S56" s="12">
        <f>VLOOKUP(O56, '[1]لیست محصولات شهریور ۱۴۰۳'!B:F,5,0)</f>
        <v>150</v>
      </c>
      <c r="T56" s="14">
        <f>VLOOKUP(O56, '[1]لیست محصولات شهریور ۱۴۰۳'!B:G,6,0)</f>
        <v>2550000</v>
      </c>
      <c r="U56" s="15"/>
      <c r="V56" s="16">
        <f t="shared" si="1"/>
        <v>0</v>
      </c>
      <c r="W56" s="12">
        <f t="shared" si="2"/>
        <v>1</v>
      </c>
      <c r="X56" s="14">
        <f t="shared" si="3"/>
        <v>2550000</v>
      </c>
      <c r="Y56" s="17"/>
      <c r="Z56" s="14">
        <f t="shared" si="4"/>
        <v>2550000</v>
      </c>
      <c r="AA56" s="169"/>
      <c r="AB56" s="228"/>
      <c r="AC56" s="172"/>
      <c r="AD56" s="176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161"/>
      <c r="H57" s="204"/>
      <c r="I57" s="161"/>
      <c r="J57" s="161"/>
      <c r="K57" s="11" t="str">
        <f t="shared" ca="1" si="0"/>
        <v/>
      </c>
      <c r="L57" s="158"/>
      <c r="M57" s="158"/>
      <c r="N57" s="158"/>
      <c r="O57" s="9">
        <v>5525.1</v>
      </c>
      <c r="P57" s="9">
        <v>1</v>
      </c>
      <c r="Q57" s="13" t="str">
        <f>VLOOKUP(O57, '[1]لیست محصولات شهریور ۱۴۰۳'!B:C,2,0)</f>
        <v>اتیوپی آناسورا | Ethiopia Anasora</v>
      </c>
      <c r="R57" s="9"/>
      <c r="S57" s="12">
        <f>VLOOKUP(O57, '[1]لیست محصولات شهریور ۱۴۰۳'!B:F,5,0)</f>
        <v>150</v>
      </c>
      <c r="T57" s="14">
        <f>VLOOKUP(O57, '[1]لیست محصولات شهریور ۱۴۰۳'!B:G,6,0)</f>
        <v>2750000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2750000</v>
      </c>
      <c r="Y57" s="17"/>
      <c r="Z57" s="14">
        <f t="shared" si="4"/>
        <v>2750000</v>
      </c>
      <c r="AA57" s="170"/>
      <c r="AB57" s="227"/>
      <c r="AC57" s="173"/>
      <c r="AD57" s="177"/>
      <c r="AE57" s="19"/>
      <c r="AF57" s="21"/>
      <c r="AG57" s="22" t="str">
        <f t="shared" si="5"/>
        <v>TRUE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>
        <v>27</v>
      </c>
      <c r="H58" s="10">
        <v>284626672696</v>
      </c>
      <c r="I58" s="9" t="s">
        <v>1627</v>
      </c>
      <c r="J58" s="9"/>
      <c r="K58" s="11" t="str">
        <f t="shared" ca="1" si="0"/>
        <v/>
      </c>
      <c r="L58" s="12" t="s">
        <v>147</v>
      </c>
      <c r="M58" s="12" t="s">
        <v>788</v>
      </c>
      <c r="N58" s="12" t="s">
        <v>1050</v>
      </c>
      <c r="O58" s="9">
        <v>5524.2</v>
      </c>
      <c r="P58" s="9">
        <v>2</v>
      </c>
      <c r="Q58" s="13" t="str">
        <f>VLOOKUP(O58, '[1]لیست محصولات شهریور ۱۴۰۳'!B:C,2,0)</f>
        <v>برزیل کوکاپیل کاناریو | Brazil Cocapil Canario</v>
      </c>
      <c r="R58" s="9"/>
      <c r="S58" s="12">
        <f>VLOOKUP(O58, '[1]لیست محصولات شهریور ۱۴۰۳'!B:F,5,0)</f>
        <v>750</v>
      </c>
      <c r="T58" s="14">
        <f>VLOOKUP(O58, '[1]لیست محصولات شهریور ۱۴۰۳'!B:G,6,0)</f>
        <v>12450000</v>
      </c>
      <c r="U58" s="15"/>
      <c r="V58" s="16">
        <f t="shared" si="1"/>
        <v>0</v>
      </c>
      <c r="W58" s="12">
        <f t="shared" si="2"/>
        <v>2</v>
      </c>
      <c r="X58" s="14">
        <f t="shared" si="3"/>
        <v>24900000</v>
      </c>
      <c r="Y58" s="17"/>
      <c r="Z58" s="14">
        <f t="shared" si="4"/>
        <v>24900000</v>
      </c>
      <c r="AA58" s="18" t="s">
        <v>1051</v>
      </c>
      <c r="AB58" s="13" t="s">
        <v>1052</v>
      </c>
      <c r="AC58" s="19" t="s">
        <v>1053</v>
      </c>
      <c r="AD58" s="20"/>
      <c r="AE58" s="19"/>
      <c r="AF58" s="21"/>
      <c r="AG58" s="22" t="str">
        <f t="shared" si="5"/>
        <v>TRUE</v>
      </c>
      <c r="AH58" s="23" t="str">
        <f t="shared" si="6"/>
        <v>فارس فیروزآباد - خیابان امام خمینی شمالی نبش کوچه ۱۳ کافه هم فاز - علی جعفری 09301654131</v>
      </c>
    </row>
    <row r="59" spans="1:34" ht="22.35" customHeight="1">
      <c r="A59" s="7"/>
      <c r="B59" s="7"/>
      <c r="C59" s="7"/>
      <c r="D59" s="7"/>
      <c r="E59" s="7"/>
      <c r="F59" s="8"/>
      <c r="G59" s="159">
        <v>28</v>
      </c>
      <c r="H59" s="202">
        <v>284634671342</v>
      </c>
      <c r="I59" s="159" t="s">
        <v>1627</v>
      </c>
      <c r="J59" s="159"/>
      <c r="K59" s="11" t="str">
        <f t="shared" ca="1" si="0"/>
        <v/>
      </c>
      <c r="L59" s="156" t="s">
        <v>309</v>
      </c>
      <c r="M59" s="156" t="s">
        <v>610</v>
      </c>
      <c r="N59" s="156" t="s">
        <v>1642</v>
      </c>
      <c r="O59" s="9">
        <v>5501.3</v>
      </c>
      <c r="P59" s="9">
        <v>1</v>
      </c>
      <c r="Q59" s="13" t="str">
        <f>VLOOKUP(O59, '[1]لیست محصولات شهریور ۱۴۰۳'!B:C,2,0)</f>
        <v>ورتکس | Vortex</v>
      </c>
      <c r="R59" s="9"/>
      <c r="S59" s="12">
        <f>VLOOKUP(O59, '[1]لیست محصولات شهریور ۱۴۰۳'!B:F,5,0)</f>
        <v>4000</v>
      </c>
      <c r="T59" s="14">
        <f>VLOOKUP(O59, '[1]لیست محصولات شهریور ۱۴۰۳'!B:G,6,0)</f>
        <v>51200000</v>
      </c>
      <c r="U59" s="15"/>
      <c r="V59" s="16">
        <f t="shared" si="1"/>
        <v>0</v>
      </c>
      <c r="W59" s="12">
        <f t="shared" si="2"/>
        <v>1</v>
      </c>
      <c r="X59" s="14">
        <f t="shared" si="3"/>
        <v>51200000</v>
      </c>
      <c r="Y59" s="17"/>
      <c r="Z59" s="14">
        <f t="shared" si="4"/>
        <v>51200000</v>
      </c>
      <c r="AA59" s="168" t="s">
        <v>207</v>
      </c>
      <c r="AB59" s="226" t="s">
        <v>1643</v>
      </c>
      <c r="AC59" s="171" t="s">
        <v>613</v>
      </c>
      <c r="AD59" s="175"/>
      <c r="AE59" s="19"/>
      <c r="AF59" s="21"/>
      <c r="AG59" s="22" t="str">
        <f t="shared" si="5"/>
        <v>TRUE</v>
      </c>
      <c r="AH59" s="23" t="str">
        <f t="shared" si="6"/>
        <v>کرج مهرشهر بلوار شهرداری سر خیابان ۲۰۱ سان سی مون - امیرحسین ظلی 09369297220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161"/>
      <c r="H60" s="204"/>
      <c r="I60" s="161"/>
      <c r="J60" s="161"/>
      <c r="K60" s="11" t="str">
        <f t="shared" ca="1" si="0"/>
        <v/>
      </c>
      <c r="L60" s="158"/>
      <c r="M60" s="158"/>
      <c r="N60" s="158"/>
      <c r="O60" s="9">
        <v>5501.2</v>
      </c>
      <c r="P60" s="9">
        <v>1</v>
      </c>
      <c r="Q60" s="13" t="str">
        <f>VLOOKUP(O60, '[1]لیست محصولات شهریور ۱۴۰۳'!B:C,2,0)</f>
        <v>ورتکس | Vortex</v>
      </c>
      <c r="R60" s="9"/>
      <c r="S60" s="12">
        <f>VLOOKUP(O60, '[1]لیست محصولات شهریور ۱۴۰۳'!B:F,5,0)</f>
        <v>750</v>
      </c>
      <c r="T60" s="14">
        <f>VLOOKUP(O60, '[1]لیست محصولات شهریور ۱۴۰۳'!B:G,6,0)</f>
        <v>11100000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11100000</v>
      </c>
      <c r="Y60" s="17"/>
      <c r="Z60" s="14">
        <f t="shared" si="4"/>
        <v>11100000</v>
      </c>
      <c r="AA60" s="170"/>
      <c r="AB60" s="227"/>
      <c r="AC60" s="173"/>
      <c r="AD60" s="177"/>
      <c r="AE60" s="19"/>
      <c r="AF60" s="21"/>
      <c r="AG60" s="22" t="str">
        <f t="shared" si="5"/>
        <v>TRUE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>
        <v>29</v>
      </c>
      <c r="H61" s="10">
        <v>284635297502</v>
      </c>
      <c r="I61" s="9" t="s">
        <v>1627</v>
      </c>
      <c r="J61" s="9"/>
      <c r="K61" s="11" t="str">
        <f t="shared" ca="1" si="0"/>
        <v/>
      </c>
      <c r="L61" s="12" t="s">
        <v>799</v>
      </c>
      <c r="M61" s="12" t="s">
        <v>1644</v>
      </c>
      <c r="N61" s="12"/>
      <c r="O61" s="9">
        <v>5525.1</v>
      </c>
      <c r="P61" s="9">
        <v>1</v>
      </c>
      <c r="Q61" s="13" t="str">
        <f>VLOOKUP(O61, '[1]لیست محصولات شهریور ۱۴۰۳'!B:C,2,0)</f>
        <v>اتیوپی آناسورا | Ethiopia Anasora</v>
      </c>
      <c r="R61" s="9"/>
      <c r="S61" s="12">
        <f>VLOOKUP(O61, '[1]لیست محصولات شهریور ۱۴۰۳'!B:F,5,0)</f>
        <v>150</v>
      </c>
      <c r="T61" s="14">
        <f>VLOOKUP(O61, '[1]لیست محصولات شهریور ۱۴۰۳'!B:G,6,0)</f>
        <v>2750000</v>
      </c>
      <c r="U61" s="15"/>
      <c r="V61" s="16">
        <f t="shared" si="1"/>
        <v>0</v>
      </c>
      <c r="W61" s="12">
        <f t="shared" si="2"/>
        <v>1</v>
      </c>
      <c r="X61" s="14">
        <f t="shared" si="3"/>
        <v>2750000</v>
      </c>
      <c r="Y61" s="17"/>
      <c r="Z61" s="14">
        <f t="shared" si="4"/>
        <v>2750000</v>
      </c>
      <c r="AA61" s="18" t="s">
        <v>496</v>
      </c>
      <c r="AB61" s="13" t="s">
        <v>1645</v>
      </c>
      <c r="AC61" s="19" t="s">
        <v>1646</v>
      </c>
      <c r="AD61" s="20"/>
      <c r="AE61" s="19"/>
      <c r="AF61" s="21"/>
      <c r="AG61" s="22" t="str">
        <f t="shared" si="5"/>
        <v>TRUE</v>
      </c>
      <c r="AH61" s="23" t="str">
        <f t="shared" si="6"/>
        <v>لاهیجان خ شیشه گران کوچه شهید بهشتی ۲۲ پلاک ۲۳ روبروی املاک اینده درب قهوه ای  - پریسا قریب 09368417930</v>
      </c>
    </row>
    <row r="62" spans="1:34" ht="22.35" customHeight="1">
      <c r="A62" s="7"/>
      <c r="B62" s="7"/>
      <c r="C62" s="7"/>
      <c r="D62" s="7"/>
      <c r="E62" s="7"/>
      <c r="F62" s="8"/>
      <c r="G62" s="159">
        <v>30</v>
      </c>
      <c r="H62" s="202">
        <v>284642275560</v>
      </c>
      <c r="I62" s="159" t="s">
        <v>1627</v>
      </c>
      <c r="J62" s="159"/>
      <c r="K62" s="11" t="str">
        <f t="shared" ca="1" si="0"/>
        <v/>
      </c>
      <c r="L62" s="156" t="s">
        <v>1647</v>
      </c>
      <c r="M62" s="156" t="s">
        <v>1648</v>
      </c>
      <c r="N62" s="156" t="s">
        <v>1649</v>
      </c>
      <c r="O62" s="9">
        <v>3329.1</v>
      </c>
      <c r="P62" s="9">
        <v>1</v>
      </c>
      <c r="Q62" s="13" t="str">
        <f>VLOOKUP(O62, '[1]لیست محصولات شهریور ۱۴۰۳'!B:C,2,0)</f>
        <v>بنتی ننکا | Benti Nenka</v>
      </c>
      <c r="R62" s="9"/>
      <c r="S62" s="12">
        <f>VLOOKUP(O62, '[1]لیست محصولات شهریور ۱۴۰۳'!B:F,5,0)</f>
        <v>150</v>
      </c>
      <c r="T62" s="14">
        <f>VLOOKUP(O62, '[1]لیست محصولات شهریور ۱۴۰۳'!B:G,6,0)</f>
        <v>9850000</v>
      </c>
      <c r="U62" s="15"/>
      <c r="V62" s="16">
        <f t="shared" si="1"/>
        <v>0</v>
      </c>
      <c r="W62" s="12">
        <f t="shared" si="2"/>
        <v>1</v>
      </c>
      <c r="X62" s="14">
        <f t="shared" si="3"/>
        <v>9850000</v>
      </c>
      <c r="Y62" s="17"/>
      <c r="Z62" s="14">
        <f t="shared" si="4"/>
        <v>9850000</v>
      </c>
      <c r="AA62" s="168" t="s">
        <v>517</v>
      </c>
      <c r="AB62" s="226" t="s">
        <v>1650</v>
      </c>
      <c r="AC62" s="171" t="s">
        <v>1651</v>
      </c>
      <c r="AD62" s="175"/>
      <c r="AE62" s="19"/>
      <c r="AF62" s="21"/>
      <c r="AG62" s="22" t="str">
        <f t="shared" si="5"/>
        <v>TRUE</v>
      </c>
      <c r="AH62" s="23" t="str">
        <f t="shared" si="6"/>
        <v>رشت گلسار، بلوار سميه، روبه روي بانك توسعه تعاون  کافه دیمیتر - سپنتا عمرانی 09114657707</v>
      </c>
    </row>
    <row r="63" spans="1:34" ht="22.35" customHeight="1">
      <c r="A63" s="7"/>
      <c r="B63" s="7"/>
      <c r="C63" s="7"/>
      <c r="D63" s="7"/>
      <c r="E63" s="7"/>
      <c r="F63" s="8"/>
      <c r="G63" s="161"/>
      <c r="H63" s="204"/>
      <c r="I63" s="161"/>
      <c r="J63" s="161"/>
      <c r="K63" s="11" t="str">
        <f t="shared" ca="1" si="0"/>
        <v/>
      </c>
      <c r="L63" s="158"/>
      <c r="M63" s="158"/>
      <c r="N63" s="158"/>
      <c r="O63" s="9">
        <v>5525.1</v>
      </c>
      <c r="P63" s="9">
        <v>1</v>
      </c>
      <c r="Q63" s="13" t="str">
        <f>VLOOKUP(O63, '[1]لیست محصولات شهریور ۱۴۰۳'!B:C,2,0)</f>
        <v>اتیوپی آناسورا | Ethiopia Anasora</v>
      </c>
      <c r="R63" s="9"/>
      <c r="S63" s="12">
        <f>VLOOKUP(O63, '[1]لیست محصولات شهریور ۱۴۰۳'!B:F,5,0)</f>
        <v>150</v>
      </c>
      <c r="T63" s="14">
        <f>VLOOKUP(O63, '[1]لیست محصولات شهریور ۱۴۰۳'!B:G,6,0)</f>
        <v>2750000</v>
      </c>
      <c r="U63" s="15"/>
      <c r="V63" s="16">
        <f t="shared" si="1"/>
        <v>0</v>
      </c>
      <c r="W63" s="12">
        <f t="shared" si="2"/>
        <v>1</v>
      </c>
      <c r="X63" s="14">
        <f t="shared" si="3"/>
        <v>2750000</v>
      </c>
      <c r="Y63" s="17"/>
      <c r="Z63" s="14">
        <f t="shared" si="4"/>
        <v>2750000</v>
      </c>
      <c r="AA63" s="170"/>
      <c r="AB63" s="227"/>
      <c r="AC63" s="173"/>
      <c r="AD63" s="177"/>
      <c r="AE63" s="19"/>
      <c r="AF63" s="21"/>
      <c r="AG63" s="22" t="str">
        <f t="shared" si="5"/>
        <v>TRUE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>
        <v>31</v>
      </c>
      <c r="H64" s="10">
        <v>284646541925</v>
      </c>
      <c r="I64" s="9" t="s">
        <v>1627</v>
      </c>
      <c r="J64" s="9"/>
      <c r="K64" s="11" t="str">
        <f t="shared" ca="1" si="0"/>
        <v/>
      </c>
      <c r="L64" s="12" t="s">
        <v>299</v>
      </c>
      <c r="M64" s="12" t="s">
        <v>1652</v>
      </c>
      <c r="N64" s="12"/>
      <c r="O64" s="9">
        <v>5511.1</v>
      </c>
      <c r="P64" s="9">
        <v>1</v>
      </c>
      <c r="Q64" s="13" t="str">
        <f>VLOOKUP(O64, '[1]لیست محصولات شهریور ۱۴۰۳'!B:C,2,0)</f>
        <v>هامبلا | Hambella</v>
      </c>
      <c r="R64" s="9"/>
      <c r="S64" s="12">
        <f>VLOOKUP(O64, '[1]لیست محصولات شهریور ۱۴۰۳'!B:F,5,0)</f>
        <v>150</v>
      </c>
      <c r="T64" s="14">
        <f>VLOOKUP(O64, '[1]لیست محصولات شهریور ۱۴۰۳'!B:G,6,0)</f>
        <v>3000000</v>
      </c>
      <c r="U64" s="15"/>
      <c r="V64" s="16">
        <f t="shared" si="1"/>
        <v>0</v>
      </c>
      <c r="W64" s="12">
        <f t="shared" si="2"/>
        <v>1</v>
      </c>
      <c r="X64" s="14">
        <f t="shared" si="3"/>
        <v>3000000</v>
      </c>
      <c r="Y64" s="17"/>
      <c r="Z64" s="14">
        <f t="shared" si="4"/>
        <v>3000000</v>
      </c>
      <c r="AA64" s="18" t="s">
        <v>184</v>
      </c>
      <c r="AB64" s="13" t="s">
        <v>1653</v>
      </c>
      <c r="AC64" s="19" t="s">
        <v>1654</v>
      </c>
      <c r="AD64" s="20"/>
      <c r="AE64" s="19"/>
      <c r="AF64" s="21"/>
      <c r="AG64" s="22" t="str">
        <f t="shared" si="5"/>
        <v>TRUE</v>
      </c>
      <c r="AH64" s="23" t="str">
        <f t="shared" si="6"/>
        <v>مشهد احمدآباد، بلوار رضا، بین رضا ۱۰ و ۱۲، پلاک ۱۰۸، واحد ۲  - حامد پیله‌چی 09122248094</v>
      </c>
    </row>
    <row r="65" spans="1:34" ht="22.35" customHeight="1">
      <c r="A65" s="7"/>
      <c r="B65" s="7"/>
      <c r="C65" s="7"/>
      <c r="D65" s="7"/>
      <c r="E65" s="7"/>
      <c r="F65" s="8"/>
      <c r="G65" s="82">
        <v>32</v>
      </c>
      <c r="H65" s="83"/>
      <c r="I65" s="82" t="s">
        <v>1627</v>
      </c>
      <c r="J65" s="9" t="s">
        <v>75</v>
      </c>
      <c r="K65" s="11" t="str">
        <f t="shared" ca="1" si="0"/>
        <v/>
      </c>
      <c r="L65" s="12" t="s">
        <v>213</v>
      </c>
      <c r="M65" s="12" t="s">
        <v>214</v>
      </c>
      <c r="N65" s="12" t="s">
        <v>210</v>
      </c>
      <c r="O65" s="9">
        <v>5501.3</v>
      </c>
      <c r="P65" s="9">
        <v>2</v>
      </c>
      <c r="Q65" s="13" t="str">
        <f>VLOOKUP(O65, '[1]لیست محصولات شهریور ۱۴۰۳'!B:C,2,0)</f>
        <v>ورتکس | Vortex</v>
      </c>
      <c r="R65" s="9"/>
      <c r="S65" s="12">
        <f>VLOOKUP(O65, '[1]لیست محصولات شهریور ۱۴۰۳'!B:F,5,0)</f>
        <v>4000</v>
      </c>
      <c r="T65" s="14">
        <f>VLOOKUP(O65, '[1]لیست محصولات شهریور ۱۴۰۳'!B:G,6,0)</f>
        <v>51200000</v>
      </c>
      <c r="U65" s="26"/>
      <c r="V65" s="16">
        <f t="shared" si="1"/>
        <v>0</v>
      </c>
      <c r="W65" s="12">
        <f t="shared" si="2"/>
        <v>2</v>
      </c>
      <c r="X65" s="14">
        <f t="shared" si="3"/>
        <v>102400000</v>
      </c>
      <c r="Y65" s="17"/>
      <c r="Z65" s="14">
        <f t="shared" si="4"/>
        <v>102400000</v>
      </c>
      <c r="AA65" s="18" t="s">
        <v>143</v>
      </c>
      <c r="AB65" s="13" t="s">
        <v>211</v>
      </c>
      <c r="AC65" s="19" t="s">
        <v>212</v>
      </c>
      <c r="AD65" s="20"/>
      <c r="AE65" s="84" t="s">
        <v>1657</v>
      </c>
      <c r="AF65" s="21"/>
      <c r="AG65" s="22" t="str">
        <f t="shared" si="5"/>
        <v>TRUE</v>
      </c>
      <c r="AH65" s="23" t="str">
        <f t="shared" si="6"/>
        <v>تبریز وليعصر، كريم خان کافه ایندو - مهرداد پورمصطفی 09143091422</v>
      </c>
    </row>
    <row r="66" spans="1:34" ht="22.35" customHeight="1">
      <c r="A66" s="7"/>
      <c r="B66" s="7"/>
      <c r="C66" s="7"/>
      <c r="D66" s="7"/>
      <c r="E66" s="7"/>
      <c r="F66" s="8"/>
      <c r="G66" s="162">
        <v>33</v>
      </c>
      <c r="H66" s="165"/>
      <c r="I66" s="162" t="s">
        <v>1627</v>
      </c>
      <c r="J66" s="159" t="s">
        <v>75</v>
      </c>
      <c r="K66" s="11" t="str">
        <f t="shared" ref="K66:K87" ca="1" si="7">IF(C66, TODAY(), "" )</f>
        <v/>
      </c>
      <c r="L66" s="156" t="s">
        <v>147</v>
      </c>
      <c r="M66" s="156" t="s">
        <v>659</v>
      </c>
      <c r="N66" s="156" t="s">
        <v>992</v>
      </c>
      <c r="O66" s="9">
        <v>5501.3</v>
      </c>
      <c r="P66" s="9">
        <v>9</v>
      </c>
      <c r="Q66" s="13" t="str">
        <f>VLOOKUP(O66, '[1]لیست محصولات شهریور ۱۴۰۳'!B:C,2,0)</f>
        <v>ورتکس | Vortex</v>
      </c>
      <c r="R66" s="9"/>
      <c r="S66" s="12">
        <f>VLOOKUP(O66, '[1]لیست محصولات شهریور ۱۴۰۳'!B:F,5,0)</f>
        <v>4000</v>
      </c>
      <c r="T66" s="14">
        <f>VLOOKUP(O66, '[1]لیست محصولات شهریور ۱۴۰۳'!B:G,6,0)</f>
        <v>51200000</v>
      </c>
      <c r="U66" s="15"/>
      <c r="V66" s="16">
        <f t="shared" ref="V66:V129" si="8">IF(C66, P66, U66 )</f>
        <v>0</v>
      </c>
      <c r="W66" s="12">
        <f t="shared" ref="W66:W200" si="9">P66-V66</f>
        <v>9</v>
      </c>
      <c r="X66" s="14">
        <f t="shared" ref="X66:X200" si="10">P66*T66</f>
        <v>460800000</v>
      </c>
      <c r="Y66" s="17"/>
      <c r="Z66" s="14">
        <f t="shared" ref="Z66:Z200" si="11">X66-Y66</f>
        <v>460800000</v>
      </c>
      <c r="AA66" s="168" t="s">
        <v>184</v>
      </c>
      <c r="AB66" s="226" t="s">
        <v>994</v>
      </c>
      <c r="AC66" s="171" t="s">
        <v>995</v>
      </c>
      <c r="AD66" s="175"/>
      <c r="AE66" s="171"/>
      <c r="AF66" s="21"/>
      <c r="AG66" s="22" t="str">
        <f t="shared" ref="AG66:AG87" si="12">IF(V66=P66, "FALSE", "TRUE" )</f>
        <v>TRUE</v>
      </c>
      <c r="AH66" s="23" t="str">
        <f t="shared" si="6"/>
        <v>مشهد بلوار وكيل اباد ، خيابان حافظ ، نبش حافظ ۶ کافه دوپیو - علی صالحی 09159205885</v>
      </c>
    </row>
    <row r="67" spans="1:34" ht="22.35" customHeight="1">
      <c r="A67" s="7"/>
      <c r="B67" s="7"/>
      <c r="C67" s="7"/>
      <c r="D67" s="7"/>
      <c r="E67" s="7"/>
      <c r="F67" s="8"/>
      <c r="G67" s="164"/>
      <c r="H67" s="167"/>
      <c r="I67" s="164"/>
      <c r="J67" s="161"/>
      <c r="K67" s="11" t="str">
        <f t="shared" ca="1" si="7"/>
        <v/>
      </c>
      <c r="L67" s="158"/>
      <c r="M67" s="158"/>
      <c r="N67" s="158"/>
      <c r="O67" s="9">
        <v>5511.3</v>
      </c>
      <c r="P67" s="9">
        <v>3</v>
      </c>
      <c r="Q67" s="13" t="str">
        <f>VLOOKUP(O67, '[1]لیست محصولات شهریور ۱۴۰۳'!B:C,2,0)</f>
        <v>هامبلا | Hambella</v>
      </c>
      <c r="R67" s="9"/>
      <c r="S67" s="12">
        <f>VLOOKUP(O67, '[1]لیست محصولات شهریور ۱۴۰۳'!B:F,5,0)</f>
        <v>4000</v>
      </c>
      <c r="T67" s="14">
        <f>VLOOKUP(O67, '[1]لیست محصولات شهریور ۱۴۰۳'!B:G,6,0)</f>
        <v>69600000</v>
      </c>
      <c r="U67" s="15"/>
      <c r="V67" s="16">
        <f t="shared" si="8"/>
        <v>0</v>
      </c>
      <c r="W67" s="12">
        <f t="shared" si="9"/>
        <v>3</v>
      </c>
      <c r="X67" s="14">
        <f t="shared" si="10"/>
        <v>208800000</v>
      </c>
      <c r="Y67" s="17"/>
      <c r="Z67" s="14">
        <f t="shared" si="11"/>
        <v>208800000</v>
      </c>
      <c r="AA67" s="170"/>
      <c r="AB67" s="227"/>
      <c r="AC67" s="173"/>
      <c r="AD67" s="177"/>
      <c r="AE67" s="173"/>
      <c r="AF67" s="21"/>
      <c r="AG67" s="22" t="str">
        <f t="shared" si="12"/>
        <v>TRUE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162">
        <v>34</v>
      </c>
      <c r="H68" s="165"/>
      <c r="I68" s="162" t="s">
        <v>1627</v>
      </c>
      <c r="J68" s="159" t="s">
        <v>75</v>
      </c>
      <c r="K68" s="11" t="str">
        <f t="shared" ca="1" si="7"/>
        <v/>
      </c>
      <c r="L68" s="156" t="s">
        <v>964</v>
      </c>
      <c r="M68" s="156" t="s">
        <v>331</v>
      </c>
      <c r="N68" s="156" t="s">
        <v>965</v>
      </c>
      <c r="O68" s="9">
        <v>5523.2</v>
      </c>
      <c r="P68" s="9">
        <v>2</v>
      </c>
      <c r="Q68" s="13" t="str">
        <f>VLOOKUP(O68, '[1]لیست محصولات شهریور ۱۴۰۳'!B:C,2,0)</f>
        <v>کوتوا دانکن | Kotowa Duncan</v>
      </c>
      <c r="R68" s="9"/>
      <c r="S68" s="12">
        <f>VLOOKUP(O68, '[1]لیست محصولات شهریور ۱۴۰۳'!B:F,5,0)</f>
        <v>750</v>
      </c>
      <c r="T68" s="14">
        <f>VLOOKUP(O68, '[1]لیست محصولات شهریور ۱۴۰۳'!B:G,6,0)</f>
        <v>12150000</v>
      </c>
      <c r="U68" s="15"/>
      <c r="V68" s="16">
        <f t="shared" si="8"/>
        <v>0</v>
      </c>
      <c r="W68" s="12">
        <f t="shared" si="9"/>
        <v>2</v>
      </c>
      <c r="X68" s="14">
        <f t="shared" si="10"/>
        <v>24300000</v>
      </c>
      <c r="Y68" s="17"/>
      <c r="Z68" s="14">
        <f t="shared" si="11"/>
        <v>24300000</v>
      </c>
      <c r="AA68" s="168" t="s">
        <v>80</v>
      </c>
      <c r="AB68" s="226" t="s">
        <v>1659</v>
      </c>
      <c r="AC68" s="171" t="s">
        <v>968</v>
      </c>
      <c r="AD68" s="175"/>
      <c r="AE68" s="19"/>
      <c r="AF68" s="21"/>
      <c r="AG68" s="22" t="str">
        <f t="shared" si="12"/>
        <v>TRUE</v>
      </c>
      <c r="AH68" s="23" t="str">
        <f t="shared" si="13"/>
        <v>تهران گاندی جنوبی، خیابان یکم، پلاک 13، واحد 1 شیرینی پراگ - زانین حامدی 09939038171</v>
      </c>
    </row>
    <row r="69" spans="1:34" ht="22.35" customHeight="1">
      <c r="A69" s="7"/>
      <c r="B69" s="7"/>
      <c r="C69" s="7"/>
      <c r="D69" s="7"/>
      <c r="E69" s="7"/>
      <c r="F69" s="8"/>
      <c r="G69" s="163"/>
      <c r="H69" s="166"/>
      <c r="I69" s="163"/>
      <c r="J69" s="160"/>
      <c r="K69" s="11" t="str">
        <f t="shared" ca="1" si="7"/>
        <v/>
      </c>
      <c r="L69" s="157"/>
      <c r="M69" s="157"/>
      <c r="N69" s="157"/>
      <c r="O69" s="9">
        <v>5522.2</v>
      </c>
      <c r="P69" s="9">
        <v>2</v>
      </c>
      <c r="Q69" s="13" t="s">
        <v>966</v>
      </c>
      <c r="R69" s="9"/>
      <c r="S69" s="12">
        <v>750</v>
      </c>
      <c r="T69" s="14">
        <v>12450000</v>
      </c>
      <c r="U69" s="15"/>
      <c r="V69" s="16">
        <f t="shared" si="8"/>
        <v>0</v>
      </c>
      <c r="W69" s="12">
        <f t="shared" si="9"/>
        <v>2</v>
      </c>
      <c r="X69" s="14">
        <f t="shared" si="10"/>
        <v>24900000</v>
      </c>
      <c r="Y69" s="17"/>
      <c r="Z69" s="14">
        <f t="shared" si="11"/>
        <v>24900000</v>
      </c>
      <c r="AA69" s="169"/>
      <c r="AB69" s="228"/>
      <c r="AC69" s="172"/>
      <c r="AD69" s="176"/>
      <c r="AE69" s="19"/>
      <c r="AF69" s="21"/>
      <c r="AG69" s="22" t="str">
        <f t="shared" si="12"/>
        <v>TRUE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163"/>
      <c r="H70" s="166"/>
      <c r="I70" s="163"/>
      <c r="J70" s="160"/>
      <c r="K70" s="11" t="str">
        <f t="shared" ca="1" si="7"/>
        <v/>
      </c>
      <c r="L70" s="157"/>
      <c r="M70" s="157"/>
      <c r="N70" s="157"/>
      <c r="O70" s="9">
        <v>5511.2</v>
      </c>
      <c r="P70" s="9">
        <v>2</v>
      </c>
      <c r="Q70" s="13" t="str">
        <f>VLOOKUP(O70, '[1]لیست محصولات شهریور ۱۴۰۳'!B:C,2,0)</f>
        <v>هامبلا | Hambella</v>
      </c>
      <c r="R70" s="9"/>
      <c r="S70" s="12">
        <f>VLOOKUP(O70, '[1]لیست محصولات شهریور ۱۴۰۳'!B:F,5,0)</f>
        <v>750</v>
      </c>
      <c r="T70" s="14">
        <f>VLOOKUP(O70, '[1]لیست محصولات شهریور ۱۴۰۳'!B:G,6,0)</f>
        <v>14550000</v>
      </c>
      <c r="U70" s="15"/>
      <c r="V70" s="16">
        <f t="shared" si="8"/>
        <v>0</v>
      </c>
      <c r="W70" s="12">
        <f t="shared" si="9"/>
        <v>2</v>
      </c>
      <c r="X70" s="14">
        <f t="shared" si="10"/>
        <v>29100000</v>
      </c>
      <c r="Y70" s="17"/>
      <c r="Z70" s="14">
        <f t="shared" si="11"/>
        <v>29100000</v>
      </c>
      <c r="AA70" s="169"/>
      <c r="AB70" s="228"/>
      <c r="AC70" s="172"/>
      <c r="AD70" s="176"/>
      <c r="AE70" s="19"/>
      <c r="AF70" s="21"/>
      <c r="AG70" s="22" t="str">
        <f t="shared" si="12"/>
        <v>TRUE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164"/>
      <c r="H71" s="167"/>
      <c r="I71" s="164"/>
      <c r="J71" s="161"/>
      <c r="K71" s="11" t="str">
        <f t="shared" ca="1" si="7"/>
        <v/>
      </c>
      <c r="L71" s="158"/>
      <c r="M71" s="158"/>
      <c r="N71" s="158"/>
      <c r="O71" s="9">
        <v>3326.1</v>
      </c>
      <c r="P71" s="9">
        <v>3</v>
      </c>
      <c r="Q71" s="13" t="str">
        <f>VLOOKUP(O71, '[1]لیست محصولات شهریور ۱۴۰۳'!B:C,2,0)</f>
        <v>میاگروس | Milagros</v>
      </c>
      <c r="R71" s="9"/>
      <c r="S71" s="12">
        <f>VLOOKUP(O71, '[1]لیست محصولات شهریور ۱۴۰۳'!B:F,5,0)</f>
        <v>150</v>
      </c>
      <c r="T71" s="14">
        <f>VLOOKUP(O71, '[1]لیست محصولات شهریور ۱۴۰۳'!B:G,6,0)</f>
        <v>3750000</v>
      </c>
      <c r="U71" s="15"/>
      <c r="V71" s="16">
        <f t="shared" si="8"/>
        <v>0</v>
      </c>
      <c r="W71" s="12">
        <f t="shared" si="9"/>
        <v>3</v>
      </c>
      <c r="X71" s="14">
        <f t="shared" si="10"/>
        <v>11250000</v>
      </c>
      <c r="Y71" s="17"/>
      <c r="Z71" s="14">
        <f t="shared" si="11"/>
        <v>11250000</v>
      </c>
      <c r="AA71" s="170"/>
      <c r="AB71" s="227"/>
      <c r="AC71" s="173"/>
      <c r="AD71" s="177"/>
      <c r="AE71" s="19"/>
      <c r="AF71" s="21"/>
      <c r="AG71" s="22" t="str">
        <f t="shared" si="12"/>
        <v>TRUE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>
        <v>35</v>
      </c>
      <c r="H72" s="10">
        <v>284689758145</v>
      </c>
      <c r="I72" s="9" t="s">
        <v>1627</v>
      </c>
      <c r="J72" s="9" t="s">
        <v>75</v>
      </c>
      <c r="K72" s="11" t="str">
        <f t="shared" ca="1" si="7"/>
        <v/>
      </c>
      <c r="L72" s="12" t="s">
        <v>500</v>
      </c>
      <c r="M72" s="12" t="s">
        <v>936</v>
      </c>
      <c r="N72" s="12" t="s">
        <v>937</v>
      </c>
      <c r="O72" s="9">
        <v>5501.2</v>
      </c>
      <c r="P72" s="9">
        <v>2</v>
      </c>
      <c r="Q72" s="13" t="str">
        <f>VLOOKUP(O72, '[1]لیست محصولات شهریور ۱۴۰۳'!B:C,2,0)</f>
        <v>ورتکس | Vortex</v>
      </c>
      <c r="R72" s="9"/>
      <c r="S72" s="12">
        <f>VLOOKUP(O72, '[1]لیست محصولات شهریور ۱۴۰۳'!B:F,5,0)</f>
        <v>750</v>
      </c>
      <c r="T72" s="14">
        <f>VLOOKUP(O72, '[1]لیست محصولات شهریور ۱۴۰۳'!B:G,6,0)</f>
        <v>11100000</v>
      </c>
      <c r="U72" s="15"/>
      <c r="V72" s="16">
        <f t="shared" si="8"/>
        <v>0</v>
      </c>
      <c r="W72" s="12">
        <f t="shared" si="9"/>
        <v>2</v>
      </c>
      <c r="X72" s="14">
        <f t="shared" si="10"/>
        <v>22200000</v>
      </c>
      <c r="Y72" s="17"/>
      <c r="Z72" s="14">
        <f t="shared" si="11"/>
        <v>22200000</v>
      </c>
      <c r="AA72" s="18" t="s">
        <v>80</v>
      </c>
      <c r="AB72" s="13" t="s">
        <v>938</v>
      </c>
      <c r="AC72" s="19" t="s">
        <v>939</v>
      </c>
      <c r="AD72" s="20" t="s">
        <v>87</v>
      </c>
      <c r="AE72" s="19"/>
      <c r="AF72" s="21"/>
      <c r="AG72" s="22" t="str">
        <f t="shared" si="12"/>
        <v>TRUE</v>
      </c>
      <c r="AH72" s="23" t="str">
        <f t="shared" si="13"/>
        <v>تهران خیابان نلسون ماندلا شمالی مجتمع مدرن الهیه کافه ترافل - محمد صفری 09123346729</v>
      </c>
    </row>
    <row r="73" spans="1:34" ht="22.35" customHeight="1">
      <c r="A73" s="7"/>
      <c r="B73" s="7"/>
      <c r="C73" s="7"/>
      <c r="D73" s="7"/>
      <c r="E73" s="7"/>
      <c r="F73" s="8"/>
      <c r="G73" s="82">
        <v>36</v>
      </c>
      <c r="H73" s="83" t="s">
        <v>329</v>
      </c>
      <c r="I73" s="82" t="s">
        <v>1627</v>
      </c>
      <c r="J73" s="9" t="s">
        <v>75</v>
      </c>
      <c r="K73" s="11" t="str">
        <f t="shared" ca="1" si="7"/>
        <v/>
      </c>
      <c r="L73" s="12" t="s">
        <v>82</v>
      </c>
      <c r="M73" s="12" t="s">
        <v>263</v>
      </c>
      <c r="N73" s="12" t="s">
        <v>264</v>
      </c>
      <c r="O73" s="9">
        <v>5501.3</v>
      </c>
      <c r="P73" s="9">
        <v>1</v>
      </c>
      <c r="Q73" s="13" t="str">
        <f>VLOOKUP(O73, '[1]لیست محصولات شهریور ۱۴۰۳'!B:C,2,0)</f>
        <v>ورتکس | Vortex</v>
      </c>
      <c r="R73" s="9"/>
      <c r="S73" s="12">
        <f>VLOOKUP(O73, '[1]لیست محصولات شهریور ۱۴۰۳'!B:F,5,0)</f>
        <v>4000</v>
      </c>
      <c r="T73" s="14">
        <f>VLOOKUP(O73, '[1]لیست محصولات شهریور ۱۴۰۳'!B:G,6,0)</f>
        <v>51200000</v>
      </c>
      <c r="U73" s="15"/>
      <c r="V73" s="16">
        <f t="shared" si="8"/>
        <v>0</v>
      </c>
      <c r="W73" s="12">
        <f t="shared" si="9"/>
        <v>1</v>
      </c>
      <c r="X73" s="14">
        <f t="shared" si="10"/>
        <v>51200000</v>
      </c>
      <c r="Y73" s="17"/>
      <c r="Z73" s="14">
        <f t="shared" si="11"/>
        <v>51200000</v>
      </c>
      <c r="AA73" s="18" t="s">
        <v>265</v>
      </c>
      <c r="AB73" s="13" t="s">
        <v>267</v>
      </c>
      <c r="AC73" s="19" t="s">
        <v>266</v>
      </c>
      <c r="AD73" s="20"/>
      <c r="AE73" s="84" t="s">
        <v>1705</v>
      </c>
      <c r="AF73" s="21"/>
      <c r="AG73" s="22" t="str">
        <f t="shared" si="12"/>
        <v>TRUE</v>
      </c>
      <c r="AH73" s="23" t="str">
        <f t="shared" si="13"/>
        <v>کرمان بلوار جمهوري اسلامي همتي فر نبش كوچه شماره يك کافه دارسین - زهرا کاکوئی 09059769286</v>
      </c>
    </row>
    <row r="74" spans="1:34" s="121" customFormat="1" ht="22.35" customHeight="1">
      <c r="A74" s="109"/>
      <c r="B74" s="109"/>
      <c r="C74" s="109"/>
      <c r="D74" s="109"/>
      <c r="E74" s="109"/>
      <c r="F74" s="109"/>
      <c r="G74" s="111">
        <v>37</v>
      </c>
      <c r="H74" s="136" t="s">
        <v>70</v>
      </c>
      <c r="I74" s="111" t="s">
        <v>1691</v>
      </c>
      <c r="J74" s="111"/>
      <c r="K74" s="110" t="str">
        <f t="shared" ca="1" si="7"/>
        <v/>
      </c>
      <c r="L74" s="113" t="s">
        <v>1229</v>
      </c>
      <c r="M74" s="113" t="s">
        <v>1230</v>
      </c>
      <c r="N74" s="113" t="s">
        <v>90</v>
      </c>
      <c r="O74" s="111">
        <v>5525.2</v>
      </c>
      <c r="P74" s="111">
        <v>1</v>
      </c>
      <c r="Q74" s="112" t="str">
        <f>VLOOKUP(O74, '[1]لیست محصولات شهریور ۱۴۰۳'!B:C,2,0)</f>
        <v>اتیوپی آناسورا | Ethiopia Anasora</v>
      </c>
      <c r="R74" s="111" t="s">
        <v>1721</v>
      </c>
      <c r="S74" s="113">
        <f>VLOOKUP(O74, '[1]لیست محصولات شهریور ۱۴۰۳'!B:F,5,0)</f>
        <v>750</v>
      </c>
      <c r="T74" s="114">
        <f>VLOOKUP(O74, '[1]لیست محصولات شهریور ۱۴۰۳'!B:G,6,0)</f>
        <v>13350000</v>
      </c>
      <c r="U74" s="115"/>
      <c r="V74" s="116">
        <f t="shared" si="8"/>
        <v>0</v>
      </c>
      <c r="W74" s="113">
        <f t="shared" si="9"/>
        <v>1</v>
      </c>
      <c r="X74" s="114">
        <f t="shared" si="10"/>
        <v>13350000</v>
      </c>
      <c r="Y74" s="117"/>
      <c r="Z74" s="114">
        <f t="shared" si="11"/>
        <v>13350000</v>
      </c>
      <c r="AA74" s="118"/>
      <c r="AB74" s="112"/>
      <c r="AC74" s="119"/>
      <c r="AD74" s="111"/>
      <c r="AE74" s="119"/>
      <c r="AF74" s="120"/>
      <c r="AG74" s="121" t="str">
        <f t="shared" si="12"/>
        <v>TRUE</v>
      </c>
      <c r="AH74" s="122" t="str">
        <f t="shared" si="13"/>
        <v xml:space="preserve">  (پرسنل) - پریناز رمضانی </v>
      </c>
    </row>
    <row r="75" spans="1:34" s="150" customFormat="1" ht="22.35" customHeight="1">
      <c r="A75" s="138" t="b">
        <v>0</v>
      </c>
      <c r="B75" s="138"/>
      <c r="C75" s="138" t="b">
        <v>0</v>
      </c>
      <c r="D75" s="138"/>
      <c r="E75" s="138"/>
      <c r="F75" s="138"/>
      <c r="G75" s="273">
        <v>38</v>
      </c>
      <c r="H75" s="276" t="s">
        <v>70</v>
      </c>
      <c r="I75" s="273" t="s">
        <v>1691</v>
      </c>
      <c r="J75" s="273"/>
      <c r="K75" s="139" t="str">
        <f t="shared" ca="1" si="7"/>
        <v/>
      </c>
      <c r="L75" s="264" t="s">
        <v>1722</v>
      </c>
      <c r="M75" s="265"/>
      <c r="N75" s="266"/>
      <c r="O75" s="140">
        <v>5501.1</v>
      </c>
      <c r="P75" s="140">
        <v>1</v>
      </c>
      <c r="Q75" s="141" t="str">
        <f>VLOOKUP(O75, '[1]لیست محصولات شهریور ۱۴۰۳'!B:C,2,0)</f>
        <v>ورتکس | Vortex</v>
      </c>
      <c r="R75" s="140"/>
      <c r="S75" s="142">
        <f>VLOOKUP(O75, '[1]لیست محصولات شهریور ۱۴۰۳'!B:F,5,0)</f>
        <v>150</v>
      </c>
      <c r="T75" s="143">
        <f>VLOOKUP(O75, '[1]لیست محصولات شهریور ۱۴۰۳'!B:G,6,0)</f>
        <v>2300000</v>
      </c>
      <c r="U75" s="144"/>
      <c r="V75" s="145">
        <f t="shared" si="8"/>
        <v>0</v>
      </c>
      <c r="W75" s="142">
        <f t="shared" si="9"/>
        <v>1</v>
      </c>
      <c r="X75" s="143">
        <f t="shared" si="10"/>
        <v>2300000</v>
      </c>
      <c r="Y75" s="146"/>
      <c r="Z75" s="143">
        <f t="shared" si="11"/>
        <v>2300000</v>
      </c>
      <c r="AA75" s="147"/>
      <c r="AB75" s="141"/>
      <c r="AC75" s="148"/>
      <c r="AD75" s="140"/>
      <c r="AE75" s="148"/>
      <c r="AF75" s="149"/>
      <c r="AG75" s="150" t="str">
        <f t="shared" si="12"/>
        <v>TRUE</v>
      </c>
      <c r="AH75" s="151" t="str">
        <f t="shared" si="13"/>
        <v xml:space="preserve">   - مصرف تحقیق و توسعه برای کلدبرو  </v>
      </c>
    </row>
    <row r="76" spans="1:34" s="150" customFormat="1" ht="22.35" customHeight="1">
      <c r="A76" s="138"/>
      <c r="B76" s="138"/>
      <c r="C76" s="138"/>
      <c r="D76" s="138"/>
      <c r="E76" s="138"/>
      <c r="F76" s="138"/>
      <c r="G76" s="274"/>
      <c r="H76" s="277"/>
      <c r="I76" s="274"/>
      <c r="J76" s="274"/>
      <c r="K76" s="139" t="str">
        <f t="shared" ca="1" si="7"/>
        <v/>
      </c>
      <c r="L76" s="267"/>
      <c r="M76" s="268"/>
      <c r="N76" s="269"/>
      <c r="O76" s="140">
        <v>5525.1</v>
      </c>
      <c r="P76" s="140">
        <v>1</v>
      </c>
      <c r="Q76" s="141" t="str">
        <f>VLOOKUP(O76, '[1]لیست محصولات شهریور ۱۴۰۳'!B:C,2,0)</f>
        <v>اتیوپی آناسورا | Ethiopia Anasora</v>
      </c>
      <c r="R76" s="140"/>
      <c r="S76" s="142">
        <f>VLOOKUP(O76, '[1]لیست محصولات شهریور ۱۴۰۳'!B:F,5,0)</f>
        <v>150</v>
      </c>
      <c r="T76" s="143">
        <f>VLOOKUP(O76, '[1]لیست محصولات شهریور ۱۴۰۳'!B:G,6,0)</f>
        <v>2750000</v>
      </c>
      <c r="U76" s="144"/>
      <c r="V76" s="145">
        <f t="shared" si="8"/>
        <v>0</v>
      </c>
      <c r="W76" s="142">
        <f t="shared" si="9"/>
        <v>1</v>
      </c>
      <c r="X76" s="143">
        <f t="shared" si="10"/>
        <v>2750000</v>
      </c>
      <c r="Y76" s="146"/>
      <c r="Z76" s="143">
        <f t="shared" si="11"/>
        <v>2750000</v>
      </c>
      <c r="AA76" s="147"/>
      <c r="AB76" s="141"/>
      <c r="AC76" s="148"/>
      <c r="AD76" s="140"/>
      <c r="AE76" s="148"/>
      <c r="AF76" s="149"/>
      <c r="AG76" s="150" t="str">
        <f t="shared" si="12"/>
        <v>TRUE</v>
      </c>
      <c r="AH76" s="151" t="str">
        <f t="shared" si="13"/>
        <v xml:space="preserve">   -   </v>
      </c>
    </row>
    <row r="77" spans="1:34" s="150" customFormat="1" ht="22.35" customHeight="1">
      <c r="A77" s="138"/>
      <c r="B77" s="138"/>
      <c r="C77" s="138"/>
      <c r="D77" s="138"/>
      <c r="E77" s="138"/>
      <c r="F77" s="138"/>
      <c r="G77" s="274"/>
      <c r="H77" s="277"/>
      <c r="I77" s="274"/>
      <c r="J77" s="274"/>
      <c r="K77" s="139" t="str">
        <f t="shared" ca="1" si="7"/>
        <v/>
      </c>
      <c r="L77" s="267"/>
      <c r="M77" s="268"/>
      <c r="N77" s="269"/>
      <c r="O77" s="140">
        <v>5524.1</v>
      </c>
      <c r="P77" s="140">
        <v>1</v>
      </c>
      <c r="Q77" s="141" t="str">
        <f>VLOOKUP(O77, '[1]لیست محصولات شهریور ۱۴۰۳'!B:C,2,0)</f>
        <v>برزیل کوکاپیل کاناریو | Brazil Cocapil Canario</v>
      </c>
      <c r="R77" s="140"/>
      <c r="S77" s="142">
        <f>VLOOKUP(O77, '[1]لیست محصولات شهریور ۱۴۰۳'!B:F,5,0)</f>
        <v>150</v>
      </c>
      <c r="T77" s="143">
        <f>VLOOKUP(O77, '[1]لیست محصولات شهریور ۱۴۰۳'!B:G,6,0)</f>
        <v>2550000</v>
      </c>
      <c r="U77" s="144"/>
      <c r="V77" s="145">
        <f t="shared" si="8"/>
        <v>0</v>
      </c>
      <c r="W77" s="142">
        <f t="shared" si="9"/>
        <v>1</v>
      </c>
      <c r="X77" s="143">
        <f t="shared" si="10"/>
        <v>2550000</v>
      </c>
      <c r="Y77" s="146"/>
      <c r="Z77" s="143">
        <f t="shared" si="11"/>
        <v>2550000</v>
      </c>
      <c r="AA77" s="147"/>
      <c r="AB77" s="141"/>
      <c r="AC77" s="148"/>
      <c r="AD77" s="140"/>
      <c r="AE77" s="148"/>
      <c r="AF77" s="149"/>
      <c r="AG77" s="150" t="str">
        <f t="shared" si="12"/>
        <v>TRUE</v>
      </c>
      <c r="AH77" s="151" t="str">
        <f t="shared" si="13"/>
        <v xml:space="preserve">   -   </v>
      </c>
    </row>
    <row r="78" spans="1:34" s="150" customFormat="1" ht="22.35" customHeight="1">
      <c r="A78" s="138"/>
      <c r="B78" s="138"/>
      <c r="C78" s="138"/>
      <c r="D78" s="138"/>
      <c r="E78" s="138"/>
      <c r="F78" s="138"/>
      <c r="G78" s="274"/>
      <c r="H78" s="277"/>
      <c r="I78" s="274"/>
      <c r="J78" s="274"/>
      <c r="K78" s="139" t="str">
        <f t="shared" ca="1" si="7"/>
        <v/>
      </c>
      <c r="L78" s="267"/>
      <c r="M78" s="268"/>
      <c r="N78" s="269"/>
      <c r="O78" s="140">
        <v>3327.1</v>
      </c>
      <c r="P78" s="140">
        <v>1</v>
      </c>
      <c r="Q78" s="141" t="str">
        <f>VLOOKUP(O78, '[1]لیست محصولات شهریور ۱۴۰۳'!B:C,2,0)</f>
        <v>پامپوجیلا | pampojila</v>
      </c>
      <c r="R78" s="140"/>
      <c r="S78" s="142">
        <f>VLOOKUP(O78, '[1]لیست محصولات شهریور ۱۴۰۳'!B:F,5,0)</f>
        <v>150</v>
      </c>
      <c r="T78" s="143">
        <f>VLOOKUP(O78, '[1]لیست محصولات شهریور ۱۴۰۳'!B:G,6,0)</f>
        <v>5950000</v>
      </c>
      <c r="U78" s="144"/>
      <c r="V78" s="145">
        <f t="shared" si="8"/>
        <v>0</v>
      </c>
      <c r="W78" s="142">
        <f t="shared" si="9"/>
        <v>1</v>
      </c>
      <c r="X78" s="143">
        <f t="shared" si="10"/>
        <v>5950000</v>
      </c>
      <c r="Y78" s="146"/>
      <c r="Z78" s="143">
        <f t="shared" si="11"/>
        <v>5950000</v>
      </c>
      <c r="AA78" s="147"/>
      <c r="AB78" s="141"/>
      <c r="AC78" s="148"/>
      <c r="AD78" s="140"/>
      <c r="AE78" s="148"/>
      <c r="AF78" s="149"/>
      <c r="AG78" s="150" t="str">
        <f t="shared" si="12"/>
        <v>TRUE</v>
      </c>
      <c r="AH78" s="151" t="str">
        <f t="shared" si="13"/>
        <v xml:space="preserve">   -   </v>
      </c>
    </row>
    <row r="79" spans="1:34" s="150" customFormat="1" ht="22.35" customHeight="1">
      <c r="A79" s="138"/>
      <c r="B79" s="138"/>
      <c r="C79" s="138"/>
      <c r="D79" s="138"/>
      <c r="E79" s="138"/>
      <c r="F79" s="138"/>
      <c r="G79" s="274"/>
      <c r="H79" s="277"/>
      <c r="I79" s="274"/>
      <c r="J79" s="274"/>
      <c r="K79" s="139" t="str">
        <f t="shared" ca="1" si="7"/>
        <v/>
      </c>
      <c r="L79" s="267"/>
      <c r="M79" s="268"/>
      <c r="N79" s="269"/>
      <c r="O79" s="140">
        <v>3328.1</v>
      </c>
      <c r="P79" s="140">
        <v>1</v>
      </c>
      <c r="Q79" s="141" t="str">
        <f>VLOOKUP(O79, '[1]لیست محصولات شهریور ۱۴۰۳'!B:C,2,0)</f>
        <v>ایماکولادا مزارع فلو | Inmaculada Fellows Farms</v>
      </c>
      <c r="R79" s="140"/>
      <c r="S79" s="142">
        <f>VLOOKUP(O79, '[1]لیست محصولات شهریور ۱۴۰۳'!B:F,5,0)</f>
        <v>150</v>
      </c>
      <c r="T79" s="143">
        <f>VLOOKUP(O79, '[1]لیست محصولات شهریور ۱۴۰۳'!B:G,6,0)</f>
        <v>7900000</v>
      </c>
      <c r="U79" s="144"/>
      <c r="V79" s="145">
        <f t="shared" si="8"/>
        <v>0</v>
      </c>
      <c r="W79" s="142">
        <f t="shared" si="9"/>
        <v>1</v>
      </c>
      <c r="X79" s="143">
        <f t="shared" si="10"/>
        <v>7900000</v>
      </c>
      <c r="Y79" s="146"/>
      <c r="Z79" s="143">
        <f t="shared" si="11"/>
        <v>7900000</v>
      </c>
      <c r="AA79" s="147"/>
      <c r="AB79" s="141"/>
      <c r="AC79" s="148"/>
      <c r="AD79" s="140"/>
      <c r="AE79" s="148"/>
      <c r="AF79" s="149"/>
      <c r="AG79" s="150" t="str">
        <f t="shared" si="12"/>
        <v>TRUE</v>
      </c>
      <c r="AH79" s="151" t="str">
        <f t="shared" si="13"/>
        <v xml:space="preserve">   -   </v>
      </c>
    </row>
    <row r="80" spans="1:34" s="150" customFormat="1" ht="22.35" customHeight="1">
      <c r="A80" s="138"/>
      <c r="B80" s="138"/>
      <c r="C80" s="138"/>
      <c r="D80" s="138"/>
      <c r="E80" s="138"/>
      <c r="F80" s="138"/>
      <c r="G80" s="275"/>
      <c r="H80" s="278"/>
      <c r="I80" s="275"/>
      <c r="J80" s="275"/>
      <c r="K80" s="139" t="str">
        <f t="shared" ca="1" si="7"/>
        <v/>
      </c>
      <c r="L80" s="270"/>
      <c r="M80" s="271"/>
      <c r="N80" s="272"/>
      <c r="O80" s="140">
        <v>3329.1</v>
      </c>
      <c r="P80" s="140">
        <v>1</v>
      </c>
      <c r="Q80" s="141" t="str">
        <f>VLOOKUP(O80, '[1]لیست محصولات شهریور ۱۴۰۳'!B:C,2,0)</f>
        <v>بنتی ننکا | Benti Nenka</v>
      </c>
      <c r="R80" s="140"/>
      <c r="S80" s="142">
        <f>VLOOKUP(O80, '[1]لیست محصولات شهریور ۱۴۰۳'!B:F,5,0)</f>
        <v>150</v>
      </c>
      <c r="T80" s="143">
        <f>VLOOKUP(O80, '[1]لیست محصولات شهریور ۱۴۰۳'!B:G,6,0)</f>
        <v>9850000</v>
      </c>
      <c r="U80" s="144"/>
      <c r="V80" s="145">
        <f t="shared" si="8"/>
        <v>0</v>
      </c>
      <c r="W80" s="142">
        <f t="shared" si="9"/>
        <v>1</v>
      </c>
      <c r="X80" s="143">
        <f t="shared" si="10"/>
        <v>9850000</v>
      </c>
      <c r="Y80" s="146"/>
      <c r="Z80" s="143">
        <f t="shared" si="11"/>
        <v>9850000</v>
      </c>
      <c r="AA80" s="147"/>
      <c r="AB80" s="141"/>
      <c r="AC80" s="148"/>
      <c r="AD80" s="140"/>
      <c r="AE80" s="148"/>
      <c r="AF80" s="149"/>
      <c r="AG80" s="150" t="str">
        <f t="shared" si="12"/>
        <v>TRUE</v>
      </c>
      <c r="AH80" s="151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6</v>
      </c>
      <c r="AI240" s="56">
        <f t="shared" si="19"/>
        <v>0</v>
      </c>
      <c r="AJ240" s="57">
        <f>AH240-AI240</f>
        <v>6</v>
      </c>
      <c r="AK240" s="58">
        <f t="shared" si="23"/>
        <v>0.9</v>
      </c>
      <c r="AL240" s="59">
        <f>AO240+AQ240-[2]Sheet1!$AH241</f>
        <v>0</v>
      </c>
      <c r="AM240" s="59">
        <f t="shared" si="25"/>
        <v>-6</v>
      </c>
      <c r="AN240" s="58">
        <f t="shared" si="21"/>
        <v>0</v>
      </c>
      <c r="AO240" s="59"/>
      <c r="AP240" s="58">
        <f t="shared" si="22"/>
        <v>-0.9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4</v>
      </c>
      <c r="AI241" s="56">
        <f t="shared" si="19"/>
        <v>0</v>
      </c>
      <c r="AJ241" s="57">
        <f t="shared" ref="AJ241:AJ264" si="27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25"/>
        <v>-4</v>
      </c>
      <c r="AN241" s="58">
        <f t="shared" si="21"/>
        <v>0</v>
      </c>
      <c r="AO241" s="59"/>
      <c r="AP241" s="58">
        <f t="shared" si="22"/>
        <v>-3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18</v>
      </c>
      <c r="AI242" s="56">
        <f t="shared" si="19"/>
        <v>0</v>
      </c>
      <c r="AJ242" s="57">
        <f t="shared" si="27"/>
        <v>18</v>
      </c>
      <c r="AK242" s="58">
        <f t="shared" ref="AK242:AK267" si="28">AH242*AG242/1000</f>
        <v>72</v>
      </c>
      <c r="AL242" s="59">
        <f>AO242+AQ242-[2]Sheet1!$AH243</f>
        <v>0</v>
      </c>
      <c r="AM242" s="59">
        <f t="shared" si="25"/>
        <v>-18</v>
      </c>
      <c r="AN242" s="58">
        <f t="shared" si="21"/>
        <v>0</v>
      </c>
      <c r="AO242" s="59"/>
      <c r="AP242" s="58">
        <f t="shared" si="22"/>
        <v>-72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7</v>
      </c>
      <c r="AI251" s="56">
        <f t="shared" si="19"/>
        <v>0</v>
      </c>
      <c r="AJ251" s="57">
        <f t="shared" si="27"/>
        <v>7</v>
      </c>
      <c r="AK251" s="58">
        <f t="shared" si="28"/>
        <v>1.05</v>
      </c>
      <c r="AL251" s="59">
        <f>AO251+AQ251-[2]Sheet1!$AH252</f>
        <v>0</v>
      </c>
      <c r="AM251" s="59">
        <f t="shared" si="25"/>
        <v>-7</v>
      </c>
      <c r="AN251" s="58">
        <f t="shared" si="21"/>
        <v>0</v>
      </c>
      <c r="AO251" s="59"/>
      <c r="AP251" s="58">
        <f t="shared" si="22"/>
        <v>-1.05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13</v>
      </c>
      <c r="AI252" s="56">
        <f t="shared" si="19"/>
        <v>0</v>
      </c>
      <c r="AJ252" s="57">
        <f t="shared" si="27"/>
        <v>13</v>
      </c>
      <c r="AK252" s="58">
        <f t="shared" si="28"/>
        <v>9.75</v>
      </c>
      <c r="AL252" s="59">
        <f>AO252+AQ252-[2]Sheet1!$AH253</f>
        <v>0</v>
      </c>
      <c r="AM252" s="59">
        <f t="shared" si="25"/>
        <v>-13</v>
      </c>
      <c r="AN252" s="58">
        <f t="shared" si="21"/>
        <v>0</v>
      </c>
      <c r="AO252" s="59"/>
      <c r="AP252" s="58">
        <f t="shared" si="22"/>
        <v>-9.75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209">
    <mergeCell ref="L75:N80"/>
    <mergeCell ref="J75:J80"/>
    <mergeCell ref="I75:I80"/>
    <mergeCell ref="H75:H80"/>
    <mergeCell ref="G75:G80"/>
    <mergeCell ref="M68:M71"/>
    <mergeCell ref="N68:N71"/>
    <mergeCell ref="AD68:AD71"/>
    <mergeCell ref="AC68:AC71"/>
    <mergeCell ref="AB68:AB71"/>
    <mergeCell ref="AA68:AA71"/>
    <mergeCell ref="G68:G71"/>
    <mergeCell ref="H68:H71"/>
    <mergeCell ref="I68:I71"/>
    <mergeCell ref="J68:J71"/>
    <mergeCell ref="L68:L71"/>
    <mergeCell ref="H66:H67"/>
    <mergeCell ref="G66:G67"/>
    <mergeCell ref="AE66:AE67"/>
    <mergeCell ref="AD66:AD67"/>
    <mergeCell ref="AC66:AC67"/>
    <mergeCell ref="AB66:AB67"/>
    <mergeCell ref="AA66:AA67"/>
    <mergeCell ref="N66:N67"/>
    <mergeCell ref="M66:M67"/>
    <mergeCell ref="L66:L67"/>
    <mergeCell ref="J66:J67"/>
    <mergeCell ref="I66:I67"/>
    <mergeCell ref="I62:I63"/>
    <mergeCell ref="H62:H63"/>
    <mergeCell ref="G62:G63"/>
    <mergeCell ref="AC62:AC63"/>
    <mergeCell ref="AD62:AD63"/>
    <mergeCell ref="AB62:AB63"/>
    <mergeCell ref="AA62:AA63"/>
    <mergeCell ref="AD59:AD60"/>
    <mergeCell ref="N62:N63"/>
    <mergeCell ref="M62:M63"/>
    <mergeCell ref="L62:L63"/>
    <mergeCell ref="J62:J63"/>
    <mergeCell ref="H59:H60"/>
    <mergeCell ref="G59:G60"/>
    <mergeCell ref="AA59:AA60"/>
    <mergeCell ref="AC59:AC60"/>
    <mergeCell ref="AB59:AB60"/>
    <mergeCell ref="N59:N60"/>
    <mergeCell ref="M59:M60"/>
    <mergeCell ref="L59:L60"/>
    <mergeCell ref="J59:J60"/>
    <mergeCell ref="I59:I60"/>
    <mergeCell ref="M54:M57"/>
    <mergeCell ref="N54:N57"/>
    <mergeCell ref="AC54:AC57"/>
    <mergeCell ref="AD54:AD57"/>
    <mergeCell ref="AB54:AB57"/>
    <mergeCell ref="AA54:AA57"/>
    <mergeCell ref="G54:G57"/>
    <mergeCell ref="H54:H57"/>
    <mergeCell ref="I54:I57"/>
    <mergeCell ref="J54:J57"/>
    <mergeCell ref="L54:L57"/>
    <mergeCell ref="M50:M53"/>
    <mergeCell ref="N50:N53"/>
    <mergeCell ref="AD49:AD53"/>
    <mergeCell ref="AC49:AC53"/>
    <mergeCell ref="AB49:AB53"/>
    <mergeCell ref="AA49:AA53"/>
    <mergeCell ref="G50:G53"/>
    <mergeCell ref="H50:H53"/>
    <mergeCell ref="I50:I53"/>
    <mergeCell ref="J50:J53"/>
    <mergeCell ref="L50:L53"/>
    <mergeCell ref="AD44:AD47"/>
    <mergeCell ref="AC44:AC47"/>
    <mergeCell ref="AB44:AB47"/>
    <mergeCell ref="AA44:AA47"/>
    <mergeCell ref="G44:G47"/>
    <mergeCell ref="H44:H47"/>
    <mergeCell ref="I44:I47"/>
    <mergeCell ref="J44:J47"/>
    <mergeCell ref="L44:L47"/>
    <mergeCell ref="M44:M47"/>
    <mergeCell ref="N44:N47"/>
    <mergeCell ref="G33:G35"/>
    <mergeCell ref="AA39:AA41"/>
    <mergeCell ref="AC39:AC41"/>
    <mergeCell ref="AB39:AB41"/>
    <mergeCell ref="AD39:AD41"/>
    <mergeCell ref="N39:N41"/>
    <mergeCell ref="M39:M41"/>
    <mergeCell ref="L39:L41"/>
    <mergeCell ref="J39:J41"/>
    <mergeCell ref="I39:I41"/>
    <mergeCell ref="H39:H41"/>
    <mergeCell ref="G39:G41"/>
    <mergeCell ref="M33:M35"/>
    <mergeCell ref="L33:L35"/>
    <mergeCell ref="J33:J35"/>
    <mergeCell ref="I33:I35"/>
    <mergeCell ref="H33:H35"/>
    <mergeCell ref="AD33:AD35"/>
    <mergeCell ref="AA33:AA35"/>
    <mergeCell ref="AC33:AC35"/>
    <mergeCell ref="AB33:AB35"/>
    <mergeCell ref="N33:N35"/>
    <mergeCell ref="AA30:AA32"/>
    <mergeCell ref="AB30:AB32"/>
    <mergeCell ref="AC30:AC32"/>
    <mergeCell ref="AD30:AD32"/>
    <mergeCell ref="G30:G32"/>
    <mergeCell ref="H30:H32"/>
    <mergeCell ref="I30:I32"/>
    <mergeCell ref="J30:J32"/>
    <mergeCell ref="L30:L32"/>
    <mergeCell ref="M30:M32"/>
    <mergeCell ref="N30:N32"/>
    <mergeCell ref="AE26:AE28"/>
    <mergeCell ref="AC26:AC28"/>
    <mergeCell ref="AD26:AD28"/>
    <mergeCell ref="AB26:AB28"/>
    <mergeCell ref="AA26:AA28"/>
    <mergeCell ref="AD24:AD25"/>
    <mergeCell ref="AC24:AC25"/>
    <mergeCell ref="AB24:AB25"/>
    <mergeCell ref="AA24:AA25"/>
    <mergeCell ref="G26:G28"/>
    <mergeCell ref="H26:H28"/>
    <mergeCell ref="I26:I28"/>
    <mergeCell ref="J26:J28"/>
    <mergeCell ref="L26:L28"/>
    <mergeCell ref="M26:M28"/>
    <mergeCell ref="N26:N28"/>
    <mergeCell ref="G22:G23"/>
    <mergeCell ref="N24:N25"/>
    <mergeCell ref="M24:M25"/>
    <mergeCell ref="L24:L25"/>
    <mergeCell ref="J24:J25"/>
    <mergeCell ref="I24:I25"/>
    <mergeCell ref="H24:H25"/>
    <mergeCell ref="G24:G25"/>
    <mergeCell ref="M22:M23"/>
    <mergeCell ref="L22:L23"/>
    <mergeCell ref="J22:J23"/>
    <mergeCell ref="I22:I23"/>
    <mergeCell ref="H22:H23"/>
    <mergeCell ref="AD22:AD23"/>
    <mergeCell ref="AC22:AC23"/>
    <mergeCell ref="AB22:AB23"/>
    <mergeCell ref="AA22:AA23"/>
    <mergeCell ref="N22:N23"/>
    <mergeCell ref="AD17:AD21"/>
    <mergeCell ref="AC17:AC21"/>
    <mergeCell ref="AB17:AB21"/>
    <mergeCell ref="AA17:AA21"/>
    <mergeCell ref="G17:G21"/>
    <mergeCell ref="H17:H21"/>
    <mergeCell ref="I17:I21"/>
    <mergeCell ref="J17:J21"/>
    <mergeCell ref="L17:L21"/>
    <mergeCell ref="M17:M21"/>
    <mergeCell ref="N17:N21"/>
    <mergeCell ref="AD12:AD15"/>
    <mergeCell ref="AC12:AC15"/>
    <mergeCell ref="AB12:AB15"/>
    <mergeCell ref="AA12:AA15"/>
    <mergeCell ref="G12:G15"/>
    <mergeCell ref="H12:H15"/>
    <mergeCell ref="I12:I15"/>
    <mergeCell ref="J12:J15"/>
    <mergeCell ref="L12:L15"/>
    <mergeCell ref="M12:M15"/>
    <mergeCell ref="N12:N15"/>
    <mergeCell ref="H10:H11"/>
    <mergeCell ref="G10:G11"/>
    <mergeCell ref="AD10:AD11"/>
    <mergeCell ref="AC10:AC11"/>
    <mergeCell ref="AB10:AB11"/>
    <mergeCell ref="AA10:AA11"/>
    <mergeCell ref="N10:N11"/>
    <mergeCell ref="M10:M11"/>
    <mergeCell ref="L10:L11"/>
    <mergeCell ref="J10:J11"/>
    <mergeCell ref="I10:I11"/>
    <mergeCell ref="H6:H8"/>
    <mergeCell ref="G6:G8"/>
    <mergeCell ref="AD6:AD8"/>
    <mergeCell ref="AC6:AC8"/>
    <mergeCell ref="AB6:AB8"/>
    <mergeCell ref="AA6:AA8"/>
    <mergeCell ref="N6:N8"/>
    <mergeCell ref="M6:M8"/>
    <mergeCell ref="L6:L8"/>
    <mergeCell ref="J6:J8"/>
    <mergeCell ref="I6:I8"/>
    <mergeCell ref="AD3:AD4"/>
    <mergeCell ref="G3:G4"/>
    <mergeCell ref="H3:H4"/>
    <mergeCell ref="I3:I4"/>
    <mergeCell ref="J3:J4"/>
    <mergeCell ref="L3:L4"/>
    <mergeCell ref="M3:M4"/>
    <mergeCell ref="N3:N4"/>
    <mergeCell ref="A1:B1"/>
    <mergeCell ref="C1:D1"/>
    <mergeCell ref="E1:F1"/>
    <mergeCell ref="U1:V1"/>
    <mergeCell ref="AC3:AC4"/>
    <mergeCell ref="AB3:AB4"/>
    <mergeCell ref="AA3:AA4"/>
  </mergeCells>
  <conditionalFormatting sqref="G2:J3 AD2:AD3 Z2:Z200 J5:J6 AD5:AD6 J9:J10 AD9:AD10 G12:J12 AD12 G16:J17 AD16:AD17 G22:J22 AD22 G24:J24 AD24 G26:J26 AD26 G29:J30 AD29:AD30 G33:J33 AD33 G36:J39 AD36:AD39 G42:J44 AD42:AD44 AD48:AD49 G48:J50 G54:J54 AD54 G58:J59 AD58:AD59 G61:J62 AD61:AD62 G64:J66 AD64:AD66 G68:J68 AD68 G72:J75 AD72:AD200 G81:J200">
    <cfRule type="expression" dxfId="34" priority="63">
      <formula>$A2</formula>
    </cfRule>
    <cfRule type="expression" dxfId="33" priority="65">
      <formula>$E2</formula>
    </cfRule>
  </conditionalFormatting>
  <conditionalFormatting sqref="K2:Z2 G2:J3 AA2:AF3 Q3:Z200 J5:J6 AA5:AF6 J9:J10 AA9:AF10 G12:P12 AA12:AF12 G16:P17 AA16:AF17 G22:P22 AA22:AF22 G24:P24 AA24:AF24 G26:P26 AA26:AF26 G29:P30 AA29:AF30 G33:P33 AA33:AF33 G36:P39 AA36:AF39 G42:P44 AA42:AF44 AA48:AF49 G48:P50 G54:P54 AA54:AF54 G58:P59 AA58:AF59 G61:P62 AA61:AF62 G64:P66 AA64:AF66 G68:P68 AA68:AF68 G72:P74 AA72:AF200 G75:L75 G81:P200 K3:P3 AE4:AF4 K4:K11 O4:P11 H5:H6 AE7:AF8 H9:H10 AE11:AF11 K13:K15 O13:P15 AE13:AF15 K18:K21 O18:P21 AE18:AF21 K23 O23:P23 AE23:AF23 K25 O25:P25 AE25:AF25 K27:K28 O27:P28 AF27:AF28 K31:K32 O31:P32 AE31:AF32 K34:K35 O34:P35 AE34:AF35 K40:K41 O40:P41 AE40:AF41 K45:K47 O45:P47 AE45:AF47 AE50:AF53 K51:K53 O51:P53 K55:K57 O55:P57 AE55:AF57 K60 O60:P60 AE60:AF60 K63 O63:P63 AE63:AF63 K67 O67:P67 AF67 K69:K71 O69:P71 AE69:AF71 O75:P80 K76:K80">
    <cfRule type="expression" dxfId="32" priority="64">
      <formula>$C2</formula>
    </cfRule>
  </conditionalFormatting>
  <conditionalFormatting sqref="W2:W200">
    <cfRule type="expression" dxfId="3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{03DEB65B-E9B3-48E7-83A6-259B8C663738}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{F04A96F2-6C9E-44C5-8136-C76BFA9D75F0}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{05E0FA2C-EBA9-4F85-921F-3497B4DBD19C}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{34BFEF0C-4425-42BF-AAE3-26DF6E392ED7}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{2C37087B-E70F-4FB9-AB6E-0EBA782C9813}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{1F4485A9-0156-4C57-BE3D-0C4ABD986F01}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{772B019E-AC61-4E8D-A520-5EACD5896E0C}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{2CD93230-7FC3-43D5-BC9E-65C864B7D35A}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{00AC6CEF-DCF3-44E1-A6A7-4E85C036B9FB}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{E406B581-02A8-42C3-959C-53BB90872AE3}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{9E8D5548-9987-4B97-9661-CA794A8A9A7F}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{2F1B1DC3-799E-4E38-8FAE-61065B818A68}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{CDC80ED3-7678-4ACB-B44F-F4B416A64417}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{1CBF92E8-A87D-4069-B5DA-4DACF5526250}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{96775E5E-79F5-49C8-9D49-79988BEA254C}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{53FE6DAC-FF13-4043-9C17-346F88F83669}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{7D53968E-A5FD-438E-8C81-2F9D1A75A622}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{B2DD8FC3-B766-48F1-BA11-D30F3B9571C4}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{B91E2204-C0DA-4CC6-B5E7-CE084BC511F0}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{3E491114-49AA-48E2-AF54-BC97552123A6}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{BAB28946-27AB-4A7D-A34D-084AE88CB915}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{50B6014B-5AF5-4A30-A78C-923752747611}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{454BD225-574F-454A-94BB-B513ACC58A6A}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{E47B4B82-0E2F-43C9-A5B8-A6E1E38566A4}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{40734800-A555-4CA1-A430-6A7C8ACAEB79}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{F2D18B43-19EF-4527-B350-D064CF8DD3EF}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{84565C57-A254-4C71-90E8-D0A0BD642DF4}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{46808E31-B647-456F-9597-645FE3E2DC34}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{48CB6F91-AFBA-4942-B4DD-4A4DA3959C66}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{952E6842-BFF3-495A-A0A9-0B69FDF81090}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{48517E12-E608-4E3C-A1D7-5EDE705686DC}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{7EB5C0B6-56D7-4A82-A832-11309CBF55C4}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{E6DB939A-C383-4E1F-91B3-CD86210BCD74}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{B775FF1D-D6A9-43A9-90B6-48A46A2F06EB}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{CF1FFF63-0269-4360-8CBD-E445B2F4C7A1}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{D70548E4-02C3-41E2-AE26-588BA8C3310C}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{2BAF0B49-9737-48F6-AF4E-402348F052BE}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{C83DE27F-6257-4884-BEB2-E592379FA983}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{BA22C6C5-F565-47B5-8C53-1FC68ABE57D4}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{53CB0306-A658-4982-B78F-EA44072ED671}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{C4856212-DC71-470D-B0CA-EA20522AEFCD}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{00186596-F97A-4B60-BC94-5951EB574297}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{A9BF034A-BA58-4CB0-9E6A-3C5EF770A4BD}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{9D334E4F-CD23-46E3-9957-7AD4DEFB1E8A}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{1F75A33D-3D40-4589-A46A-FA45E8242D5E}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{A1E8FCAE-502A-4502-8C6C-E72D7185F7D8}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{0BFA0738-7A29-4494-9766-DDD5BE9CE651}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{63147852-8655-4ED8-BDC0-B9B4EA0F0773}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{C651FBBE-B4D5-49F4-9294-CD69F6738FC9}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{0C7D654B-0D8B-4908-8E32-A53DB00499CA}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{CFF17ECA-97C1-4AA7-8474-FBA88B861D3F}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{1ABB0A27-E0DB-4500-8BCF-0EFFE9567A76}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{2F254477-4B8F-4DD6-832F-2D7262570FC4}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{513DB0BB-BB99-472F-A6CC-853E28417C3E}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{4C67136D-542B-4610-8265-24FBE04E19C2}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{3AFA8223-07E6-4500-B8F6-692B008E96F6}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{063D0F73-2387-4D54-8DB1-DB66D1C49D1F}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{48EE1ADF-A82D-48BF-98D4-C28059D38197}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{AF019EB3-05E6-4037-84B4-87D2358F87F3}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{C9A938FC-EFF7-44CB-A23B-0F3B0AA15390}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{A8A54E4D-1B83-4397-924E-1A56EBF466F7}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DEB65B-E9B3-48E7-83A6-259B8C66373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04A96F2-6C9E-44C5-8136-C76BFA9D75F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5E0FA2C-EBA9-4F85-921F-3497B4DBD19C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34BFEF0C-4425-42BF-AAE3-26DF6E392ED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C37087B-E70F-4FB9-AB6E-0EBA782C981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F4485A9-0156-4C57-BE3D-0C4ABD986F0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72B019E-AC61-4E8D-A520-5EACD5896E0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2CD93230-7FC3-43D5-BC9E-65C864B7D35A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0AC6CEF-DCF3-44E1-A6A7-4E85C036B9F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E406B581-02A8-42C3-959C-53BB90872AE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9E8D5548-9987-4B97-9661-CA794A8A9A7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2F1B1DC3-799E-4E38-8FAE-61065B818A68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CDC80ED3-7678-4ACB-B44F-F4B416A6441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1CBF92E8-A87D-4069-B5DA-4DACF552625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6775E5E-79F5-49C8-9D49-79988BEA254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3FE6DAC-FF13-4043-9C17-346F88F8366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D53968E-A5FD-438E-8C81-2F9D1A75A622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2DD8FC3-B766-48F1-BA11-D30F3B9571C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B91E2204-C0DA-4CC6-B5E7-CE084BC511F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3E491114-49AA-48E2-AF54-BC97552123A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BAB28946-27AB-4A7D-A34D-084AE88CB915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50B6014B-5AF5-4A30-A78C-92375274761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54BD225-574F-454A-94BB-B513ACC58A6A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47B4B82-0E2F-43C9-A5B8-A6E1E38566A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40734800-A555-4CA1-A430-6A7C8ACAEB79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2D18B43-19EF-4527-B350-D064CF8DD3EF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4565C57-A254-4C71-90E8-D0A0BD642DF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6808E31-B647-456F-9597-645FE3E2DC3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8CB6F91-AFBA-4942-B4DD-4A4DA3959C6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52E6842-BFF3-495A-A0A9-0B69FDF81090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48517E12-E608-4E3C-A1D7-5EDE705686D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7EB5C0B6-56D7-4A82-A832-11309CBF55C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6DB939A-C383-4E1F-91B3-CD86210BCD7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775FF1D-D6A9-43A9-90B6-48A46A2F06EB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F1FFF63-0269-4360-8CBD-E445B2F4C7A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D70548E4-02C3-41E2-AE26-588BA8C3310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BAF0B49-9737-48F6-AF4E-402348F052B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C83DE27F-6257-4884-BEB2-E592379FA983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BA22C6C5-F565-47B5-8C53-1FC68ABE57D4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3CB0306-A658-4982-B78F-EA44072ED671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4856212-DC71-470D-B0CA-EA20522AEFC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0186596-F97A-4B60-BC94-5951EB57429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9BF034A-BA58-4CB0-9E6A-3C5EF770A4B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D334E4F-CD23-46E3-9957-7AD4DEFB1E8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1F75A33D-3D40-4589-A46A-FA45E8242D5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A1E8FCAE-502A-4502-8C6C-E72D7185F7D8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BFA0738-7A29-4494-9766-DDD5BE9CE65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3147852-8655-4ED8-BDC0-B9B4EA0F0773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651FBBE-B4D5-49F4-9294-CD69F6738FC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C7D654B-0D8B-4908-8E32-A53DB00499C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FF17ECA-97C1-4AA7-8474-FBA88B861D3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ABB0A27-E0DB-4500-8BCF-0EFFE9567A76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F254477-4B8F-4DD6-832F-2D7262570FC4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513DB0BB-BB99-472F-A6CC-853E28417C3E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C67136D-542B-4610-8265-24FBE04E19C2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AFA8223-07E6-4500-B8F6-692B008E96F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063D0F73-2387-4D54-8DB1-DB66D1C49D1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8EE1ADF-A82D-48BF-98D4-C28059D38197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AF019EB3-05E6-4037-84B4-87D2358F87F3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C9A938FC-EFF7-44CB-A23B-0F3B0AA15390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8A54E4D-1B83-4397-924E-1A56EBF466F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E153-970F-471C-8939-C30820C9CBC3}">
  <dimension ref="A1:AR267"/>
  <sheetViews>
    <sheetView rightToLeft="1" topLeftCell="G37" zoomScale="70" zoomScaleNormal="70" workbookViewId="0">
      <selection activeCell="J50" sqref="J50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9.6640625" style="28" bestFit="1" customWidth="1"/>
    <col min="9" max="9" width="26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2.33203125" style="24" bestFit="1" customWidth="1"/>
    <col min="29" max="29" width="15.77734375" style="31" bestFit="1" customWidth="1"/>
    <col min="30" max="30" width="14.441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128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82">
        <v>1</v>
      </c>
      <c r="H2" s="83" t="s">
        <v>1551</v>
      </c>
      <c r="I2" s="106" t="s">
        <v>1540</v>
      </c>
      <c r="J2" s="9" t="s">
        <v>75</v>
      </c>
      <c r="K2" s="11" t="str">
        <f t="shared" ref="K2" ca="1" si="0">IF(C2, TODAY(), "" )</f>
        <v/>
      </c>
      <c r="L2" s="12"/>
      <c r="M2" s="12" t="s">
        <v>173</v>
      </c>
      <c r="N2" s="12" t="s">
        <v>508</v>
      </c>
      <c r="O2" s="9">
        <v>5511.3</v>
      </c>
      <c r="P2" s="9">
        <v>1</v>
      </c>
      <c r="Q2" s="13" t="str">
        <f>VLOOKUP(O2, '[1]لیست محصولات شهریور ۱۴۰۳'!B:C,2,0)</f>
        <v>هامبلا | Hambella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69600000</v>
      </c>
      <c r="U2" s="15"/>
      <c r="V2" s="16">
        <f t="shared" ref="V2" si="1">IF(C2, P2, U2 )</f>
        <v>0</v>
      </c>
      <c r="W2" s="12">
        <f t="shared" ref="W2" si="2">P2-V2</f>
        <v>1</v>
      </c>
      <c r="X2" s="14">
        <f t="shared" ref="X2" si="3">P2*T2</f>
        <v>69600000</v>
      </c>
      <c r="Y2" s="17"/>
      <c r="Z2" s="14">
        <f t="shared" ref="Z2" si="4">X2-Y2</f>
        <v>69600000</v>
      </c>
      <c r="AA2" s="18" t="s">
        <v>80</v>
      </c>
      <c r="AB2" s="13" t="s">
        <v>70</v>
      </c>
      <c r="AC2" s="19" t="s">
        <v>175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235042</v>
      </c>
      <c r="I3" s="9" t="s">
        <v>1627</v>
      </c>
      <c r="J3" s="9"/>
      <c r="K3" s="11" t="str">
        <f t="shared" ref="K3:K65" ca="1" si="6">IF(C3, TODAY(), "" )</f>
        <v/>
      </c>
      <c r="L3" s="12" t="s">
        <v>152</v>
      </c>
      <c r="M3" s="12" t="s">
        <v>899</v>
      </c>
      <c r="N3" s="12" t="s">
        <v>1661</v>
      </c>
      <c r="O3" s="9">
        <v>5511.2</v>
      </c>
      <c r="P3" s="9">
        <v>2</v>
      </c>
      <c r="Q3" s="13" t="str">
        <f>VLOOKUP(O3, '[1]لیست محصولات شهریور ۱۴۰۳'!B:C,2,0)</f>
        <v>هامبلا | Hambella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14550000</v>
      </c>
      <c r="U3" s="15"/>
      <c r="V3" s="16">
        <f t="shared" ref="V3:V65" si="7">IF(C3, P3, U3 )</f>
        <v>0</v>
      </c>
      <c r="W3" s="12">
        <f t="shared" ref="W3:W65" si="8">P3-V3</f>
        <v>2</v>
      </c>
      <c r="X3" s="14">
        <f t="shared" ref="X3:X65" si="9">P3*T3</f>
        <v>29100000</v>
      </c>
      <c r="Y3" s="17"/>
      <c r="Z3" s="14">
        <f t="shared" ref="Z3:Z65" si="10">X3-Y3</f>
        <v>29100000</v>
      </c>
      <c r="AA3" s="18" t="s">
        <v>80</v>
      </c>
      <c r="AB3" s="13" t="s">
        <v>901</v>
      </c>
      <c r="AC3" s="19" t="s">
        <v>902</v>
      </c>
      <c r="AD3" s="20" t="s">
        <v>172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نیاوران، سه راه یاسر، خیابان باهنر، به سمت تجریش، نبش کوچه آهنگ برگر هایم - امیررضا شیخ لو 09364001440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9">
        <v>3</v>
      </c>
      <c r="H4" s="202">
        <v>284654839543</v>
      </c>
      <c r="I4" s="159" t="s">
        <v>1627</v>
      </c>
      <c r="J4" s="159"/>
      <c r="K4" s="11" t="str">
        <f t="shared" ca="1" si="6"/>
        <v/>
      </c>
      <c r="L4" s="156" t="s">
        <v>1662</v>
      </c>
      <c r="M4" s="156" t="s">
        <v>1663</v>
      </c>
      <c r="N4" s="156"/>
      <c r="O4" s="9">
        <v>3328.1</v>
      </c>
      <c r="P4" s="9">
        <v>1</v>
      </c>
      <c r="Q4" s="13" t="str">
        <f>VLOOKUP(O4, '[1]لیست محصولات شهریور ۱۴۰۳'!B:C,2,0)</f>
        <v>ایماکولادا مزارع فلو | Inmaculada Fellows Farms</v>
      </c>
      <c r="R4" s="9" t="s">
        <v>84</v>
      </c>
      <c r="S4" s="12">
        <f>VLOOKUP(O4, '[1]لیست محصولات شهریور ۱۴۰۳'!B:F,5,0)</f>
        <v>150</v>
      </c>
      <c r="T4" s="14">
        <f>VLOOKUP(O4, '[1]لیست محصولات شهریور ۱۴۰۳'!B:G,6,0)</f>
        <v>7900000</v>
      </c>
      <c r="U4" s="15"/>
      <c r="V4" s="16">
        <f t="shared" si="7"/>
        <v>0</v>
      </c>
      <c r="W4" s="12">
        <f t="shared" si="8"/>
        <v>1</v>
      </c>
      <c r="X4" s="14">
        <f t="shared" si="9"/>
        <v>7900000</v>
      </c>
      <c r="Y4" s="17"/>
      <c r="Z4" s="14">
        <f t="shared" si="10"/>
        <v>7900000</v>
      </c>
      <c r="AA4" s="168" t="s">
        <v>80</v>
      </c>
      <c r="AB4" s="226" t="s">
        <v>1664</v>
      </c>
      <c r="AC4" s="171" t="s">
        <v>1665</v>
      </c>
      <c r="AD4" s="175" t="s">
        <v>87</v>
      </c>
      <c r="AE4" s="19"/>
      <c r="AF4" s="21"/>
      <c r="AG4" s="22" t="str">
        <f t="shared" si="5"/>
        <v>TRUE</v>
      </c>
      <c r="AH4" s="23" t="str">
        <f t="shared" ref="AH4:AH67" si="11">AA4&amp;" "&amp;AB4&amp;" "&amp;N4&amp;" - "&amp;L4&amp;" "&amp;M4&amp;" "&amp;AC4</f>
        <v>تهران سعادت آباد - بلوار بهزاد -نبش باغستان یکم - پلاک 2 - شرکت تپسی  - بردیا میرزایی 09305905763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204"/>
      <c r="I5" s="161"/>
      <c r="J5" s="161"/>
      <c r="K5" s="11" t="str">
        <f t="shared" ca="1" si="6"/>
        <v/>
      </c>
      <c r="L5" s="158"/>
      <c r="M5" s="158"/>
      <c r="N5" s="158"/>
      <c r="O5" s="9">
        <v>5524.2</v>
      </c>
      <c r="P5" s="9">
        <v>1</v>
      </c>
      <c r="Q5" s="13" t="str">
        <f>VLOOKUP(O5, '[1]لیست محصولات شهریور ۱۴۰۳'!B:C,2,0)</f>
        <v>برزیل کوکاپیل کاناریو | Brazil Cocapil Canario</v>
      </c>
      <c r="R5" s="9" t="s">
        <v>84</v>
      </c>
      <c r="S5" s="12">
        <f>VLOOKUP(O5, '[1]لیست محصولات شهریور ۱۴۰۳'!B:F,5,0)</f>
        <v>750</v>
      </c>
      <c r="T5" s="14">
        <f>VLOOKUP(O5, '[1]لیست محصولات شهریور ۱۴۰۳'!B:G,6,0)</f>
        <v>12450000</v>
      </c>
      <c r="U5" s="15"/>
      <c r="V5" s="16">
        <f t="shared" si="7"/>
        <v>0</v>
      </c>
      <c r="W5" s="12">
        <f t="shared" si="8"/>
        <v>1</v>
      </c>
      <c r="X5" s="14">
        <f t="shared" si="9"/>
        <v>12450000</v>
      </c>
      <c r="Y5" s="17"/>
      <c r="Z5" s="14">
        <f t="shared" si="10"/>
        <v>12450000</v>
      </c>
      <c r="AA5" s="170"/>
      <c r="AB5" s="227"/>
      <c r="AC5" s="173"/>
      <c r="AD5" s="177"/>
      <c r="AE5" s="19"/>
      <c r="AF5" s="21"/>
      <c r="AG5" s="22" t="str">
        <f t="shared" si="5"/>
        <v>TRUE</v>
      </c>
      <c r="AH5" s="23" t="str">
        <f t="shared" si="11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284661285236</v>
      </c>
      <c r="I6" s="25" t="s">
        <v>1627</v>
      </c>
      <c r="J6" s="9"/>
      <c r="K6" s="11" t="str">
        <f t="shared" ca="1" si="6"/>
        <v/>
      </c>
      <c r="L6" s="12" t="s">
        <v>1666</v>
      </c>
      <c r="M6" s="12" t="s">
        <v>1667</v>
      </c>
      <c r="N6" s="12"/>
      <c r="O6" s="9">
        <v>5524.1</v>
      </c>
      <c r="P6" s="9">
        <v>2</v>
      </c>
      <c r="Q6" s="13" t="str">
        <f>VLOOKUP(O6, '[1]لیست محصولات شهریور ۱۴۰۳'!B:C,2,0)</f>
        <v>برزیل کوکاپیل کاناریو | Brazil Cocapil Canario</v>
      </c>
      <c r="R6" s="9" t="s">
        <v>285</v>
      </c>
      <c r="S6" s="12">
        <f>VLOOKUP(O6, '[1]لیست محصولات شهریور ۱۴۰۳'!B:F,5,0)</f>
        <v>150</v>
      </c>
      <c r="T6" s="14">
        <f>VLOOKUP(O6, '[1]لیست محصولات شهریور ۱۴۰۳'!B:G,6,0)</f>
        <v>2550000</v>
      </c>
      <c r="U6" s="15"/>
      <c r="V6" s="16">
        <f t="shared" si="7"/>
        <v>0</v>
      </c>
      <c r="W6" s="12">
        <f t="shared" si="8"/>
        <v>2</v>
      </c>
      <c r="X6" s="14">
        <f t="shared" si="9"/>
        <v>5100000</v>
      </c>
      <c r="Y6" s="17"/>
      <c r="Z6" s="14">
        <f t="shared" si="10"/>
        <v>5100000</v>
      </c>
      <c r="AA6" s="18" t="s">
        <v>80</v>
      </c>
      <c r="AB6" s="13" t="s">
        <v>1668</v>
      </c>
      <c r="AC6" s="19" t="s">
        <v>1669</v>
      </c>
      <c r="AD6" s="20" t="s">
        <v>172</v>
      </c>
      <c r="AE6" s="19"/>
      <c r="AF6" s="21"/>
      <c r="AG6" s="22" t="str">
        <f t="shared" si="5"/>
        <v>TRUE</v>
      </c>
      <c r="AH6" s="23" t="str">
        <f t="shared" si="11"/>
        <v>تهران خیابان قزوین،دوراهی قپان،خیابان عارف قزوینی ،کوچه توانا۳ پلاک 29 طبقه 3  - الناز دادرس 09029257143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2">
        <v>5</v>
      </c>
      <c r="H7" s="165"/>
      <c r="I7" s="162" t="s">
        <v>1627</v>
      </c>
      <c r="J7" s="159" t="s">
        <v>75</v>
      </c>
      <c r="K7" s="11" t="str">
        <f t="shared" ca="1" si="6"/>
        <v/>
      </c>
      <c r="L7" s="156" t="s">
        <v>299</v>
      </c>
      <c r="M7" s="156" t="s">
        <v>300</v>
      </c>
      <c r="N7" s="156" t="s">
        <v>712</v>
      </c>
      <c r="O7" s="9">
        <v>5524.3</v>
      </c>
      <c r="P7" s="9">
        <v>3</v>
      </c>
      <c r="Q7" s="13" t="str">
        <f>VLOOKUP(O7, '[1]لیست محصولات شهریور ۱۴۰۳'!B:C,2,0)</f>
        <v>برزیل کوکاپیل کاناریو | Brazil Cocapil Canario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58400000</v>
      </c>
      <c r="U7" s="26"/>
      <c r="V7" s="16">
        <f t="shared" si="7"/>
        <v>0</v>
      </c>
      <c r="W7" s="12">
        <f t="shared" si="8"/>
        <v>3</v>
      </c>
      <c r="X7" s="14">
        <f t="shared" si="9"/>
        <v>175200000</v>
      </c>
      <c r="Y7" s="17"/>
      <c r="Z7" s="14">
        <f t="shared" si="10"/>
        <v>175200000</v>
      </c>
      <c r="AA7" s="168" t="s">
        <v>80</v>
      </c>
      <c r="AB7" s="226" t="s">
        <v>713</v>
      </c>
      <c r="AC7" s="171" t="s">
        <v>303</v>
      </c>
      <c r="AD7" s="175"/>
      <c r="AE7" s="19"/>
      <c r="AF7" s="21"/>
      <c r="AG7" s="22" t="str">
        <f t="shared" si="5"/>
        <v>TRUE</v>
      </c>
      <c r="AH7" s="23" t="str">
        <f t="shared" si="11"/>
        <v>تهران ميرداماد - نفت شمالي - كوچه هفتم - نبش كوچه - پلاك 77 - واحد 1 بن کافی - حامد تاج 09123279184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4"/>
      <c r="H8" s="167"/>
      <c r="I8" s="164"/>
      <c r="J8" s="161"/>
      <c r="K8" s="11" t="str">
        <f t="shared" ca="1" si="6"/>
        <v/>
      </c>
      <c r="L8" s="158"/>
      <c r="M8" s="158"/>
      <c r="N8" s="158"/>
      <c r="O8" s="9">
        <v>5525.2</v>
      </c>
      <c r="P8" s="9">
        <v>5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13350000</v>
      </c>
      <c r="U8" s="15"/>
      <c r="V8" s="16">
        <f t="shared" si="7"/>
        <v>0</v>
      </c>
      <c r="W8" s="12">
        <f t="shared" si="8"/>
        <v>5</v>
      </c>
      <c r="X8" s="14">
        <f t="shared" si="9"/>
        <v>66750000</v>
      </c>
      <c r="Y8" s="17"/>
      <c r="Z8" s="14">
        <f t="shared" si="10"/>
        <v>66750000</v>
      </c>
      <c r="AA8" s="170"/>
      <c r="AB8" s="227"/>
      <c r="AC8" s="173"/>
      <c r="AD8" s="177"/>
      <c r="AE8" s="19"/>
      <c r="AF8" s="21"/>
      <c r="AG8" s="22" t="str">
        <f t="shared" si="5"/>
        <v>TRUE</v>
      </c>
      <c r="AH8" s="23" t="str">
        <f t="shared" si="11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284671156463</v>
      </c>
      <c r="I9" s="25" t="s">
        <v>1627</v>
      </c>
      <c r="J9" s="9"/>
      <c r="K9" s="11" t="str">
        <f t="shared" ca="1" si="6"/>
        <v/>
      </c>
      <c r="L9" s="27" t="s">
        <v>1670</v>
      </c>
      <c r="M9" s="12" t="s">
        <v>1671</v>
      </c>
      <c r="N9" s="12"/>
      <c r="O9" s="9">
        <v>5501.1</v>
      </c>
      <c r="P9" s="9">
        <v>4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2300000</v>
      </c>
      <c r="U9" s="15"/>
      <c r="V9" s="16">
        <f t="shared" si="7"/>
        <v>0</v>
      </c>
      <c r="W9" s="12">
        <f t="shared" si="8"/>
        <v>4</v>
      </c>
      <c r="X9" s="14">
        <f t="shared" si="9"/>
        <v>9200000</v>
      </c>
      <c r="Y9" s="17"/>
      <c r="Z9" s="14">
        <f t="shared" si="10"/>
        <v>9200000</v>
      </c>
      <c r="AA9" s="18" t="s">
        <v>80</v>
      </c>
      <c r="AB9" s="13" t="s">
        <v>1672</v>
      </c>
      <c r="AC9" s="19" t="s">
        <v>1673</v>
      </c>
      <c r="AD9" s="20" t="s">
        <v>87</v>
      </c>
      <c r="AE9" s="19"/>
      <c r="AF9" s="21"/>
      <c r="AG9" s="22" t="str">
        <f t="shared" si="5"/>
        <v>TRUE</v>
      </c>
      <c r="AH9" s="23" t="str">
        <f t="shared" si="11"/>
        <v>تهران شهرک غرب بلوار دریا خیابان شفق ساختمان مروارید ورودی Cطبقه سوم واحد 22  - بهمن یاسینی 09121229725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7</v>
      </c>
      <c r="H10" s="202">
        <v>284671865964</v>
      </c>
      <c r="I10" s="159" t="s">
        <v>1627</v>
      </c>
      <c r="J10" s="159"/>
      <c r="K10" s="11" t="str">
        <f t="shared" ca="1" si="6"/>
        <v/>
      </c>
      <c r="L10" s="156" t="s">
        <v>309</v>
      </c>
      <c r="M10" s="156" t="s">
        <v>579</v>
      </c>
      <c r="N10" s="156" t="s">
        <v>580</v>
      </c>
      <c r="O10" s="9">
        <v>5511.2</v>
      </c>
      <c r="P10" s="9">
        <v>1</v>
      </c>
      <c r="Q10" s="13" t="str">
        <f>VLOOKUP(O10, '[1]لیست محصولات شهریور ۱۴۰۳'!B:C,2,0)</f>
        <v>هامبلا | Hambella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14550000</v>
      </c>
      <c r="U10" s="15"/>
      <c r="V10" s="16">
        <f t="shared" si="7"/>
        <v>0</v>
      </c>
      <c r="W10" s="12">
        <f t="shared" si="8"/>
        <v>1</v>
      </c>
      <c r="X10" s="14">
        <f t="shared" si="9"/>
        <v>14550000</v>
      </c>
      <c r="Y10" s="17"/>
      <c r="Z10" s="14">
        <f t="shared" si="10"/>
        <v>14550000</v>
      </c>
      <c r="AA10" s="168" t="s">
        <v>80</v>
      </c>
      <c r="AB10" s="226" t="s">
        <v>581</v>
      </c>
      <c r="AC10" s="171" t="s">
        <v>582</v>
      </c>
      <c r="AD10" s="175" t="s">
        <v>87</v>
      </c>
      <c r="AE10" s="19"/>
      <c r="AF10" s="21"/>
      <c r="AG10" s="22" t="str">
        <f t="shared" si="5"/>
        <v>TRUE</v>
      </c>
      <c r="AH10" s="23" t="str">
        <f t="shared" si="11"/>
        <v>تهران خیابان طالقانی،خیابان موسوی،کوچه ایرانشهر،پلاک ۱ عمارت جهان کوچک من - امیرحسین ضیائی پور 09366388030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1"/>
      <c r="H11" s="204"/>
      <c r="I11" s="161"/>
      <c r="J11" s="161"/>
      <c r="K11" s="11" t="str">
        <f t="shared" ca="1" si="6"/>
        <v/>
      </c>
      <c r="L11" s="158"/>
      <c r="M11" s="158"/>
      <c r="N11" s="158"/>
      <c r="O11" s="9">
        <v>3328.2</v>
      </c>
      <c r="P11" s="9">
        <v>1</v>
      </c>
      <c r="Q11" s="13" t="str">
        <f>VLOOKUP(O11, '[1]لیست محصولات شهریور ۱۴۰۳'!B:C,2,0)</f>
        <v>ایماکولادا مزارع فلو | Inmaculada Fellows Farms</v>
      </c>
      <c r="R11" s="9"/>
      <c r="S11" s="12">
        <f>VLOOKUP(O11, '[1]لیست محصولات شهریور ۱۴۰۳'!B:F,5,0)</f>
        <v>750</v>
      </c>
      <c r="T11" s="14">
        <f>VLOOKUP(O11, '[1]لیست محصولات شهریور ۱۴۰۳'!B:G,6,0)</f>
        <v>39000000</v>
      </c>
      <c r="U11" s="15"/>
      <c r="V11" s="16">
        <f t="shared" si="7"/>
        <v>0</v>
      </c>
      <c r="W11" s="12">
        <f t="shared" si="8"/>
        <v>1</v>
      </c>
      <c r="X11" s="14">
        <f t="shared" si="9"/>
        <v>39000000</v>
      </c>
      <c r="Y11" s="17"/>
      <c r="Z11" s="14">
        <f t="shared" si="10"/>
        <v>39000000</v>
      </c>
      <c r="AA11" s="170"/>
      <c r="AB11" s="227"/>
      <c r="AC11" s="173"/>
      <c r="AD11" s="177"/>
      <c r="AE11" s="19"/>
      <c r="AF11" s="21"/>
      <c r="AG11" s="22" t="str">
        <f t="shared" si="5"/>
        <v>TRUE</v>
      </c>
      <c r="AH11" s="23" t="str">
        <f t="shared" si="11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8</v>
      </c>
      <c r="H12" s="10">
        <v>284676696915</v>
      </c>
      <c r="I12" s="9" t="s">
        <v>1627</v>
      </c>
      <c r="J12" s="9"/>
      <c r="K12" s="11" t="str">
        <f t="shared" ca="1" si="6"/>
        <v/>
      </c>
      <c r="L12" s="12" t="s">
        <v>108</v>
      </c>
      <c r="M12" s="12" t="s">
        <v>1674</v>
      </c>
      <c r="N12" s="12"/>
      <c r="O12" s="9">
        <v>5501.1</v>
      </c>
      <c r="P12" s="9">
        <v>1</v>
      </c>
      <c r="Q12" s="13" t="str">
        <f>VLOOKUP(O12, '[1]لیست محصولات شهریور ۱۴۰۳'!B:C,2,0)</f>
        <v>ورتکس | Vortex</v>
      </c>
      <c r="R12" s="9" t="s">
        <v>285</v>
      </c>
      <c r="S12" s="12">
        <f>VLOOKUP(O12, '[1]لیست محصولات شهریور ۱۴۰۳'!B:F,5,0)</f>
        <v>150</v>
      </c>
      <c r="T12" s="14">
        <f>VLOOKUP(O12, '[1]لیست محصولات شهریور ۱۴۰۳'!B:G,6,0)</f>
        <v>2300000</v>
      </c>
      <c r="U12" s="15"/>
      <c r="V12" s="16">
        <f t="shared" si="7"/>
        <v>0</v>
      </c>
      <c r="W12" s="12">
        <f t="shared" si="8"/>
        <v>1</v>
      </c>
      <c r="X12" s="14">
        <f t="shared" si="9"/>
        <v>2300000</v>
      </c>
      <c r="Y12" s="17"/>
      <c r="Z12" s="14">
        <f t="shared" si="10"/>
        <v>2300000</v>
      </c>
      <c r="AA12" s="18" t="s">
        <v>80</v>
      </c>
      <c r="AB12" s="13" t="s">
        <v>1676</v>
      </c>
      <c r="AC12" s="19" t="s">
        <v>1675</v>
      </c>
      <c r="AD12" s="20" t="s">
        <v>172</v>
      </c>
      <c r="AE12" s="19"/>
      <c r="AF12" s="21"/>
      <c r="AG12" s="22" t="str">
        <f t="shared" si="5"/>
        <v>TRUE</v>
      </c>
      <c r="AH12" s="23" t="str">
        <f t="shared" si="11"/>
        <v>تهران دولت آباد، فلکه اول؛ خیابان دهخدا؛ کوچه فلاحنژاد؛ پلاک 52، واحد 5  - ریحانه تاجیک 09056153739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9</v>
      </c>
      <c r="H13" s="10">
        <v>284680322791</v>
      </c>
      <c r="I13" s="9" t="s">
        <v>1627</v>
      </c>
      <c r="J13" s="9"/>
      <c r="K13" s="11" t="str">
        <f t="shared" ca="1" si="6"/>
        <v/>
      </c>
      <c r="L13" s="12" t="s">
        <v>1677</v>
      </c>
      <c r="M13" s="12" t="s">
        <v>1175</v>
      </c>
      <c r="N13" s="12"/>
      <c r="O13" s="9">
        <v>5525.2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 t="s">
        <v>84</v>
      </c>
      <c r="S13" s="12">
        <f>VLOOKUP(O13, '[1]لیست محصولات شهریور ۱۴۰۳'!B:F,5,0)</f>
        <v>750</v>
      </c>
      <c r="T13" s="14">
        <f>VLOOKUP(O13, '[1]لیست محصولات شهریور ۱۴۰۳'!B:G,6,0)</f>
        <v>13350000</v>
      </c>
      <c r="U13" s="26"/>
      <c r="V13" s="16">
        <f t="shared" si="7"/>
        <v>0</v>
      </c>
      <c r="W13" s="12">
        <f t="shared" si="8"/>
        <v>1</v>
      </c>
      <c r="X13" s="14">
        <f t="shared" si="9"/>
        <v>13350000</v>
      </c>
      <c r="Y13" s="17"/>
      <c r="Z13" s="14">
        <f t="shared" si="10"/>
        <v>13350000</v>
      </c>
      <c r="AA13" s="18" t="s">
        <v>80</v>
      </c>
      <c r="AB13" s="13" t="s">
        <v>1678</v>
      </c>
      <c r="AC13" s="19" t="s">
        <v>1679</v>
      </c>
      <c r="AD13" s="20" t="s">
        <v>87</v>
      </c>
      <c r="AE13" s="19"/>
      <c r="AF13" s="21"/>
      <c r="AG13" s="22" t="str">
        <f t="shared" si="5"/>
        <v>TRUE</v>
      </c>
      <c r="AH13" s="23" t="str">
        <f t="shared" si="11"/>
        <v>تهران آزادی ، شادآباد ، خ ۱۷ شهریور ، بعد از ۴راه صنایع فلزی به سمت غرب ، خ جوشن ، ک۸ غربی ، پ۷ (دنیت)  - هویار عباسی 09126969492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2">
        <v>10</v>
      </c>
      <c r="H14" s="165"/>
      <c r="I14" s="162" t="s">
        <v>1627</v>
      </c>
      <c r="J14" s="159"/>
      <c r="K14" s="11" t="str">
        <f t="shared" ca="1" si="6"/>
        <v/>
      </c>
      <c r="L14" s="156" t="s">
        <v>672</v>
      </c>
      <c r="M14" s="156" t="s">
        <v>673</v>
      </c>
      <c r="N14" s="156" t="s">
        <v>674</v>
      </c>
      <c r="O14" s="9">
        <v>5501.3</v>
      </c>
      <c r="P14" s="9">
        <v>4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51200000</v>
      </c>
      <c r="U14" s="15"/>
      <c r="V14" s="16">
        <f t="shared" si="7"/>
        <v>0</v>
      </c>
      <c r="W14" s="12">
        <f t="shared" si="8"/>
        <v>4</v>
      </c>
      <c r="X14" s="14">
        <f t="shared" si="9"/>
        <v>204800000</v>
      </c>
      <c r="Y14" s="17"/>
      <c r="Z14" s="14">
        <f t="shared" si="10"/>
        <v>204800000</v>
      </c>
      <c r="AA14" s="168" t="s">
        <v>80</v>
      </c>
      <c r="AB14" s="226" t="s">
        <v>70</v>
      </c>
      <c r="AC14" s="171" t="s">
        <v>675</v>
      </c>
      <c r="AD14" s="175"/>
      <c r="AE14" s="19"/>
      <c r="AF14" s="21"/>
      <c r="AG14" s="22" t="str">
        <f t="shared" si="5"/>
        <v>TRUE</v>
      </c>
      <c r="AH14" s="23" t="str">
        <f t="shared" si="11"/>
        <v>تهران - کافه نولان پونک - آرین بیکدلی 09125690775</v>
      </c>
    </row>
    <row r="15" spans="1:34" ht="22.35" customHeight="1">
      <c r="A15" s="7"/>
      <c r="B15" s="7"/>
      <c r="C15" s="7"/>
      <c r="D15" s="7"/>
      <c r="E15" s="7"/>
      <c r="F15" s="8"/>
      <c r="G15" s="164"/>
      <c r="H15" s="167"/>
      <c r="I15" s="164"/>
      <c r="J15" s="161"/>
      <c r="K15" s="11" t="str">
        <f t="shared" ca="1" si="6"/>
        <v/>
      </c>
      <c r="L15" s="158"/>
      <c r="M15" s="158"/>
      <c r="N15" s="158"/>
      <c r="O15" s="9">
        <v>5511.3</v>
      </c>
      <c r="P15" s="9">
        <v>1</v>
      </c>
      <c r="Q15" s="13" t="str">
        <f>VLOOKUP(O15, '[1]لیست محصولات شهریور ۱۴۰۳'!B:C,2,0)</f>
        <v>هامبلا | Hambella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69600000</v>
      </c>
      <c r="U15" s="15"/>
      <c r="V15" s="16">
        <f t="shared" si="7"/>
        <v>0</v>
      </c>
      <c r="W15" s="12">
        <f t="shared" si="8"/>
        <v>1</v>
      </c>
      <c r="X15" s="14">
        <f t="shared" si="9"/>
        <v>69600000</v>
      </c>
      <c r="Y15" s="17"/>
      <c r="Z15" s="14">
        <f t="shared" si="10"/>
        <v>69600000</v>
      </c>
      <c r="AA15" s="170"/>
      <c r="AB15" s="227"/>
      <c r="AC15" s="173"/>
      <c r="AD15" s="177"/>
      <c r="AE15" s="19"/>
      <c r="AF15" s="21"/>
      <c r="AG15" s="22" t="str">
        <f t="shared" si="5"/>
        <v>TRUE</v>
      </c>
      <c r="AH15" s="23" t="str">
        <f t="shared" si="11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59">
        <v>11</v>
      </c>
      <c r="H16" s="202">
        <v>284685634528</v>
      </c>
      <c r="I16" s="159" t="s">
        <v>1627</v>
      </c>
      <c r="J16" s="159"/>
      <c r="K16" s="11" t="str">
        <f t="shared" ca="1" si="6"/>
        <v/>
      </c>
      <c r="L16" s="156" t="s">
        <v>1680</v>
      </c>
      <c r="M16" s="156" t="s">
        <v>1681</v>
      </c>
      <c r="N16" s="156"/>
      <c r="O16" s="9">
        <v>5525.1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 t="s">
        <v>84</v>
      </c>
      <c r="S16" s="12">
        <f>VLOOKUP(O16, '[1]لیست محصولات شهریور ۱۴۰۳'!B:F,5,0)</f>
        <v>150</v>
      </c>
      <c r="T16" s="14">
        <f>VLOOKUP(O16, '[1]لیست محصولات شهریور ۱۴۰۳'!B:G,6,0)</f>
        <v>2750000</v>
      </c>
      <c r="U16" s="15"/>
      <c r="V16" s="16">
        <f t="shared" si="7"/>
        <v>0</v>
      </c>
      <c r="W16" s="12">
        <f t="shared" si="8"/>
        <v>1</v>
      </c>
      <c r="X16" s="14">
        <f t="shared" si="9"/>
        <v>2750000</v>
      </c>
      <c r="Y16" s="17"/>
      <c r="Z16" s="14">
        <f t="shared" si="10"/>
        <v>2750000</v>
      </c>
      <c r="AA16" s="168" t="s">
        <v>80</v>
      </c>
      <c r="AB16" s="226" t="s">
        <v>1682</v>
      </c>
      <c r="AC16" s="171" t="s">
        <v>1683</v>
      </c>
      <c r="AD16" s="175" t="s">
        <v>172</v>
      </c>
      <c r="AE16" s="19"/>
      <c r="AF16" s="21"/>
      <c r="AG16" s="22" t="str">
        <f t="shared" si="5"/>
        <v>TRUE</v>
      </c>
      <c r="AH16" s="23" t="str">
        <f t="shared" si="11"/>
        <v>تهران دروس خ وارسته نبش خ بهار پ ٢١ و٢  - پویان محرابی 09121726090</v>
      </c>
    </row>
    <row r="17" spans="1:34" ht="22.35" customHeight="1">
      <c r="A17" s="7"/>
      <c r="B17" s="7"/>
      <c r="C17" s="7"/>
      <c r="D17" s="7"/>
      <c r="E17" s="7"/>
      <c r="F17" s="8"/>
      <c r="G17" s="161"/>
      <c r="H17" s="204"/>
      <c r="I17" s="161"/>
      <c r="J17" s="161"/>
      <c r="K17" s="11" t="str">
        <f t="shared" ca="1" si="6"/>
        <v/>
      </c>
      <c r="L17" s="158"/>
      <c r="M17" s="158"/>
      <c r="N17" s="158"/>
      <c r="O17" s="9">
        <v>5524.1</v>
      </c>
      <c r="P17" s="9">
        <v>1</v>
      </c>
      <c r="Q17" s="13" t="str">
        <f>VLOOKUP(O17, '[1]لیست محصولات شهریور ۱۴۰۳'!B:C,2,0)</f>
        <v>برزیل کوکاپیل کاناریو | Brazil Cocapil Canario</v>
      </c>
      <c r="R17" s="9" t="s">
        <v>84</v>
      </c>
      <c r="S17" s="12">
        <f>VLOOKUP(O17, '[1]لیست محصولات شهریور ۱۴۰۳'!B:F,5,0)</f>
        <v>150</v>
      </c>
      <c r="T17" s="14">
        <f>VLOOKUP(O17, '[1]لیست محصولات شهریور ۱۴۰۳'!B:G,6,0)</f>
        <v>2550000</v>
      </c>
      <c r="U17" s="15"/>
      <c r="V17" s="16">
        <f t="shared" si="7"/>
        <v>0</v>
      </c>
      <c r="W17" s="12">
        <f t="shared" si="8"/>
        <v>1</v>
      </c>
      <c r="X17" s="14">
        <f t="shared" si="9"/>
        <v>2550000</v>
      </c>
      <c r="Y17" s="17"/>
      <c r="Z17" s="14">
        <f t="shared" si="10"/>
        <v>2550000</v>
      </c>
      <c r="AA17" s="170"/>
      <c r="AB17" s="227"/>
      <c r="AC17" s="173"/>
      <c r="AD17" s="177"/>
      <c r="AE17" s="19"/>
      <c r="AF17" s="21"/>
      <c r="AG17" s="22" t="str">
        <f t="shared" si="5"/>
        <v>TRUE</v>
      </c>
      <c r="AH17" s="23" t="str">
        <f t="shared" si="11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>
        <v>12</v>
      </c>
      <c r="H18" s="10">
        <v>284692369966</v>
      </c>
      <c r="I18" s="9" t="s">
        <v>1627</v>
      </c>
      <c r="J18" s="9"/>
      <c r="K18" s="11" t="str">
        <f t="shared" ca="1" si="6"/>
        <v/>
      </c>
      <c r="L18" s="12" t="s">
        <v>176</v>
      </c>
      <c r="M18" s="12" t="s">
        <v>355</v>
      </c>
      <c r="N18" s="12" t="s">
        <v>356</v>
      </c>
      <c r="O18" s="9">
        <v>5501.2</v>
      </c>
      <c r="P18" s="9">
        <v>1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11100000</v>
      </c>
      <c r="U18" s="15"/>
      <c r="V18" s="16">
        <f t="shared" si="7"/>
        <v>0</v>
      </c>
      <c r="W18" s="12">
        <f t="shared" si="8"/>
        <v>1</v>
      </c>
      <c r="X18" s="14">
        <f t="shared" si="9"/>
        <v>11100000</v>
      </c>
      <c r="Y18" s="17"/>
      <c r="Z18" s="14">
        <f t="shared" si="10"/>
        <v>11100000</v>
      </c>
      <c r="AA18" s="18" t="s">
        <v>80</v>
      </c>
      <c r="AB18" s="13" t="s">
        <v>357</v>
      </c>
      <c r="AC18" s="19" t="s">
        <v>358</v>
      </c>
      <c r="AD18" s="20" t="s">
        <v>87</v>
      </c>
      <c r="AE18" s="19"/>
      <c r="AF18" s="21"/>
      <c r="AG18" s="22" t="str">
        <f t="shared" si="5"/>
        <v>TRUE</v>
      </c>
      <c r="AH18" s="23" t="str">
        <f t="shared" si="11"/>
        <v>تهران شهرک غرب،میدان صنعت،خیابان سیمای ایران،جنب پلاتین،روبه روی دانشگاه کافه رستوران بهزاد - سینا علیزاده 09306114439</v>
      </c>
    </row>
    <row r="19" spans="1:34" ht="22.35" customHeight="1">
      <c r="A19" s="7"/>
      <c r="B19" s="7"/>
      <c r="C19" s="7"/>
      <c r="D19" s="7"/>
      <c r="E19" s="7"/>
      <c r="F19" s="8"/>
      <c r="G19" s="9">
        <v>13</v>
      </c>
      <c r="H19" s="10">
        <v>284700318172</v>
      </c>
      <c r="I19" s="9" t="s">
        <v>1627</v>
      </c>
      <c r="J19" s="9"/>
      <c r="K19" s="11" t="str">
        <f t="shared" ca="1" si="6"/>
        <v/>
      </c>
      <c r="L19" s="12" t="s">
        <v>76</v>
      </c>
      <c r="M19" s="12" t="s">
        <v>396</v>
      </c>
      <c r="N19" s="12"/>
      <c r="O19" s="9">
        <v>5511.2</v>
      </c>
      <c r="P19" s="9">
        <v>1</v>
      </c>
      <c r="Q19" s="13" t="str">
        <f>VLOOKUP(O19, '[1]لیست محصولات شهریور ۱۴۰۳'!B:C,2,0)</f>
        <v>هامبلا | Hambella</v>
      </c>
      <c r="R19" s="9"/>
      <c r="S19" s="12">
        <f>VLOOKUP(O19, '[1]لیست محصولات شهریور ۱۴۰۳'!B:F,5,0)</f>
        <v>750</v>
      </c>
      <c r="T19" s="14">
        <f>VLOOKUP(O19, '[1]لیست محصولات شهریور ۱۴۰۳'!B:G,6,0)</f>
        <v>14550000</v>
      </c>
      <c r="U19" s="15"/>
      <c r="V19" s="16">
        <f t="shared" si="7"/>
        <v>0</v>
      </c>
      <c r="W19" s="12">
        <f t="shared" si="8"/>
        <v>1</v>
      </c>
      <c r="X19" s="14">
        <f t="shared" si="9"/>
        <v>14550000</v>
      </c>
      <c r="Y19" s="17"/>
      <c r="Z19" s="14">
        <f t="shared" si="10"/>
        <v>14550000</v>
      </c>
      <c r="AA19" s="18" t="s">
        <v>80</v>
      </c>
      <c r="AB19" s="13" t="s">
        <v>397</v>
      </c>
      <c r="AC19" s="19" t="s">
        <v>398</v>
      </c>
      <c r="AD19" s="20" t="s">
        <v>87</v>
      </c>
      <c r="AE19" s="19"/>
      <c r="AF19" s="21"/>
      <c r="AG19" s="22" t="str">
        <f t="shared" si="5"/>
        <v>TRUE</v>
      </c>
      <c r="AH19" s="23" t="str">
        <f t="shared" si="11"/>
        <v>تهران دوراهی قلهک کوچه پابرجا پلاک 8 واحد13  - مهدی بنی اسدی 09306918207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59">
        <v>14</v>
      </c>
      <c r="H20" s="202">
        <v>284701204761</v>
      </c>
      <c r="I20" s="159" t="s">
        <v>1627</v>
      </c>
      <c r="J20" s="159"/>
      <c r="K20" s="11" t="str">
        <f t="shared" ca="1" si="6"/>
        <v/>
      </c>
      <c r="L20" s="156" t="s">
        <v>1684</v>
      </c>
      <c r="M20" s="156" t="s">
        <v>1685</v>
      </c>
      <c r="N20" s="156" t="s">
        <v>1686</v>
      </c>
      <c r="O20" s="9">
        <v>5501.1</v>
      </c>
      <c r="P20" s="9">
        <v>1</v>
      </c>
      <c r="Q20" s="13" t="str">
        <f>VLOOKUP(O20, '[1]لیست محصولات شهریور ۱۴۰۳'!B:C,2,0)</f>
        <v>ورتکس | Vortex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2300000</v>
      </c>
      <c r="U20" s="15"/>
      <c r="V20" s="16">
        <f t="shared" si="7"/>
        <v>0</v>
      </c>
      <c r="W20" s="12">
        <f t="shared" si="8"/>
        <v>1</v>
      </c>
      <c r="X20" s="14">
        <f t="shared" si="9"/>
        <v>2300000</v>
      </c>
      <c r="Y20" s="17"/>
      <c r="Z20" s="14">
        <f t="shared" si="10"/>
        <v>2300000</v>
      </c>
      <c r="AA20" s="168" t="s">
        <v>80</v>
      </c>
      <c r="AB20" s="226" t="s">
        <v>1687</v>
      </c>
      <c r="AC20" s="171" t="s">
        <v>1688</v>
      </c>
      <c r="AD20" s="175" t="s">
        <v>172</v>
      </c>
      <c r="AE20" s="19"/>
      <c r="AF20" s="21"/>
      <c r="AG20" s="22" t="str">
        <f t="shared" si="5"/>
        <v>TRUE</v>
      </c>
      <c r="AH20" s="23" t="str">
        <f t="shared" si="11"/>
        <v>تهران شیخ بهایی شمالی/بالاتر از میدان شیخ بهایی/نبش خیابان اوستا/پلاک ۲۱/ کافه رول - مروارید عطارها 09123208339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1"/>
      <c r="H21" s="204"/>
      <c r="I21" s="161"/>
      <c r="J21" s="161"/>
      <c r="K21" s="11" t="str">
        <f t="shared" ca="1" si="6"/>
        <v/>
      </c>
      <c r="L21" s="158"/>
      <c r="M21" s="158"/>
      <c r="N21" s="158"/>
      <c r="O21" s="9">
        <v>5511.1</v>
      </c>
      <c r="P21" s="9">
        <v>2</v>
      </c>
      <c r="Q21" s="13" t="str">
        <f>VLOOKUP(O21, '[1]لیست محصولات شهریور ۱۴۰۳'!B:C,2,0)</f>
        <v>هامبلا | Hambella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3000000</v>
      </c>
      <c r="U21" s="15"/>
      <c r="V21" s="16">
        <f t="shared" si="7"/>
        <v>0</v>
      </c>
      <c r="W21" s="12">
        <f t="shared" si="8"/>
        <v>2</v>
      </c>
      <c r="X21" s="14">
        <f t="shared" si="9"/>
        <v>6000000</v>
      </c>
      <c r="Y21" s="17"/>
      <c r="Z21" s="14">
        <f t="shared" si="10"/>
        <v>6000000</v>
      </c>
      <c r="AA21" s="170"/>
      <c r="AB21" s="227"/>
      <c r="AC21" s="173"/>
      <c r="AD21" s="177"/>
      <c r="AE21" s="19"/>
      <c r="AF21" s="21"/>
      <c r="AG21" s="22" t="str">
        <f t="shared" si="5"/>
        <v>TRUE</v>
      </c>
      <c r="AH21" s="23" t="str">
        <f t="shared" si="11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15</v>
      </c>
      <c r="H22" s="10">
        <v>284701828892</v>
      </c>
      <c r="I22" s="9" t="s">
        <v>1627</v>
      </c>
      <c r="J22" s="9"/>
      <c r="K22" s="11" t="str">
        <f t="shared" ca="1" si="6"/>
        <v/>
      </c>
      <c r="L22" s="12" t="s">
        <v>974</v>
      </c>
      <c r="M22" s="12" t="s">
        <v>225</v>
      </c>
      <c r="N22" s="12"/>
      <c r="O22" s="9">
        <v>5525.1</v>
      </c>
      <c r="P22" s="9">
        <v>1</v>
      </c>
      <c r="Q22" s="13" t="str">
        <f>VLOOKUP(O22, '[1]لیست محصولات شهریور ۱۴۰۳'!B:C,2,0)</f>
        <v>اتیوپی آناسورا | Ethiopia Anasora</v>
      </c>
      <c r="R22" s="9" t="s">
        <v>84</v>
      </c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7"/>
        <v>0</v>
      </c>
      <c r="W22" s="12">
        <f t="shared" si="8"/>
        <v>1</v>
      </c>
      <c r="X22" s="14">
        <f t="shared" si="9"/>
        <v>2750000</v>
      </c>
      <c r="Y22" s="17"/>
      <c r="Z22" s="14">
        <f t="shared" si="10"/>
        <v>2750000</v>
      </c>
      <c r="AA22" s="18" t="s">
        <v>80</v>
      </c>
      <c r="AB22" s="13" t="s">
        <v>1689</v>
      </c>
      <c r="AC22" s="19" t="s">
        <v>1690</v>
      </c>
      <c r="AD22" s="20" t="s">
        <v>172</v>
      </c>
      <c r="AE22" s="19"/>
      <c r="AF22" s="21"/>
      <c r="AG22" s="22" t="str">
        <f t="shared" si="5"/>
        <v>TRUE</v>
      </c>
      <c r="AH22" s="23" t="str">
        <f t="shared" si="11"/>
        <v>تهران میدان منیریه، خیابان معیری، بن بست اجلال الدوله، بن بست سوم شرقی، پلاک۵، واحد۵  - ستایش تقوی 09108084197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82">
        <v>16</v>
      </c>
      <c r="H23" s="83"/>
      <c r="I23" s="82" t="s">
        <v>1691</v>
      </c>
      <c r="J23" s="9" t="s">
        <v>75</v>
      </c>
      <c r="K23" s="11" t="str">
        <f t="shared" ca="1" si="6"/>
        <v/>
      </c>
      <c r="L23" s="12" t="s">
        <v>204</v>
      </c>
      <c r="M23" s="12" t="s">
        <v>205</v>
      </c>
      <c r="N23" s="12" t="s">
        <v>206</v>
      </c>
      <c r="O23" s="9">
        <v>5501.3</v>
      </c>
      <c r="P23" s="9">
        <v>5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4000</v>
      </c>
      <c r="T23" s="14">
        <f>VLOOKUP(O23, '[1]لیست محصولات شهریور ۱۴۰۳'!B:G,6,0)</f>
        <v>51200000</v>
      </c>
      <c r="U23" s="15"/>
      <c r="V23" s="16">
        <f t="shared" si="7"/>
        <v>0</v>
      </c>
      <c r="W23" s="12">
        <f t="shared" si="8"/>
        <v>5</v>
      </c>
      <c r="X23" s="14">
        <f t="shared" si="9"/>
        <v>256000000</v>
      </c>
      <c r="Y23" s="17"/>
      <c r="Z23" s="14">
        <f t="shared" si="10"/>
        <v>256000000</v>
      </c>
      <c r="AA23" s="18" t="s">
        <v>207</v>
      </c>
      <c r="AB23" s="13" t="s">
        <v>208</v>
      </c>
      <c r="AC23" s="19" t="s">
        <v>1692</v>
      </c>
      <c r="AD23" s="20"/>
      <c r="AE23" s="19"/>
      <c r="AF23" s="21"/>
      <c r="AG23" s="22" t="str">
        <f t="shared" si="5"/>
        <v>TRUE</v>
      </c>
      <c r="AH23" s="23" t="str">
        <f t="shared" si="11"/>
        <v>کرج جهانشهر - ميدان هلال احمر - خ هلال احمر - نبش كوچه سنبل  کافه دارچین - کیان کاوه 09122184254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17</v>
      </c>
      <c r="H24" s="10">
        <v>284717808485</v>
      </c>
      <c r="I24" s="9" t="s">
        <v>1691</v>
      </c>
      <c r="J24" s="9"/>
      <c r="K24" s="11" t="str">
        <f t="shared" ca="1" si="6"/>
        <v/>
      </c>
      <c r="L24" s="12" t="s">
        <v>850</v>
      </c>
      <c r="M24" s="12" t="s">
        <v>851</v>
      </c>
      <c r="N24" s="12" t="s">
        <v>852</v>
      </c>
      <c r="O24" s="9">
        <v>5501.3</v>
      </c>
      <c r="P24" s="9">
        <v>1</v>
      </c>
      <c r="Q24" s="13" t="str">
        <f>VLOOKUP(O24, '[1]لیست محصولات شهریور ۱۴۰۳'!B:C,2,0)</f>
        <v>ورتکس | Vortex</v>
      </c>
      <c r="R24" s="9"/>
      <c r="S24" s="12">
        <f>VLOOKUP(O24, '[1]لیست محصولات شهریور ۱۴۰۳'!B:F,5,0)</f>
        <v>4000</v>
      </c>
      <c r="T24" s="14">
        <f>VLOOKUP(O24, '[1]لیست محصولات شهریور ۱۴۰۳'!B:G,6,0)</f>
        <v>51200000</v>
      </c>
      <c r="U24" s="15"/>
      <c r="V24" s="16">
        <f t="shared" si="7"/>
        <v>0</v>
      </c>
      <c r="W24" s="12">
        <f t="shared" si="8"/>
        <v>1</v>
      </c>
      <c r="X24" s="14">
        <f t="shared" si="9"/>
        <v>51200000</v>
      </c>
      <c r="Y24" s="17"/>
      <c r="Z24" s="14">
        <f t="shared" si="10"/>
        <v>51200000</v>
      </c>
      <c r="AA24" s="18" t="s">
        <v>279</v>
      </c>
      <c r="AB24" s="13" t="s">
        <v>853</v>
      </c>
      <c r="AC24" s="19" t="s">
        <v>854</v>
      </c>
      <c r="AD24" s="20"/>
      <c r="AE24" s="19"/>
      <c r="AF24" s="21"/>
      <c r="AG24" s="22" t="str">
        <f t="shared" si="5"/>
        <v>TRUE</v>
      </c>
      <c r="AH24" s="23" t="str">
        <f t="shared" si="11"/>
        <v>بابل خیابان جانبازان_بین توحید 50 و 48 کافه درخت - فربد سعیدی 09113151484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59">
        <v>18</v>
      </c>
      <c r="H25" s="202">
        <v>284723208649</v>
      </c>
      <c r="I25" s="159" t="s">
        <v>1691</v>
      </c>
      <c r="J25" s="159"/>
      <c r="K25" s="11" t="str">
        <f t="shared" ca="1" si="6"/>
        <v/>
      </c>
      <c r="L25" s="156" t="s">
        <v>283</v>
      </c>
      <c r="M25" s="156" t="s">
        <v>1693</v>
      </c>
      <c r="N25" s="156" t="s">
        <v>1694</v>
      </c>
      <c r="O25" s="9">
        <v>5525.2</v>
      </c>
      <c r="P25" s="9">
        <v>3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750</v>
      </c>
      <c r="T25" s="14">
        <f>VLOOKUP(O25, '[1]لیست محصولات شهریور ۱۴۰۳'!B:G,6,0)</f>
        <v>13350000</v>
      </c>
      <c r="U25" s="15"/>
      <c r="V25" s="16">
        <f t="shared" si="7"/>
        <v>0</v>
      </c>
      <c r="W25" s="12">
        <f t="shared" si="8"/>
        <v>3</v>
      </c>
      <c r="X25" s="14">
        <f t="shared" si="9"/>
        <v>40050000</v>
      </c>
      <c r="Y25" s="17"/>
      <c r="Z25" s="14">
        <f t="shared" si="10"/>
        <v>40050000</v>
      </c>
      <c r="AA25" s="168" t="s">
        <v>369</v>
      </c>
      <c r="AB25" s="226" t="s">
        <v>1695</v>
      </c>
      <c r="AC25" s="171" t="s">
        <v>1696</v>
      </c>
      <c r="AD25" s="175"/>
      <c r="AE25" s="19"/>
      <c r="AF25" s="21"/>
      <c r="AG25" s="22" t="str">
        <f t="shared" si="5"/>
        <v>TRUE</v>
      </c>
      <c r="AH25" s="23" t="str">
        <f t="shared" si="11"/>
        <v>بوشهر بلوار خلیج فارس پایین تر از شورای شهر قدیم نبش کوچه نسیم 10 کافه حَمو - پویا بارونی 09177721382</v>
      </c>
    </row>
    <row r="26" spans="1:34" ht="22.35" customHeight="1">
      <c r="A26" s="7"/>
      <c r="B26" s="7"/>
      <c r="C26" s="7"/>
      <c r="D26" s="7"/>
      <c r="E26" s="7"/>
      <c r="F26" s="8"/>
      <c r="G26" s="160"/>
      <c r="H26" s="203"/>
      <c r="I26" s="160"/>
      <c r="J26" s="160"/>
      <c r="K26" s="11" t="str">
        <f t="shared" ca="1" si="6"/>
        <v/>
      </c>
      <c r="L26" s="157"/>
      <c r="M26" s="157"/>
      <c r="N26" s="157"/>
      <c r="O26" s="9">
        <v>5524.2</v>
      </c>
      <c r="P26" s="9">
        <v>2</v>
      </c>
      <c r="Q26" s="13" t="str">
        <f>VLOOKUP(O26, '[1]لیست محصولات شهریور ۱۴۰۳'!B:C,2,0)</f>
        <v>برزیل کوکاپیل کاناریو | Brazil Cocapil Canario</v>
      </c>
      <c r="R26" s="9"/>
      <c r="S26" s="12">
        <f>VLOOKUP(O26, '[1]لیست محصولات شهریور ۱۴۰۳'!B:F,5,0)</f>
        <v>750</v>
      </c>
      <c r="T26" s="14">
        <f>VLOOKUP(O26, '[1]لیست محصولات شهریور ۱۴۰۳'!B:G,6,0)</f>
        <v>12450000</v>
      </c>
      <c r="U26" s="15"/>
      <c r="V26" s="16">
        <f t="shared" si="7"/>
        <v>0</v>
      </c>
      <c r="W26" s="12">
        <f t="shared" si="8"/>
        <v>2</v>
      </c>
      <c r="X26" s="14">
        <f t="shared" si="9"/>
        <v>24900000</v>
      </c>
      <c r="Y26" s="17"/>
      <c r="Z26" s="14">
        <f t="shared" si="10"/>
        <v>24900000</v>
      </c>
      <c r="AA26" s="169"/>
      <c r="AB26" s="228"/>
      <c r="AC26" s="172"/>
      <c r="AD26" s="176"/>
      <c r="AE26" s="19"/>
      <c r="AF26" s="21"/>
      <c r="AG26" s="22" t="str">
        <f t="shared" si="5"/>
        <v>TRUE</v>
      </c>
      <c r="AH26" s="23" t="str">
        <f t="shared" si="11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1"/>
      <c r="H27" s="204"/>
      <c r="I27" s="161"/>
      <c r="J27" s="161"/>
      <c r="K27" s="11" t="str">
        <f t="shared" ca="1" si="6"/>
        <v/>
      </c>
      <c r="L27" s="158"/>
      <c r="M27" s="158"/>
      <c r="N27" s="158"/>
      <c r="O27" s="9">
        <v>3327.2</v>
      </c>
      <c r="P27" s="9">
        <v>2</v>
      </c>
      <c r="Q27" s="13" t="str">
        <f>VLOOKUP(O27, '[1]لیست محصولات شهریور ۱۴۰۳'!B:C,2,0)</f>
        <v>پامپوجیلا | pampojila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29250000</v>
      </c>
      <c r="U27" s="15"/>
      <c r="V27" s="16">
        <f t="shared" si="7"/>
        <v>0</v>
      </c>
      <c r="W27" s="12">
        <f t="shared" si="8"/>
        <v>2</v>
      </c>
      <c r="X27" s="14">
        <f t="shared" si="9"/>
        <v>58500000</v>
      </c>
      <c r="Y27" s="17"/>
      <c r="Z27" s="14">
        <f t="shared" si="10"/>
        <v>58500000</v>
      </c>
      <c r="AA27" s="170"/>
      <c r="AB27" s="227"/>
      <c r="AC27" s="173"/>
      <c r="AD27" s="177"/>
      <c r="AE27" s="19"/>
      <c r="AF27" s="21"/>
      <c r="AG27" s="22" t="str">
        <f t="shared" si="5"/>
        <v>TRUE</v>
      </c>
      <c r="AH27" s="23" t="str">
        <f t="shared" si="11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59">
        <v>19</v>
      </c>
      <c r="H28" s="202">
        <v>284727195391</v>
      </c>
      <c r="I28" s="159" t="s">
        <v>1691</v>
      </c>
      <c r="J28" s="159"/>
      <c r="K28" s="11" t="str">
        <f t="shared" ca="1" si="6"/>
        <v/>
      </c>
      <c r="L28" s="156" t="s">
        <v>364</v>
      </c>
      <c r="M28" s="156" t="s">
        <v>205</v>
      </c>
      <c r="N28" s="156" t="s">
        <v>1697</v>
      </c>
      <c r="O28" s="9">
        <v>5511.1</v>
      </c>
      <c r="P28" s="9">
        <v>1</v>
      </c>
      <c r="Q28" s="13" t="str">
        <f>VLOOKUP(O28, '[1]لیست محصولات شهریور ۱۴۰۳'!B:C,2,0)</f>
        <v>هامبلا | Hambella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3000000</v>
      </c>
      <c r="U28" s="15"/>
      <c r="V28" s="16">
        <f t="shared" si="7"/>
        <v>0</v>
      </c>
      <c r="W28" s="12">
        <f t="shared" si="8"/>
        <v>1</v>
      </c>
      <c r="X28" s="14">
        <f t="shared" si="9"/>
        <v>3000000</v>
      </c>
      <c r="Y28" s="17"/>
      <c r="Z28" s="14">
        <f t="shared" si="10"/>
        <v>3000000</v>
      </c>
      <c r="AA28" s="168" t="s">
        <v>1698</v>
      </c>
      <c r="AB28" s="226" t="s">
        <v>1699</v>
      </c>
      <c r="AC28" s="171" t="s">
        <v>1700</v>
      </c>
      <c r="AD28" s="175"/>
      <c r="AE28" s="19"/>
      <c r="AF28" s="21"/>
      <c r="AG28" s="22" t="str">
        <f t="shared" si="5"/>
        <v>TRUE</v>
      </c>
      <c r="AH28" s="23" t="str">
        <f t="shared" si="11"/>
        <v>مهاباد خیابان وفایی روبه روی مدرسه هاشم سهیلی کافه زیکبار - آریا کاوه 09397793203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1"/>
      <c r="H29" s="204"/>
      <c r="I29" s="161"/>
      <c r="J29" s="161"/>
      <c r="K29" s="11" t="str">
        <f t="shared" ca="1" si="6"/>
        <v/>
      </c>
      <c r="L29" s="158"/>
      <c r="M29" s="158"/>
      <c r="N29" s="158"/>
      <c r="O29" s="9">
        <v>5525.1</v>
      </c>
      <c r="P29" s="9">
        <v>1</v>
      </c>
      <c r="Q29" s="13" t="str">
        <f>VLOOKUP(O29, '[1]لیست محصولات شهریور ۱۴۰۳'!B:C,2,0)</f>
        <v>اتیوپی آناسورا | Ethiopia Anasora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2750000</v>
      </c>
      <c r="U29" s="15"/>
      <c r="V29" s="16">
        <f t="shared" si="7"/>
        <v>0</v>
      </c>
      <c r="W29" s="12">
        <f t="shared" si="8"/>
        <v>1</v>
      </c>
      <c r="X29" s="14">
        <f t="shared" si="9"/>
        <v>2750000</v>
      </c>
      <c r="Y29" s="17"/>
      <c r="Z29" s="14">
        <f t="shared" si="10"/>
        <v>2750000</v>
      </c>
      <c r="AA29" s="170"/>
      <c r="AB29" s="227"/>
      <c r="AC29" s="173"/>
      <c r="AD29" s="177"/>
      <c r="AE29" s="19"/>
      <c r="AF29" s="21"/>
      <c r="AG29" s="22" t="str">
        <f t="shared" si="5"/>
        <v>TRUE</v>
      </c>
      <c r="AH29" s="23" t="str">
        <f t="shared" si="11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20</v>
      </c>
      <c r="H30" s="10">
        <v>542287</v>
      </c>
      <c r="I30" s="9" t="s">
        <v>1691</v>
      </c>
      <c r="J30" s="9"/>
      <c r="K30" s="11" t="str">
        <f t="shared" ca="1" si="6"/>
        <v/>
      </c>
      <c r="L30" s="12" t="s">
        <v>1701</v>
      </c>
      <c r="M30" s="12" t="s">
        <v>1702</v>
      </c>
      <c r="N30" s="12"/>
      <c r="O30" s="9">
        <v>5525.1</v>
      </c>
      <c r="P30" s="9">
        <v>1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2750000</v>
      </c>
      <c r="U30" s="15"/>
      <c r="V30" s="16">
        <f t="shared" si="7"/>
        <v>0</v>
      </c>
      <c r="W30" s="12">
        <f t="shared" si="8"/>
        <v>1</v>
      </c>
      <c r="X30" s="14">
        <f t="shared" si="9"/>
        <v>2750000</v>
      </c>
      <c r="Y30" s="17"/>
      <c r="Z30" s="14">
        <f t="shared" si="10"/>
        <v>2750000</v>
      </c>
      <c r="AA30" s="18" t="s">
        <v>876</v>
      </c>
      <c r="AB30" s="13" t="s">
        <v>1703</v>
      </c>
      <c r="AC30" s="19" t="s">
        <v>1704</v>
      </c>
      <c r="AD30" s="20"/>
      <c r="AE30" s="19"/>
      <c r="AF30" s="21"/>
      <c r="AG30" s="22" t="str">
        <f t="shared" si="5"/>
        <v>TRUE</v>
      </c>
      <c r="AH30" s="23" t="str">
        <f t="shared" si="11"/>
        <v>کرمانشاه بلوار شهید بهشتی _ بعد از سه راه ۲۲ بهمن _ روبه روی سازمان همیاری و شهرداری _ کوی فاطمه زهرا _ پلاک ۲۴_ واحد ۴  - آیدا سمینی 09183290189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59">
        <v>21</v>
      </c>
      <c r="H31" s="202">
        <v>785944</v>
      </c>
      <c r="I31" s="159" t="s">
        <v>1691</v>
      </c>
      <c r="J31" s="159"/>
      <c r="K31" s="11" t="str">
        <f t="shared" ca="1" si="6"/>
        <v/>
      </c>
      <c r="L31" s="156" t="s">
        <v>694</v>
      </c>
      <c r="M31" s="156" t="s">
        <v>1131</v>
      </c>
      <c r="N31" s="156" t="s">
        <v>1132</v>
      </c>
      <c r="O31" s="9">
        <v>5525.1</v>
      </c>
      <c r="P31" s="9">
        <v>1</v>
      </c>
      <c r="Q31" s="13" t="str">
        <f>VLOOKUP(O31, '[1]لیست محصولات شهریور ۱۴۰۳'!B:C,2,0)</f>
        <v>اتیوپی آناسورا | Ethiopia Anasora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2750000</v>
      </c>
      <c r="U31" s="15"/>
      <c r="V31" s="16">
        <f t="shared" si="7"/>
        <v>0</v>
      </c>
      <c r="W31" s="12">
        <f t="shared" si="8"/>
        <v>1</v>
      </c>
      <c r="X31" s="14">
        <f t="shared" si="9"/>
        <v>2750000</v>
      </c>
      <c r="Y31" s="17"/>
      <c r="Z31" s="14">
        <f t="shared" si="10"/>
        <v>2750000</v>
      </c>
      <c r="AA31" s="168" t="s">
        <v>616</v>
      </c>
      <c r="AB31" s="226" t="s">
        <v>1133</v>
      </c>
      <c r="AC31" s="171" t="s">
        <v>1134</v>
      </c>
      <c r="AD31" s="175"/>
      <c r="AE31" s="154" t="s">
        <v>203</v>
      </c>
      <c r="AF31" s="21"/>
      <c r="AG31" s="22" t="str">
        <f t="shared" si="5"/>
        <v>TRUE</v>
      </c>
      <c r="AH31" s="23" t="str">
        <f t="shared" si="11"/>
        <v>بجنورد امیریه شمالی-ابتدای.خیابان نامجو-قبل گل اردیبهشت. پلاک 4. روبروی پارکینگ کافه هوم - حسین رحیمی 09371004799</v>
      </c>
    </row>
    <row r="32" spans="1:34" ht="22.35" customHeight="1">
      <c r="A32" s="7"/>
      <c r="B32" s="7"/>
      <c r="C32" s="7"/>
      <c r="D32" s="7"/>
      <c r="E32" s="7"/>
      <c r="F32" s="8"/>
      <c r="G32" s="160"/>
      <c r="H32" s="203"/>
      <c r="I32" s="160"/>
      <c r="J32" s="160"/>
      <c r="K32" s="11" t="str">
        <f t="shared" ca="1" si="6"/>
        <v/>
      </c>
      <c r="L32" s="157"/>
      <c r="M32" s="157"/>
      <c r="N32" s="157"/>
      <c r="O32" s="9">
        <v>5501.2</v>
      </c>
      <c r="P32" s="9">
        <v>1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750</v>
      </c>
      <c r="T32" s="14">
        <f>VLOOKUP(O32, '[1]لیست محصولات شهریور ۱۴۰۳'!B:G,6,0)</f>
        <v>11100000</v>
      </c>
      <c r="U32" s="15"/>
      <c r="V32" s="16">
        <f t="shared" si="7"/>
        <v>0</v>
      </c>
      <c r="W32" s="12">
        <f t="shared" si="8"/>
        <v>1</v>
      </c>
      <c r="X32" s="14">
        <f t="shared" si="9"/>
        <v>11100000</v>
      </c>
      <c r="Y32" s="17"/>
      <c r="Z32" s="14">
        <f t="shared" si="10"/>
        <v>11100000</v>
      </c>
      <c r="AA32" s="169"/>
      <c r="AB32" s="228"/>
      <c r="AC32" s="172"/>
      <c r="AD32" s="176"/>
      <c r="AE32" s="174"/>
      <c r="AF32" s="21"/>
      <c r="AG32" s="22" t="str">
        <f t="shared" si="5"/>
        <v>TRUE</v>
      </c>
      <c r="AH32" s="23" t="str">
        <f t="shared" si="11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61"/>
      <c r="H33" s="204"/>
      <c r="I33" s="161"/>
      <c r="J33" s="161"/>
      <c r="K33" s="11" t="str">
        <f t="shared" ca="1" si="6"/>
        <v/>
      </c>
      <c r="L33" s="158"/>
      <c r="M33" s="158"/>
      <c r="N33" s="158"/>
      <c r="O33" s="9">
        <v>3328.1</v>
      </c>
      <c r="P33" s="9">
        <v>1</v>
      </c>
      <c r="Q33" s="13" t="str">
        <f>VLOOKUP(O33, '[1]لیست محصولات شهریور ۱۴۰۳'!B:C,2,0)</f>
        <v>ایماکولادا مزارع فلو | Inmaculada Fellows Farms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7900000</v>
      </c>
      <c r="U33" s="15"/>
      <c r="V33" s="16">
        <f t="shared" si="7"/>
        <v>0</v>
      </c>
      <c r="W33" s="12">
        <f t="shared" si="8"/>
        <v>1</v>
      </c>
      <c r="X33" s="14">
        <f t="shared" si="9"/>
        <v>7900000</v>
      </c>
      <c r="Y33" s="17"/>
      <c r="Z33" s="14">
        <f t="shared" si="10"/>
        <v>7900000</v>
      </c>
      <c r="AA33" s="170"/>
      <c r="AB33" s="227"/>
      <c r="AC33" s="173"/>
      <c r="AD33" s="177"/>
      <c r="AE33" s="155"/>
      <c r="AF33" s="21"/>
      <c r="AG33" s="22" t="str">
        <f t="shared" si="5"/>
        <v>TRUE</v>
      </c>
      <c r="AH33" s="23" t="str">
        <f t="shared" si="11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162">
        <v>22</v>
      </c>
      <c r="H34" s="165"/>
      <c r="I34" s="162" t="s">
        <v>1691</v>
      </c>
      <c r="J34" s="159" t="s">
        <v>75</v>
      </c>
      <c r="K34" s="11" t="str">
        <f t="shared" ca="1" si="6"/>
        <v/>
      </c>
      <c r="L34" s="156" t="s">
        <v>147</v>
      </c>
      <c r="M34" s="156" t="s">
        <v>376</v>
      </c>
      <c r="N34" s="156" t="s">
        <v>377</v>
      </c>
      <c r="O34" s="9">
        <v>5501.3</v>
      </c>
      <c r="P34" s="9">
        <v>3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51200000</v>
      </c>
      <c r="U34" s="15"/>
      <c r="V34" s="16">
        <f t="shared" si="7"/>
        <v>0</v>
      </c>
      <c r="W34" s="12">
        <f t="shared" si="8"/>
        <v>3</v>
      </c>
      <c r="X34" s="14">
        <f t="shared" si="9"/>
        <v>153600000</v>
      </c>
      <c r="Y34" s="17"/>
      <c r="Z34" s="14">
        <f t="shared" si="10"/>
        <v>153600000</v>
      </c>
      <c r="AA34" s="168" t="s">
        <v>378</v>
      </c>
      <c r="AB34" s="226" t="s">
        <v>1220</v>
      </c>
      <c r="AC34" s="171" t="s">
        <v>1221</v>
      </c>
      <c r="AD34" s="175"/>
      <c r="AE34" s="19"/>
      <c r="AF34" s="21"/>
      <c r="AG34" s="22" t="str">
        <f t="shared" si="5"/>
        <v>TRUE</v>
      </c>
      <c r="AH34" s="23" t="str">
        <f t="shared" si="11"/>
        <v>قم خيابان شهيد صدوقي ميدان مفتح خيابان مفتح نبش كوچه 8  کافه کی آر بی - علی کرباسچی 09191954192</v>
      </c>
    </row>
    <row r="35" spans="1:34" ht="22.35" customHeight="1">
      <c r="A35" s="7"/>
      <c r="B35" s="7"/>
      <c r="C35" s="7"/>
      <c r="D35" s="7"/>
      <c r="E35" s="7"/>
      <c r="F35" s="8"/>
      <c r="G35" s="164"/>
      <c r="H35" s="167"/>
      <c r="I35" s="164"/>
      <c r="J35" s="161"/>
      <c r="K35" s="11" t="str">
        <f t="shared" ca="1" si="6"/>
        <v/>
      </c>
      <c r="L35" s="158"/>
      <c r="M35" s="158"/>
      <c r="N35" s="158"/>
      <c r="O35" s="9">
        <v>5511.2</v>
      </c>
      <c r="P35" s="9">
        <v>2</v>
      </c>
      <c r="Q35" s="13" t="str">
        <f>VLOOKUP(O35, '[1]لیست محصولات شهریور ۱۴۰۳'!B:C,2,0)</f>
        <v>هامبلا | Hambella</v>
      </c>
      <c r="R35" s="9"/>
      <c r="S35" s="12">
        <f>VLOOKUP(O35, '[1]لیست محصولات شهریور ۱۴۰۳'!B:F,5,0)</f>
        <v>750</v>
      </c>
      <c r="T35" s="14">
        <f>VLOOKUP(O35, '[1]لیست محصولات شهریور ۱۴۰۳'!B:G,6,0)</f>
        <v>14550000</v>
      </c>
      <c r="U35" s="15"/>
      <c r="V35" s="16">
        <f t="shared" si="7"/>
        <v>0</v>
      </c>
      <c r="W35" s="12">
        <f t="shared" si="8"/>
        <v>2</v>
      </c>
      <c r="X35" s="14">
        <f t="shared" si="9"/>
        <v>29100000</v>
      </c>
      <c r="Y35" s="17"/>
      <c r="Z35" s="14">
        <f t="shared" si="10"/>
        <v>29100000</v>
      </c>
      <c r="AA35" s="170"/>
      <c r="AB35" s="227"/>
      <c r="AC35" s="173"/>
      <c r="AD35" s="177"/>
      <c r="AE35" s="19"/>
      <c r="AF35" s="21"/>
      <c r="AG35" s="22" t="str">
        <f t="shared" si="5"/>
        <v>TRUE</v>
      </c>
      <c r="AH35" s="23" t="str">
        <f t="shared" si="11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>
        <v>23</v>
      </c>
      <c r="H36" s="10">
        <v>803143</v>
      </c>
      <c r="I36" s="9" t="s">
        <v>1691</v>
      </c>
      <c r="J36" s="9" t="s">
        <v>75</v>
      </c>
      <c r="K36" s="11" t="str">
        <f t="shared" ca="1" si="6"/>
        <v/>
      </c>
      <c r="L36" s="12" t="s">
        <v>76</v>
      </c>
      <c r="M36" s="12" t="s">
        <v>1335</v>
      </c>
      <c r="N36" s="12" t="s">
        <v>1336</v>
      </c>
      <c r="O36" s="9">
        <v>5501.2</v>
      </c>
      <c r="P36" s="9">
        <v>2</v>
      </c>
      <c r="Q36" s="13" t="str">
        <f>VLOOKUP(O36, '[1]لیست محصولات شهریور ۱۴۰۳'!B:C,2,0)</f>
        <v>ورتکس | Vortex</v>
      </c>
      <c r="R36" s="9"/>
      <c r="S36" s="12">
        <f>VLOOKUP(O36, '[1]لیست محصولات شهریور ۱۴۰۳'!B:F,5,0)</f>
        <v>750</v>
      </c>
      <c r="T36" s="14">
        <f>VLOOKUP(O36, '[1]لیست محصولات شهریور ۱۴۰۳'!B:G,6,0)</f>
        <v>11100000</v>
      </c>
      <c r="U36" s="15"/>
      <c r="V36" s="16">
        <f t="shared" si="7"/>
        <v>0</v>
      </c>
      <c r="W36" s="12">
        <f t="shared" si="8"/>
        <v>2</v>
      </c>
      <c r="X36" s="14">
        <f t="shared" si="9"/>
        <v>22200000</v>
      </c>
      <c r="Y36" s="17"/>
      <c r="Z36" s="14">
        <f t="shared" si="10"/>
        <v>22200000</v>
      </c>
      <c r="AA36" s="18" t="s">
        <v>80</v>
      </c>
      <c r="AB36" s="13" t="s">
        <v>1706</v>
      </c>
      <c r="AC36" s="19" t="s">
        <v>1338</v>
      </c>
      <c r="AD36" s="20" t="s">
        <v>87</v>
      </c>
      <c r="AE36" s="19"/>
      <c r="AF36" s="21"/>
      <c r="AG36" s="22" t="str">
        <f t="shared" si="5"/>
        <v>TRUE</v>
      </c>
      <c r="AH36" s="23" t="str">
        <f t="shared" si="11"/>
        <v>تهران خ  جمهوری خ رازی خ پرتوی پلاک 18/1 کافه والهالا - مهدی محمدی فخر 09376116149</v>
      </c>
    </row>
    <row r="37" spans="1:34" ht="22.35" customHeight="1">
      <c r="A37" s="7"/>
      <c r="B37" s="7"/>
      <c r="C37" s="7"/>
      <c r="D37" s="7"/>
      <c r="E37" s="7"/>
      <c r="F37" s="8"/>
      <c r="G37" s="82">
        <v>24</v>
      </c>
      <c r="H37" s="83"/>
      <c r="I37" s="82" t="s">
        <v>1691</v>
      </c>
      <c r="J37" s="9"/>
      <c r="K37" s="11" t="str">
        <f t="shared" ca="1" si="6"/>
        <v/>
      </c>
      <c r="L37" s="12" t="s">
        <v>817</v>
      </c>
      <c r="M37" s="12" t="s">
        <v>818</v>
      </c>
      <c r="N37" s="12" t="s">
        <v>819</v>
      </c>
      <c r="O37" s="9">
        <v>5525.3</v>
      </c>
      <c r="P37" s="9">
        <v>2</v>
      </c>
      <c r="Q37" s="13" t="str">
        <f>VLOOKUP(O37, '[1]لیست محصولات شهریور ۱۴۰۳'!B:C,2,0)</f>
        <v>اتیوپی آناسورا | Ethiopia Anasora</v>
      </c>
      <c r="R37" s="9"/>
      <c r="S37" s="12">
        <f>VLOOKUP(O37, '[1]لیست محصولات شهریور ۱۴۰۳'!B:F,5,0)</f>
        <v>4000</v>
      </c>
      <c r="T37" s="14">
        <f>VLOOKUP(O37, '[1]لیست محصولات شهریور ۱۴۰۳'!B:G,6,0)</f>
        <v>63200000</v>
      </c>
      <c r="U37" s="15"/>
      <c r="V37" s="16">
        <f t="shared" si="7"/>
        <v>0</v>
      </c>
      <c r="W37" s="12">
        <f t="shared" si="8"/>
        <v>2</v>
      </c>
      <c r="X37" s="14">
        <f t="shared" si="9"/>
        <v>126400000</v>
      </c>
      <c r="Y37" s="17"/>
      <c r="Z37" s="14">
        <f t="shared" si="10"/>
        <v>126400000</v>
      </c>
      <c r="AA37" s="18" t="s">
        <v>80</v>
      </c>
      <c r="AB37" s="13" t="s">
        <v>70</v>
      </c>
      <c r="AC37" s="19" t="s">
        <v>821</v>
      </c>
      <c r="AD37" s="20"/>
      <c r="AE37" s="19"/>
      <c r="AF37" s="21"/>
      <c r="AG37" s="22" t="str">
        <f t="shared" si="5"/>
        <v>TRUE</v>
      </c>
      <c r="AH37" s="23" t="str">
        <f t="shared" si="11"/>
        <v>تهران - کافه آرمه - اردوان یوسفی 09124047817</v>
      </c>
    </row>
    <row r="38" spans="1:34" ht="22.35" customHeight="1">
      <c r="A38" s="7"/>
      <c r="B38" s="7"/>
      <c r="C38" s="7"/>
      <c r="D38" s="7"/>
      <c r="E38" s="7"/>
      <c r="F38" s="8"/>
      <c r="G38" s="159">
        <v>25</v>
      </c>
      <c r="H38" s="202">
        <v>284744249158</v>
      </c>
      <c r="I38" s="159" t="s">
        <v>1691</v>
      </c>
      <c r="J38" s="159"/>
      <c r="K38" s="11" t="str">
        <f t="shared" ca="1" si="6"/>
        <v/>
      </c>
      <c r="L38" s="156" t="s">
        <v>1707</v>
      </c>
      <c r="M38" s="156" t="s">
        <v>1309</v>
      </c>
      <c r="N38" s="156" t="s">
        <v>1708</v>
      </c>
      <c r="O38" s="9">
        <v>5511.2</v>
      </c>
      <c r="P38" s="9">
        <v>7</v>
      </c>
      <c r="Q38" s="13" t="str">
        <f>VLOOKUP(O38, '[1]لیست محصولات شهریور ۱۴۰۳'!B:C,2,0)</f>
        <v>هامبلا | Hambella</v>
      </c>
      <c r="R38" s="9"/>
      <c r="S38" s="12">
        <f>VLOOKUP(O38, '[1]لیست محصولات شهریور ۱۴۰۳'!B:F,5,0)</f>
        <v>750</v>
      </c>
      <c r="T38" s="14">
        <f>VLOOKUP(O38, '[1]لیست محصولات شهریور ۱۴۰۳'!B:G,6,0)</f>
        <v>14550000</v>
      </c>
      <c r="U38" s="15"/>
      <c r="V38" s="16">
        <f t="shared" si="7"/>
        <v>0</v>
      </c>
      <c r="W38" s="12">
        <f t="shared" si="8"/>
        <v>7</v>
      </c>
      <c r="X38" s="14">
        <f t="shared" si="9"/>
        <v>101850000</v>
      </c>
      <c r="Y38" s="17"/>
      <c r="Z38" s="14">
        <f t="shared" si="10"/>
        <v>101850000</v>
      </c>
      <c r="AA38" s="168" t="s">
        <v>496</v>
      </c>
      <c r="AB38" s="226" t="s">
        <v>592</v>
      </c>
      <c r="AC38" s="171" t="s">
        <v>593</v>
      </c>
      <c r="AD38" s="175"/>
      <c r="AE38" s="19"/>
      <c r="AF38" s="21"/>
      <c r="AG38" s="22" t="str">
        <f t="shared" si="5"/>
        <v>TRUE</v>
      </c>
      <c r="AH38" s="23" t="str">
        <f t="shared" si="11"/>
        <v>لاهیجان خیابان حشمت رو به رو ورزشگاه شهدا ما بین حشمت ۶ و ۸ کافه کیوباکس - میر پوریا سید حاتمی 09194153151</v>
      </c>
    </row>
    <row r="39" spans="1:34" ht="22.35" customHeight="1">
      <c r="A39" s="7"/>
      <c r="B39" s="7"/>
      <c r="C39" s="7"/>
      <c r="D39" s="7"/>
      <c r="E39" s="7"/>
      <c r="F39" s="8"/>
      <c r="G39" s="160"/>
      <c r="H39" s="203"/>
      <c r="I39" s="160"/>
      <c r="J39" s="160"/>
      <c r="K39" s="11" t="str">
        <f t="shared" ca="1" si="6"/>
        <v/>
      </c>
      <c r="L39" s="157"/>
      <c r="M39" s="157"/>
      <c r="N39" s="157"/>
      <c r="O39" s="9">
        <v>3329.1</v>
      </c>
      <c r="P39" s="9">
        <v>1</v>
      </c>
      <c r="Q39" s="13" t="str">
        <f>VLOOKUP(O39, '[1]لیست محصولات شهریور ۱۴۰۳'!B:C,2,0)</f>
        <v>بنتی ننکا | Benti Nenka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9850000</v>
      </c>
      <c r="U39" s="15"/>
      <c r="V39" s="16">
        <f t="shared" si="7"/>
        <v>0</v>
      </c>
      <c r="W39" s="12">
        <f t="shared" si="8"/>
        <v>1</v>
      </c>
      <c r="X39" s="14">
        <f t="shared" si="9"/>
        <v>9850000</v>
      </c>
      <c r="Y39" s="17"/>
      <c r="Z39" s="14">
        <f t="shared" si="10"/>
        <v>9850000</v>
      </c>
      <c r="AA39" s="169"/>
      <c r="AB39" s="228"/>
      <c r="AC39" s="172"/>
      <c r="AD39" s="176"/>
      <c r="AE39" s="19"/>
      <c r="AF39" s="21"/>
      <c r="AG39" s="22" t="str">
        <f t="shared" si="5"/>
        <v>TRUE</v>
      </c>
      <c r="AH39" s="23" t="str">
        <f t="shared" si="11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0"/>
      <c r="H40" s="203"/>
      <c r="I40" s="160"/>
      <c r="J40" s="160"/>
      <c r="K40" s="11" t="str">
        <f t="shared" ca="1" si="6"/>
        <v/>
      </c>
      <c r="L40" s="157"/>
      <c r="M40" s="157"/>
      <c r="N40" s="157"/>
      <c r="O40" s="9">
        <v>3327.1</v>
      </c>
      <c r="P40" s="9">
        <v>1</v>
      </c>
      <c r="Q40" s="13" t="str">
        <f>VLOOKUP(O40, '[1]لیست محصولات شهریور ۱۴۰۳'!B:C,2,0)</f>
        <v>پامپوجیلا | pampojila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5950000</v>
      </c>
      <c r="U40" s="15"/>
      <c r="V40" s="16">
        <f t="shared" si="7"/>
        <v>0</v>
      </c>
      <c r="W40" s="12">
        <f t="shared" si="8"/>
        <v>1</v>
      </c>
      <c r="X40" s="14">
        <f t="shared" si="9"/>
        <v>5950000</v>
      </c>
      <c r="Y40" s="17"/>
      <c r="Z40" s="14">
        <f t="shared" si="10"/>
        <v>5950000</v>
      </c>
      <c r="AA40" s="169"/>
      <c r="AB40" s="228"/>
      <c r="AC40" s="172"/>
      <c r="AD40" s="176"/>
      <c r="AE40" s="19"/>
      <c r="AF40" s="21"/>
      <c r="AG40" s="22" t="str">
        <f t="shared" si="5"/>
        <v>TRUE</v>
      </c>
      <c r="AH40" s="23" t="str">
        <f t="shared" si="11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61"/>
      <c r="H41" s="204"/>
      <c r="I41" s="161"/>
      <c r="J41" s="161"/>
      <c r="K41" s="11" t="str">
        <f t="shared" ca="1" si="6"/>
        <v/>
      </c>
      <c r="L41" s="158"/>
      <c r="M41" s="158"/>
      <c r="N41" s="158"/>
      <c r="O41" s="9">
        <v>3328.1</v>
      </c>
      <c r="P41" s="9">
        <v>1</v>
      </c>
      <c r="Q41" s="13" t="str">
        <f>VLOOKUP(O41, '[1]لیست محصولات شهریور ۱۴۰۳'!B:C,2,0)</f>
        <v>ایماکولادا مزارع فلو | Inmaculada Fellows Farms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7900000</v>
      </c>
      <c r="U41" s="15"/>
      <c r="V41" s="16">
        <f t="shared" si="7"/>
        <v>0</v>
      </c>
      <c r="W41" s="12">
        <f t="shared" si="8"/>
        <v>1</v>
      </c>
      <c r="X41" s="14">
        <f t="shared" si="9"/>
        <v>7900000</v>
      </c>
      <c r="Y41" s="17"/>
      <c r="Z41" s="14">
        <f t="shared" si="10"/>
        <v>7900000</v>
      </c>
      <c r="AA41" s="170"/>
      <c r="AB41" s="227"/>
      <c r="AC41" s="173"/>
      <c r="AD41" s="177"/>
      <c r="AE41" s="19"/>
      <c r="AF41" s="21"/>
      <c r="AG41" s="22" t="str">
        <f t="shared" si="5"/>
        <v>TRUE</v>
      </c>
      <c r="AH41" s="23" t="str">
        <f t="shared" si="11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59">
        <v>26</v>
      </c>
      <c r="H42" s="202">
        <v>284748207176</v>
      </c>
      <c r="I42" s="159" t="s">
        <v>1691</v>
      </c>
      <c r="J42" s="159"/>
      <c r="K42" s="11" t="str">
        <f t="shared" ca="1" si="6"/>
        <v/>
      </c>
      <c r="L42" s="156" t="s">
        <v>124</v>
      </c>
      <c r="M42" s="156" t="s">
        <v>418</v>
      </c>
      <c r="N42" s="156"/>
      <c r="O42" s="9">
        <v>5501.1</v>
      </c>
      <c r="P42" s="9">
        <v>1</v>
      </c>
      <c r="Q42" s="13" t="str">
        <f>VLOOKUP(O42, '[1]لیست محصولات شهریور ۱۴۰۳'!B:C,2,0)</f>
        <v>ورتکس | Vortex</v>
      </c>
      <c r="R42" s="9"/>
      <c r="S42" s="12">
        <f>VLOOKUP(O42, '[1]لیست محصولات شهریور ۱۴۰۳'!B:F,5,0)</f>
        <v>150</v>
      </c>
      <c r="T42" s="14">
        <f>VLOOKUP(O42, '[1]لیست محصولات شهریور ۱۴۰۳'!B:G,6,0)</f>
        <v>2300000</v>
      </c>
      <c r="U42" s="15"/>
      <c r="V42" s="16">
        <f t="shared" si="7"/>
        <v>0</v>
      </c>
      <c r="W42" s="12">
        <f t="shared" si="8"/>
        <v>1</v>
      </c>
      <c r="X42" s="14">
        <f t="shared" si="9"/>
        <v>2300000</v>
      </c>
      <c r="Y42" s="17"/>
      <c r="Z42" s="14">
        <f t="shared" si="10"/>
        <v>2300000</v>
      </c>
      <c r="AA42" s="168" t="s">
        <v>378</v>
      </c>
      <c r="AB42" s="226" t="s">
        <v>419</v>
      </c>
      <c r="AC42" s="171" t="s">
        <v>420</v>
      </c>
      <c r="AD42" s="175"/>
      <c r="AE42" s="19"/>
      <c r="AF42" s="21"/>
      <c r="AG42" s="22" t="str">
        <f t="shared" si="5"/>
        <v>TRUE</v>
      </c>
      <c r="AH42" s="23" t="str">
        <f t="shared" si="11"/>
        <v>قم خیابان دورشهر-کوچه 23-فرعی آخر سمت راست-پلاک 118-ساختمان سه طبقه(کنار درخت)- واحد یک  - میلاد معلمی 09127579361</v>
      </c>
    </row>
    <row r="43" spans="1:34" ht="22.35" customHeight="1">
      <c r="A43" s="7"/>
      <c r="B43" s="7"/>
      <c r="C43" s="7"/>
      <c r="D43" s="7"/>
      <c r="E43" s="7"/>
      <c r="F43" s="8"/>
      <c r="G43" s="161"/>
      <c r="H43" s="204"/>
      <c r="I43" s="161"/>
      <c r="J43" s="161"/>
      <c r="K43" s="11" t="str">
        <f t="shared" ca="1" si="6"/>
        <v/>
      </c>
      <c r="L43" s="158"/>
      <c r="M43" s="158"/>
      <c r="N43" s="158"/>
      <c r="O43" s="9">
        <v>5511.1</v>
      </c>
      <c r="P43" s="9">
        <v>2</v>
      </c>
      <c r="Q43" s="13" t="str">
        <f>VLOOKUP(O43, '[1]لیست محصولات شهریور ۱۴۰۳'!B:C,2,0)</f>
        <v>هامبلا | Hambella</v>
      </c>
      <c r="R43" s="9"/>
      <c r="S43" s="12">
        <f>VLOOKUP(O43, '[1]لیست محصولات شهریور ۱۴۰۳'!B:F,5,0)</f>
        <v>150</v>
      </c>
      <c r="T43" s="14">
        <f>VLOOKUP(O43, '[1]لیست محصولات شهریور ۱۴۰۳'!B:G,6,0)</f>
        <v>3000000</v>
      </c>
      <c r="U43" s="15"/>
      <c r="V43" s="16">
        <f t="shared" si="7"/>
        <v>0</v>
      </c>
      <c r="W43" s="12">
        <f t="shared" si="8"/>
        <v>2</v>
      </c>
      <c r="X43" s="14">
        <f t="shared" si="9"/>
        <v>6000000</v>
      </c>
      <c r="Y43" s="17"/>
      <c r="Z43" s="14">
        <f t="shared" si="10"/>
        <v>6000000</v>
      </c>
      <c r="AA43" s="170"/>
      <c r="AB43" s="227"/>
      <c r="AC43" s="173"/>
      <c r="AD43" s="177"/>
      <c r="AE43" s="19"/>
      <c r="AF43" s="21"/>
      <c r="AG43" s="22" t="str">
        <f t="shared" si="5"/>
        <v>TRUE</v>
      </c>
      <c r="AH43" s="23" t="str">
        <f t="shared" si="11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159">
        <v>27</v>
      </c>
      <c r="H44" s="202">
        <v>284751458134</v>
      </c>
      <c r="I44" s="159" t="s">
        <v>1691</v>
      </c>
      <c r="J44" s="159"/>
      <c r="K44" s="11" t="str">
        <f t="shared" ca="1" si="6"/>
        <v/>
      </c>
      <c r="L44" s="156" t="s">
        <v>1389</v>
      </c>
      <c r="M44" s="156" t="s">
        <v>1587</v>
      </c>
      <c r="N44" s="156" t="s">
        <v>1709</v>
      </c>
      <c r="O44" s="9">
        <v>5501.3</v>
      </c>
      <c r="P44" s="9">
        <v>1</v>
      </c>
      <c r="Q44" s="13" t="str">
        <f>VLOOKUP(O44, '[1]لیست محصولات شهریور ۱۴۰۳'!B:C,2,0)</f>
        <v>ورتکس | Vortex</v>
      </c>
      <c r="R44" s="9"/>
      <c r="S44" s="12">
        <f>VLOOKUP(O44, '[1]لیست محصولات شهریور ۱۴۰۳'!B:F,5,0)</f>
        <v>4000</v>
      </c>
      <c r="T44" s="14">
        <f>VLOOKUP(O44, '[1]لیست محصولات شهریور ۱۴۰۳'!B:G,6,0)</f>
        <v>51200000</v>
      </c>
      <c r="U44" s="15"/>
      <c r="V44" s="16">
        <f t="shared" si="7"/>
        <v>0</v>
      </c>
      <c r="W44" s="12">
        <f t="shared" si="8"/>
        <v>1</v>
      </c>
      <c r="X44" s="14">
        <f t="shared" si="9"/>
        <v>51200000</v>
      </c>
      <c r="Y44" s="17"/>
      <c r="Z44" s="14">
        <f t="shared" si="10"/>
        <v>51200000</v>
      </c>
      <c r="AA44" s="168" t="s">
        <v>794</v>
      </c>
      <c r="AB44" s="226" t="s">
        <v>1710</v>
      </c>
      <c r="AC44" s="171" t="s">
        <v>1711</v>
      </c>
      <c r="AD44" s="175"/>
      <c r="AE44" s="19"/>
      <c r="AF44" s="21"/>
      <c r="AG44" s="22" t="str">
        <f t="shared" si="5"/>
        <v>TRUE</v>
      </c>
      <c r="AH44" s="23" t="str">
        <f t="shared" si="11"/>
        <v>شاهرود خیابان 22 بهمن ، مقابل بانک رفاه مرکزی ، جنب موسسه ملل کافه هلسی - مصطفی محمدی 09196710797</v>
      </c>
    </row>
    <row r="45" spans="1:34" ht="22.35" customHeight="1">
      <c r="A45" s="7"/>
      <c r="B45" s="7"/>
      <c r="C45" s="7"/>
      <c r="D45" s="7"/>
      <c r="E45" s="7"/>
      <c r="F45" s="8"/>
      <c r="G45" s="160"/>
      <c r="H45" s="203"/>
      <c r="I45" s="160"/>
      <c r="J45" s="160"/>
      <c r="K45" s="11" t="str">
        <f t="shared" ca="1" si="6"/>
        <v/>
      </c>
      <c r="L45" s="157"/>
      <c r="M45" s="157"/>
      <c r="N45" s="157"/>
      <c r="O45" s="9">
        <v>5524.3</v>
      </c>
      <c r="P45" s="9">
        <v>1</v>
      </c>
      <c r="Q45" s="13" t="str">
        <f>VLOOKUP(O45, '[1]لیست محصولات شهریور ۱۴۰۳'!B:C,2,0)</f>
        <v>برزیل کوکاپیل کاناریو | Brazil Cocapil Canario</v>
      </c>
      <c r="R45" s="9"/>
      <c r="S45" s="12">
        <f>VLOOKUP(O45, '[1]لیست محصولات شهریور ۱۴۰۳'!B:F,5,0)</f>
        <v>4000</v>
      </c>
      <c r="T45" s="14">
        <f>VLOOKUP(O45, '[1]لیست محصولات شهریور ۱۴۰۳'!B:G,6,0)</f>
        <v>58400000</v>
      </c>
      <c r="U45" s="26"/>
      <c r="V45" s="16">
        <f t="shared" si="7"/>
        <v>0</v>
      </c>
      <c r="W45" s="12">
        <f t="shared" si="8"/>
        <v>1</v>
      </c>
      <c r="X45" s="14">
        <f t="shared" si="9"/>
        <v>58400000</v>
      </c>
      <c r="Y45" s="17"/>
      <c r="Z45" s="14">
        <f t="shared" si="10"/>
        <v>58400000</v>
      </c>
      <c r="AA45" s="169"/>
      <c r="AB45" s="228"/>
      <c r="AC45" s="172"/>
      <c r="AD45" s="176"/>
      <c r="AE45" s="19"/>
      <c r="AF45" s="21"/>
      <c r="AG45" s="22" t="str">
        <f t="shared" si="5"/>
        <v>TRUE</v>
      </c>
      <c r="AH45" s="23" t="str">
        <f t="shared" si="11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160"/>
      <c r="H46" s="203"/>
      <c r="I46" s="160"/>
      <c r="J46" s="160"/>
      <c r="K46" s="11" t="str">
        <f t="shared" ca="1" si="6"/>
        <v/>
      </c>
      <c r="L46" s="157"/>
      <c r="M46" s="157"/>
      <c r="N46" s="157"/>
      <c r="O46" s="9">
        <v>3328.1</v>
      </c>
      <c r="P46" s="9">
        <v>1</v>
      </c>
      <c r="Q46" s="13" t="str">
        <f>VLOOKUP(O46, '[1]لیست محصولات شهریور ۱۴۰۳'!B:C,2,0)</f>
        <v>ایماکولادا مزارع فلو | Inmaculada Fellows Farms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7900000</v>
      </c>
      <c r="U46" s="26"/>
      <c r="V46" s="16">
        <f t="shared" si="7"/>
        <v>0</v>
      </c>
      <c r="W46" s="12">
        <f t="shared" si="8"/>
        <v>1</v>
      </c>
      <c r="X46" s="14">
        <f t="shared" si="9"/>
        <v>7900000</v>
      </c>
      <c r="Y46" s="17"/>
      <c r="Z46" s="14">
        <f t="shared" si="10"/>
        <v>7900000</v>
      </c>
      <c r="AA46" s="169"/>
      <c r="AB46" s="228"/>
      <c r="AC46" s="172"/>
      <c r="AD46" s="176"/>
      <c r="AE46" s="19"/>
      <c r="AF46" s="21"/>
      <c r="AG46" s="22" t="str">
        <f t="shared" si="5"/>
        <v>TRUE</v>
      </c>
      <c r="AH46" s="23" t="str">
        <f t="shared" si="11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161"/>
      <c r="H47" s="204"/>
      <c r="I47" s="161"/>
      <c r="J47" s="161"/>
      <c r="K47" s="11" t="str">
        <f t="shared" ca="1" si="6"/>
        <v/>
      </c>
      <c r="L47" s="158"/>
      <c r="M47" s="158"/>
      <c r="N47" s="158"/>
      <c r="O47" s="9">
        <v>3327.1</v>
      </c>
      <c r="P47" s="9">
        <v>1</v>
      </c>
      <c r="Q47" s="13" t="str">
        <f>VLOOKUP(O47, '[1]لیست محصولات شهریور ۱۴۰۳'!B:C,2,0)</f>
        <v>پامپوجیلا | pampojila</v>
      </c>
      <c r="R47" s="9"/>
      <c r="S47" s="12">
        <f>VLOOKUP(O47, '[1]لیست محصولات شهریور ۱۴۰۳'!B:F,5,0)</f>
        <v>150</v>
      </c>
      <c r="T47" s="14">
        <f>VLOOKUP(O47, '[1]لیست محصولات شهریور ۱۴۰۳'!B:G,6,0)</f>
        <v>5950000</v>
      </c>
      <c r="U47" s="15"/>
      <c r="V47" s="16">
        <f t="shared" si="7"/>
        <v>0</v>
      </c>
      <c r="W47" s="12">
        <f t="shared" si="8"/>
        <v>1</v>
      </c>
      <c r="X47" s="14">
        <f t="shared" si="9"/>
        <v>5950000</v>
      </c>
      <c r="Y47" s="17"/>
      <c r="Z47" s="14">
        <f t="shared" si="10"/>
        <v>5950000</v>
      </c>
      <c r="AA47" s="170"/>
      <c r="AB47" s="227"/>
      <c r="AC47" s="173"/>
      <c r="AD47" s="177"/>
      <c r="AE47" s="19"/>
      <c r="AF47" s="21"/>
      <c r="AG47" s="22" t="str">
        <f t="shared" si="5"/>
        <v>TRUE</v>
      </c>
      <c r="AH47" s="23" t="str">
        <f t="shared" si="11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82">
        <v>28</v>
      </c>
      <c r="H48" s="83" t="s">
        <v>329</v>
      </c>
      <c r="I48" s="82" t="s">
        <v>1627</v>
      </c>
      <c r="J48" s="9" t="s">
        <v>75</v>
      </c>
      <c r="K48" s="11" t="str">
        <f t="shared" ca="1" si="6"/>
        <v/>
      </c>
      <c r="L48" s="12" t="s">
        <v>330</v>
      </c>
      <c r="M48" s="12" t="s">
        <v>331</v>
      </c>
      <c r="N48" s="12" t="s">
        <v>332</v>
      </c>
      <c r="O48" s="9">
        <v>5524.2</v>
      </c>
      <c r="P48" s="9">
        <v>12</v>
      </c>
      <c r="Q48" s="13" t="str">
        <f>VLOOKUP(O48, '[1]لیست محصولات شهریور ۱۴۰۳'!B:C,2,0)</f>
        <v>برزیل کوکاپیل کاناریو | Brazil Cocapil Canario</v>
      </c>
      <c r="R48" s="9"/>
      <c r="S48" s="12">
        <f>VLOOKUP(O48, '[1]لیست محصولات شهریور ۱۴۰۳'!B:F,5,0)</f>
        <v>750</v>
      </c>
      <c r="T48" s="14">
        <f>VLOOKUP(O48, '[1]لیست محصولات شهریور ۱۴۰۳'!B:G,6,0)</f>
        <v>12450000</v>
      </c>
      <c r="U48" s="15"/>
      <c r="V48" s="16">
        <f t="shared" si="7"/>
        <v>0</v>
      </c>
      <c r="W48" s="12">
        <f t="shared" si="8"/>
        <v>12</v>
      </c>
      <c r="X48" s="14">
        <f t="shared" si="9"/>
        <v>149400000</v>
      </c>
      <c r="Y48" s="17"/>
      <c r="Z48" s="14">
        <f t="shared" si="10"/>
        <v>149400000</v>
      </c>
      <c r="AA48" s="18" t="s">
        <v>161</v>
      </c>
      <c r="AB48" s="13" t="s">
        <v>832</v>
      </c>
      <c r="AC48" s="19" t="s">
        <v>334</v>
      </c>
      <c r="AD48" s="20"/>
      <c r="AE48" s="19"/>
      <c r="AF48" s="21"/>
      <c r="AG48" s="22" t="str">
        <f t="shared" si="5"/>
        <v>TRUE</v>
      </c>
      <c r="AH48" s="23" t="str">
        <f t="shared" si="11"/>
        <v>ارومیه بلوار نبوت،انتهاي كوچه 18،مغازه نبش فروشگاه پینچ - ساسان حامدی 09370999001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>
        <v>29</v>
      </c>
      <c r="H49" s="10">
        <v>24117</v>
      </c>
      <c r="I49" s="9" t="s">
        <v>1691</v>
      </c>
      <c r="J49" s="9" t="s">
        <v>75</v>
      </c>
      <c r="K49" s="11" t="str">
        <f t="shared" ca="1" si="6"/>
        <v/>
      </c>
      <c r="L49" s="12" t="s">
        <v>1712</v>
      </c>
      <c r="M49" s="12" t="s">
        <v>1713</v>
      </c>
      <c r="N49" s="12" t="s">
        <v>1714</v>
      </c>
      <c r="O49" s="9">
        <v>5524.2</v>
      </c>
      <c r="P49" s="9">
        <v>5</v>
      </c>
      <c r="Q49" s="13" t="str">
        <f>VLOOKUP(O49, '[1]لیست محصولات شهریور ۱۴۰۳'!B:C,2,0)</f>
        <v>برزیل کوکاپیل کاناریو | Brazil Cocapil Canario</v>
      </c>
      <c r="R49" s="9"/>
      <c r="S49" s="12">
        <f>VLOOKUP(O49, '[1]لیست محصولات شهریور ۱۴۰۳'!B:F,5,0)</f>
        <v>750</v>
      </c>
      <c r="T49" s="14">
        <f>VLOOKUP(O49, '[1]لیست محصولات شهریور ۱۴۰۳'!B:G,6,0)</f>
        <v>12450000</v>
      </c>
      <c r="U49" s="15"/>
      <c r="V49" s="16">
        <f t="shared" si="7"/>
        <v>0</v>
      </c>
      <c r="W49" s="12">
        <f t="shared" si="8"/>
        <v>5</v>
      </c>
      <c r="X49" s="14">
        <f t="shared" si="9"/>
        <v>62250000</v>
      </c>
      <c r="Y49" s="17"/>
      <c r="Z49" s="14">
        <f t="shared" si="10"/>
        <v>62250000</v>
      </c>
      <c r="AA49" s="18" t="s">
        <v>80</v>
      </c>
      <c r="AB49" s="13" t="s">
        <v>1715</v>
      </c>
      <c r="AC49" s="19" t="s">
        <v>1716</v>
      </c>
      <c r="AD49" s="20"/>
      <c r="AE49" s="19"/>
      <c r="AF49" s="21"/>
      <c r="AG49" s="22" t="str">
        <f t="shared" si="5"/>
        <v>TRUE</v>
      </c>
      <c r="AH49" s="23" t="str">
        <f t="shared" si="11"/>
        <v>تهران ابتدای آجودانیه-نبش توکلی شرقی-پلاک ۲۶/۱ کافه هال - پارمیس ابریشمی 09106627985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82">
        <v>30</v>
      </c>
      <c r="H50" s="83" t="s">
        <v>329</v>
      </c>
      <c r="I50" s="82" t="s">
        <v>1691</v>
      </c>
      <c r="J50" s="9"/>
      <c r="K50" s="11" t="str">
        <f t="shared" ca="1" si="6"/>
        <v/>
      </c>
      <c r="L50" s="12" t="s">
        <v>1717</v>
      </c>
      <c r="M50" s="12" t="s">
        <v>1720</v>
      </c>
      <c r="N50" s="12"/>
      <c r="O50" s="9">
        <v>5511.2</v>
      </c>
      <c r="P50" s="9">
        <v>1</v>
      </c>
      <c r="Q50" s="13" t="str">
        <f>VLOOKUP(O50, '[1]لیست محصولات شهریور ۱۴۰۳'!B:C,2,0)</f>
        <v>هامبلا | Hambella</v>
      </c>
      <c r="R50" s="9" t="s">
        <v>576</v>
      </c>
      <c r="S50" s="12">
        <f>VLOOKUP(O50, '[1]لیست محصولات شهریور ۱۴۰۳'!B:F,5,0)</f>
        <v>750</v>
      </c>
      <c r="T50" s="14">
        <f>VLOOKUP(O50, '[1]لیست محصولات شهریور ۱۴۰۳'!B:G,6,0)</f>
        <v>14550000</v>
      </c>
      <c r="U50" s="26"/>
      <c r="V50" s="16">
        <f t="shared" si="7"/>
        <v>0</v>
      </c>
      <c r="W50" s="12">
        <f t="shared" si="8"/>
        <v>1</v>
      </c>
      <c r="X50" s="14">
        <f t="shared" si="9"/>
        <v>14550000</v>
      </c>
      <c r="Y50" s="17"/>
      <c r="Z50" s="14">
        <f t="shared" si="10"/>
        <v>14550000</v>
      </c>
      <c r="AA50" s="18" t="s">
        <v>80</v>
      </c>
      <c r="AB50" s="13" t="s">
        <v>1718</v>
      </c>
      <c r="AC50" s="19" t="s">
        <v>1719</v>
      </c>
      <c r="AD50" s="20" t="s">
        <v>87</v>
      </c>
      <c r="AE50" s="19"/>
      <c r="AF50" s="21"/>
      <c r="AG50" s="22" t="str">
        <f t="shared" si="5"/>
        <v>TRUE</v>
      </c>
      <c r="AH50" s="23" t="str">
        <f t="shared" si="11"/>
        <v>تهران خیابان مقدس اردبیلی، خیابان ب/یامامورا ، نبش کوچه هشتم پلاک۲۳، واحد ۴  - پیت  گلادیس لوسانگا 09927188659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82">
        <v>31</v>
      </c>
      <c r="H51" s="83"/>
      <c r="I51" s="82" t="s">
        <v>1741</v>
      </c>
      <c r="J51" s="9"/>
      <c r="K51" s="11" t="str">
        <f t="shared" ca="1" si="6"/>
        <v/>
      </c>
      <c r="L51" s="12" t="s">
        <v>1769</v>
      </c>
      <c r="M51" s="12" t="s">
        <v>1770</v>
      </c>
      <c r="N51" s="12"/>
      <c r="O51" s="9">
        <v>5524.1</v>
      </c>
      <c r="P51" s="9">
        <v>1</v>
      </c>
      <c r="Q51" s="13" t="str">
        <f>VLOOKUP(O51, '[1]لیست محصولات شهریور ۱۴۰۳'!B:C,2,0)</f>
        <v>برزیل کوکاپیل کاناریو | Brazil Cocapil Canario</v>
      </c>
      <c r="R51" s="9" t="s">
        <v>84</v>
      </c>
      <c r="S51" s="12">
        <f>VLOOKUP(O51, '[1]لیست محصولات شهریور ۱۴۰۳'!B:F,5,0)</f>
        <v>150</v>
      </c>
      <c r="T51" s="14">
        <f>VLOOKUP(O51, '[1]لیست محصولات شهریور ۱۴۰۳'!B:G,6,0)</f>
        <v>2550000</v>
      </c>
      <c r="U51" s="15"/>
      <c r="V51" s="16">
        <f t="shared" si="7"/>
        <v>0</v>
      </c>
      <c r="W51" s="12">
        <f t="shared" si="8"/>
        <v>1</v>
      </c>
      <c r="X51" s="14">
        <f t="shared" si="9"/>
        <v>2550000</v>
      </c>
      <c r="Y51" s="17"/>
      <c r="Z51" s="14">
        <f t="shared" si="10"/>
        <v>2550000</v>
      </c>
      <c r="AA51" s="18" t="s">
        <v>80</v>
      </c>
      <c r="AB51" s="13" t="s">
        <v>1771</v>
      </c>
      <c r="AC51" s="19" t="s">
        <v>1772</v>
      </c>
      <c r="AD51" s="20"/>
      <c r="AE51" s="19"/>
      <c r="AF51" s="21"/>
      <c r="AG51" s="22" t="str">
        <f t="shared" si="5"/>
        <v>TRUE</v>
      </c>
      <c r="AH51" s="23" t="str">
        <f t="shared" si="11"/>
        <v>تهران خیابان دولت ، بعد از بلوار کاوه، کوچه اخلاقی غربی، انتهای مطلبی نژاد، نبش مطلبی نژاد پلاک ۲۱ واحد ۱۷  - یوسف مبرهن 09192203094</v>
      </c>
    </row>
    <row r="52" spans="1:34" ht="22.35" customHeight="1">
      <c r="A52" s="7"/>
      <c r="B52" s="7"/>
      <c r="C52" s="7"/>
      <c r="D52" s="7"/>
      <c r="E52" s="7"/>
      <c r="F52" s="8"/>
      <c r="G52" s="162">
        <v>32</v>
      </c>
      <c r="H52" s="165" t="s">
        <v>329</v>
      </c>
      <c r="I52" s="162" t="s">
        <v>1741</v>
      </c>
      <c r="J52" s="159"/>
      <c r="K52" s="11" t="str">
        <f t="shared" ca="1" si="6"/>
        <v/>
      </c>
      <c r="L52" s="156" t="s">
        <v>883</v>
      </c>
      <c r="M52" s="156" t="s">
        <v>1800</v>
      </c>
      <c r="N52" s="156"/>
      <c r="O52" s="9">
        <v>5501.1</v>
      </c>
      <c r="P52" s="9">
        <v>1</v>
      </c>
      <c r="Q52" s="13" t="str">
        <f>VLOOKUP(O52, '[1]لیست محصولات شهریور ۱۴۰۳'!B:C,2,0)</f>
        <v>ورتکس | Vortex</v>
      </c>
      <c r="R52" s="9"/>
      <c r="S52" s="12">
        <f>VLOOKUP(O52, '[1]لیست محصولات شهریور ۱۴۰۳'!B:F,5,0)</f>
        <v>150</v>
      </c>
      <c r="T52" s="14">
        <f>VLOOKUP(O52, '[1]لیست محصولات شهریور ۱۴۰۳'!B:G,6,0)</f>
        <v>2300000</v>
      </c>
      <c r="U52" s="15"/>
      <c r="V52" s="16">
        <f t="shared" si="7"/>
        <v>0</v>
      </c>
      <c r="W52" s="12">
        <f t="shared" si="8"/>
        <v>1</v>
      </c>
      <c r="X52" s="14">
        <f t="shared" si="9"/>
        <v>2300000</v>
      </c>
      <c r="Y52" s="17"/>
      <c r="Z52" s="14">
        <f t="shared" si="10"/>
        <v>2300000</v>
      </c>
      <c r="AA52" s="168" t="s">
        <v>80</v>
      </c>
      <c r="AB52" s="226" t="s">
        <v>70</v>
      </c>
      <c r="AC52" s="171" t="s">
        <v>1801</v>
      </c>
      <c r="AD52" s="175"/>
      <c r="AE52" s="154" t="s">
        <v>1802</v>
      </c>
      <c r="AF52" s="21"/>
      <c r="AG52" s="22" t="str">
        <f t="shared" si="5"/>
        <v>TRUE</v>
      </c>
      <c r="AH52" s="23" t="str">
        <f t="shared" si="11"/>
        <v>تهران -  - بهزاد اصغرپور 09121166336</v>
      </c>
    </row>
    <row r="53" spans="1:34" ht="22.35" customHeight="1">
      <c r="A53" s="7"/>
      <c r="B53" s="7"/>
      <c r="C53" s="7"/>
      <c r="D53" s="7"/>
      <c r="E53" s="7"/>
      <c r="F53" s="8"/>
      <c r="G53" s="163"/>
      <c r="H53" s="166"/>
      <c r="I53" s="163"/>
      <c r="J53" s="160"/>
      <c r="K53" s="11" t="str">
        <f t="shared" ca="1" si="6"/>
        <v/>
      </c>
      <c r="L53" s="157"/>
      <c r="M53" s="157"/>
      <c r="N53" s="157"/>
      <c r="O53" s="9">
        <v>5501.2</v>
      </c>
      <c r="P53" s="9">
        <v>1</v>
      </c>
      <c r="Q53" s="13" t="str">
        <f>VLOOKUP(O53, '[1]لیست محصولات شهریور ۱۴۰۳'!B:C,2,0)</f>
        <v>ورتکس | Vortex</v>
      </c>
      <c r="R53" s="9"/>
      <c r="S53" s="12">
        <f>VLOOKUP(O53, '[1]لیست محصولات شهریور ۱۴۰۳'!B:F,5,0)</f>
        <v>750</v>
      </c>
      <c r="T53" s="14">
        <f>VLOOKUP(O53, '[1]لیست محصولات شهریور ۱۴۰۳'!B:G,6,0)</f>
        <v>11100000</v>
      </c>
      <c r="U53" s="15"/>
      <c r="V53" s="16">
        <f t="shared" si="7"/>
        <v>0</v>
      </c>
      <c r="W53" s="12">
        <f t="shared" si="8"/>
        <v>1</v>
      </c>
      <c r="X53" s="14">
        <f t="shared" si="9"/>
        <v>11100000</v>
      </c>
      <c r="Y53" s="17"/>
      <c r="Z53" s="14">
        <f t="shared" si="10"/>
        <v>11100000</v>
      </c>
      <c r="AA53" s="169"/>
      <c r="AB53" s="228"/>
      <c r="AC53" s="172"/>
      <c r="AD53" s="176"/>
      <c r="AE53" s="174"/>
      <c r="AF53" s="21"/>
      <c r="AG53" s="22" t="str">
        <f t="shared" si="5"/>
        <v>TRUE</v>
      </c>
      <c r="AH53" s="23" t="str">
        <f t="shared" si="11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164"/>
      <c r="H54" s="167"/>
      <c r="I54" s="164"/>
      <c r="J54" s="161"/>
      <c r="K54" s="11" t="str">
        <f t="shared" ca="1" si="6"/>
        <v/>
      </c>
      <c r="L54" s="158"/>
      <c r="M54" s="158"/>
      <c r="N54" s="158"/>
      <c r="O54" s="9">
        <v>5525.2</v>
      </c>
      <c r="P54" s="9">
        <v>1</v>
      </c>
      <c r="Q54" s="13" t="str">
        <f>VLOOKUP(O54, '[1]لیست محصولات شهریور ۱۴۰۳'!B:C,2,0)</f>
        <v>اتیوپی آناسورا | Ethiopia Anasora</v>
      </c>
      <c r="R54" s="9"/>
      <c r="S54" s="12">
        <f>VLOOKUP(O54, '[1]لیست محصولات شهریور ۱۴۰۳'!B:F,5,0)</f>
        <v>750</v>
      </c>
      <c r="T54" s="14">
        <f>VLOOKUP(O54, '[1]لیست محصولات شهریور ۱۴۰۳'!B:G,6,0)</f>
        <v>13350000</v>
      </c>
      <c r="U54" s="15"/>
      <c r="V54" s="16">
        <f t="shared" si="7"/>
        <v>0</v>
      </c>
      <c r="W54" s="12">
        <f t="shared" si="8"/>
        <v>1</v>
      </c>
      <c r="X54" s="14">
        <f t="shared" si="9"/>
        <v>13350000</v>
      </c>
      <c r="Y54" s="17"/>
      <c r="Z54" s="14">
        <f t="shared" si="10"/>
        <v>13350000</v>
      </c>
      <c r="AA54" s="170"/>
      <c r="AB54" s="227"/>
      <c r="AC54" s="173"/>
      <c r="AD54" s="177"/>
      <c r="AE54" s="155"/>
      <c r="AF54" s="21"/>
      <c r="AG54" s="22" t="str">
        <f t="shared" si="5"/>
        <v>TRUE</v>
      </c>
      <c r="AH54" s="23" t="str">
        <f t="shared" si="11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6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7"/>
        <v>0</v>
      </c>
      <c r="W55" s="12">
        <f t="shared" si="8"/>
        <v>0</v>
      </c>
      <c r="X55" s="14" t="e">
        <f t="shared" si="9"/>
        <v>#N/A</v>
      </c>
      <c r="Y55" s="17"/>
      <c r="Z55" s="14" t="e">
        <f t="shared" si="10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11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6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7"/>
        <v>0</v>
      </c>
      <c r="W56" s="12">
        <f t="shared" si="8"/>
        <v>0</v>
      </c>
      <c r="X56" s="14" t="e">
        <f t="shared" si="9"/>
        <v>#N/A</v>
      </c>
      <c r="Y56" s="17"/>
      <c r="Z56" s="14" t="e">
        <f t="shared" si="10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11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6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7"/>
        <v>0</v>
      </c>
      <c r="W57" s="12">
        <f t="shared" si="8"/>
        <v>0</v>
      </c>
      <c r="X57" s="14" t="e">
        <f t="shared" si="9"/>
        <v>#N/A</v>
      </c>
      <c r="Y57" s="17"/>
      <c r="Z57" s="14" t="e">
        <f t="shared" si="10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11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6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7"/>
        <v>0</v>
      </c>
      <c r="W58" s="12">
        <f t="shared" si="8"/>
        <v>0</v>
      </c>
      <c r="X58" s="14" t="e">
        <f t="shared" si="9"/>
        <v>#N/A</v>
      </c>
      <c r="Y58" s="17"/>
      <c r="Z58" s="14" t="e">
        <f t="shared" si="10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11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6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7"/>
        <v>0</v>
      </c>
      <c r="W59" s="12">
        <f t="shared" si="8"/>
        <v>0</v>
      </c>
      <c r="X59" s="14" t="e">
        <f t="shared" si="9"/>
        <v>#N/A</v>
      </c>
      <c r="Y59" s="17"/>
      <c r="Z59" s="14" t="e">
        <f t="shared" si="10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11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6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7"/>
        <v>0</v>
      </c>
      <c r="W60" s="12">
        <f t="shared" si="8"/>
        <v>0</v>
      </c>
      <c r="X60" s="14" t="e">
        <f t="shared" si="9"/>
        <v>#N/A</v>
      </c>
      <c r="Y60" s="17"/>
      <c r="Z60" s="14" t="e">
        <f t="shared" si="10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11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6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7"/>
        <v>0</v>
      </c>
      <c r="W61" s="12">
        <f t="shared" si="8"/>
        <v>0</v>
      </c>
      <c r="X61" s="14" t="e">
        <f t="shared" si="9"/>
        <v>#N/A</v>
      </c>
      <c r="Y61" s="17"/>
      <c r="Z61" s="14" t="e">
        <f t="shared" si="10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11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6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7"/>
        <v>0</v>
      </c>
      <c r="W62" s="12">
        <f t="shared" si="8"/>
        <v>0</v>
      </c>
      <c r="X62" s="14" t="e">
        <f t="shared" si="9"/>
        <v>#N/A</v>
      </c>
      <c r="Y62" s="17"/>
      <c r="Z62" s="14" t="e">
        <f t="shared" si="10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11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6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7"/>
        <v>0</v>
      </c>
      <c r="W63" s="12">
        <f t="shared" si="8"/>
        <v>0</v>
      </c>
      <c r="X63" s="14" t="e">
        <f t="shared" si="9"/>
        <v>#N/A</v>
      </c>
      <c r="Y63" s="17"/>
      <c r="Z63" s="14" t="e">
        <f t="shared" si="10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11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6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7"/>
        <v>0</v>
      </c>
      <c r="W64" s="12">
        <f t="shared" si="8"/>
        <v>0</v>
      </c>
      <c r="X64" s="14" t="e">
        <f t="shared" si="9"/>
        <v>#N/A</v>
      </c>
      <c r="Y64" s="17"/>
      <c r="Z64" s="14" t="e">
        <f t="shared" si="10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11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6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7"/>
        <v>0</v>
      </c>
      <c r="W65" s="12">
        <f t="shared" si="8"/>
        <v>0</v>
      </c>
      <c r="X65" s="14" t="e">
        <f t="shared" si="9"/>
        <v>#N/A</v>
      </c>
      <c r="Y65" s="17"/>
      <c r="Z65" s="14" t="e">
        <f t="shared" si="10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11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11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11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8</v>
      </c>
      <c r="AI240" s="56">
        <f t="shared" si="24"/>
        <v>0</v>
      </c>
      <c r="AJ240" s="57">
        <f>AH240-AI240</f>
        <v>8</v>
      </c>
      <c r="AK240" s="58">
        <f t="shared" si="28"/>
        <v>1.2</v>
      </c>
      <c r="AL240" s="59">
        <f>AO240+AQ240-[2]Sheet1!$AH241</f>
        <v>0</v>
      </c>
      <c r="AM240" s="59">
        <f t="shared" si="30"/>
        <v>-8</v>
      </c>
      <c r="AN240" s="58">
        <f t="shared" si="26"/>
        <v>0</v>
      </c>
      <c r="AO240" s="59"/>
      <c r="AP240" s="58">
        <f t="shared" si="27"/>
        <v>-1.2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5</v>
      </c>
      <c r="AI241" s="56">
        <f t="shared" si="24"/>
        <v>0</v>
      </c>
      <c r="AJ241" s="57">
        <f t="shared" ref="AJ241:AJ264" si="32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30"/>
        <v>-5</v>
      </c>
      <c r="AN241" s="58">
        <f t="shared" si="26"/>
        <v>0</v>
      </c>
      <c r="AO241" s="59"/>
      <c r="AP241" s="58">
        <f t="shared" si="27"/>
        <v>-3.75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14</v>
      </c>
      <c r="AI242" s="56">
        <f t="shared" si="24"/>
        <v>0</v>
      </c>
      <c r="AJ242" s="57">
        <f t="shared" si="32"/>
        <v>14</v>
      </c>
      <c r="AK242" s="58">
        <f t="shared" ref="AK242:AK267" si="33">AH242*AG242/1000</f>
        <v>56</v>
      </c>
      <c r="AL242" s="59">
        <f>AO242+AQ242-[2]Sheet1!$AH243</f>
        <v>0</v>
      </c>
      <c r="AM242" s="59">
        <f t="shared" si="30"/>
        <v>-14</v>
      </c>
      <c r="AN242" s="58">
        <f t="shared" si="26"/>
        <v>0</v>
      </c>
      <c r="AO242" s="59"/>
      <c r="AP242" s="58">
        <f t="shared" si="27"/>
        <v>-56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5</v>
      </c>
      <c r="AI251" s="56">
        <f t="shared" si="24"/>
        <v>0</v>
      </c>
      <c r="AJ251" s="57">
        <f t="shared" si="32"/>
        <v>5</v>
      </c>
      <c r="AK251" s="58">
        <f t="shared" si="33"/>
        <v>0.75</v>
      </c>
      <c r="AL251" s="59">
        <f>AO251+AQ251-[2]Sheet1!$AH252</f>
        <v>0</v>
      </c>
      <c r="AM251" s="59">
        <f t="shared" si="30"/>
        <v>-5</v>
      </c>
      <c r="AN251" s="58">
        <f t="shared" si="26"/>
        <v>0</v>
      </c>
      <c r="AO251" s="59"/>
      <c r="AP251" s="58">
        <f t="shared" si="27"/>
        <v>-0.75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14</v>
      </c>
      <c r="AI252" s="56">
        <f t="shared" si="24"/>
        <v>0</v>
      </c>
      <c r="AJ252" s="57">
        <f t="shared" si="32"/>
        <v>14</v>
      </c>
      <c r="AK252" s="58">
        <f t="shared" si="33"/>
        <v>10.5</v>
      </c>
      <c r="AL252" s="59">
        <f>AO252+AQ252-[2]Sheet1!$AH253</f>
        <v>0</v>
      </c>
      <c r="AM252" s="59">
        <f t="shared" si="30"/>
        <v>-14</v>
      </c>
      <c r="AN252" s="58">
        <f t="shared" si="26"/>
        <v>0</v>
      </c>
      <c r="AO252" s="59"/>
      <c r="AP252" s="58">
        <f t="shared" si="27"/>
        <v>-10.5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AO254+AQ254-[2]Sheet1!$AH255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3:W200" name="باقیمانده_5"/>
    <protectedRange algorithmName="SHA-512" hashValue="f5WsBkExWTs/LKakVBbNBXjGjwaAPcOxHhJFt4MnEAAY0TgGUtLBwc6BQDnps5THm9Gccqda3SWXIrg2Z9o+GA==" saltValue="9EXh0tvvNrwpkDbSuYJ+Uw==" spinCount="100000" sqref="V3:V200" name="تعداد ارسال شده_4"/>
    <protectedRange algorithmName="SHA-512" hashValue="jjrV5Hy6JwvVqOO7tKoZVoRg7rpBcjqvT96GSIFiDncBaImziwFUF2JC6d0rT0SfgZv+eJ/5g2VdqSB7bdW0mg==" saltValue="0Igh3j97EZBwjtfDd8U1wg==" spinCount="100000" sqref="W2" name="باقیمانده_5_1"/>
    <protectedRange algorithmName="SHA-512" hashValue="f5WsBkExWTs/LKakVBbNBXjGjwaAPcOxHhJFt4MnEAAY0TgGUtLBwc6BQDnps5THm9Gccqda3SWXIrg2Z9o+GA==" saltValue="9EXh0tvvNrwpkDbSuYJ+Uw==" spinCount="100000" sqref="V2" name="تعداد ارسال شده_4_1"/>
  </protectedRanges>
  <mergeCells count="160">
    <mergeCell ref="AE52:AE54"/>
    <mergeCell ref="G52:G54"/>
    <mergeCell ref="H52:H54"/>
    <mergeCell ref="I52:I54"/>
    <mergeCell ref="J52:J54"/>
    <mergeCell ref="L52:L54"/>
    <mergeCell ref="M52:M54"/>
    <mergeCell ref="N52:N54"/>
    <mergeCell ref="AD52:AD54"/>
    <mergeCell ref="AC52:AC54"/>
    <mergeCell ref="AB52:AB54"/>
    <mergeCell ref="AA52:AA54"/>
    <mergeCell ref="A1:B1"/>
    <mergeCell ref="C1:D1"/>
    <mergeCell ref="E1:F1"/>
    <mergeCell ref="U1:V1"/>
    <mergeCell ref="AD4:AD5"/>
    <mergeCell ref="AC4:AC5"/>
    <mergeCell ref="AB4:AB5"/>
    <mergeCell ref="AA4:AA5"/>
    <mergeCell ref="N4:N5"/>
    <mergeCell ref="M4:M5"/>
    <mergeCell ref="L4:L5"/>
    <mergeCell ref="J4:J5"/>
    <mergeCell ref="I4:I5"/>
    <mergeCell ref="H4:H5"/>
    <mergeCell ref="G4:G5"/>
    <mergeCell ref="G7:G8"/>
    <mergeCell ref="AD7:AD8"/>
    <mergeCell ref="AC7:AC8"/>
    <mergeCell ref="AB7:AB8"/>
    <mergeCell ref="AA7:AA8"/>
    <mergeCell ref="M7:M8"/>
    <mergeCell ref="L7:L8"/>
    <mergeCell ref="J7:J8"/>
    <mergeCell ref="I7:I8"/>
    <mergeCell ref="H7:H8"/>
    <mergeCell ref="N7:N8"/>
    <mergeCell ref="AD14:AD15"/>
    <mergeCell ref="AC14:AC15"/>
    <mergeCell ref="AB14:AB15"/>
    <mergeCell ref="AA14:AA15"/>
    <mergeCell ref="N16:N17"/>
    <mergeCell ref="G10:G11"/>
    <mergeCell ref="N14:N15"/>
    <mergeCell ref="M14:M15"/>
    <mergeCell ref="L14:L15"/>
    <mergeCell ref="J14:J15"/>
    <mergeCell ref="I14:I15"/>
    <mergeCell ref="H14:H15"/>
    <mergeCell ref="G14:G15"/>
    <mergeCell ref="M10:M11"/>
    <mergeCell ref="L10:L11"/>
    <mergeCell ref="J10:J11"/>
    <mergeCell ref="I10:I11"/>
    <mergeCell ref="H10:H11"/>
    <mergeCell ref="AD10:AD11"/>
    <mergeCell ref="AC10:AC11"/>
    <mergeCell ref="AB10:AB11"/>
    <mergeCell ref="AA10:AA11"/>
    <mergeCell ref="N10:N11"/>
    <mergeCell ref="G16:G17"/>
    <mergeCell ref="AC16:AC17"/>
    <mergeCell ref="AD16:AD17"/>
    <mergeCell ref="AB16:AB17"/>
    <mergeCell ref="AA16:AA17"/>
    <mergeCell ref="M16:M17"/>
    <mergeCell ref="L16:L17"/>
    <mergeCell ref="J16:J17"/>
    <mergeCell ref="I16:I17"/>
    <mergeCell ref="H16:H17"/>
    <mergeCell ref="G20:G21"/>
    <mergeCell ref="AD25:AD27"/>
    <mergeCell ref="AC25:AC27"/>
    <mergeCell ref="AB25:AB27"/>
    <mergeCell ref="AA25:AA27"/>
    <mergeCell ref="G25:G27"/>
    <mergeCell ref="H25:H27"/>
    <mergeCell ref="I25:I27"/>
    <mergeCell ref="J25:J27"/>
    <mergeCell ref="L25:L27"/>
    <mergeCell ref="M25:M27"/>
    <mergeCell ref="N25:N27"/>
    <mergeCell ref="M20:M21"/>
    <mergeCell ref="L20:L21"/>
    <mergeCell ref="J20:J21"/>
    <mergeCell ref="I20:I21"/>
    <mergeCell ref="H20:H21"/>
    <mergeCell ref="AD20:AD21"/>
    <mergeCell ref="AC20:AC21"/>
    <mergeCell ref="AB20:AB21"/>
    <mergeCell ref="AA20:AA21"/>
    <mergeCell ref="N20:N21"/>
    <mergeCell ref="G28:G29"/>
    <mergeCell ref="AD31:AD33"/>
    <mergeCell ref="AC31:AC33"/>
    <mergeCell ref="AB31:AB33"/>
    <mergeCell ref="AA31:AA33"/>
    <mergeCell ref="G31:G33"/>
    <mergeCell ref="H31:H33"/>
    <mergeCell ref="I31:I33"/>
    <mergeCell ref="J31:J33"/>
    <mergeCell ref="L31:L33"/>
    <mergeCell ref="M31:M33"/>
    <mergeCell ref="N31:N33"/>
    <mergeCell ref="M28:M29"/>
    <mergeCell ref="L28:L29"/>
    <mergeCell ref="J28:J29"/>
    <mergeCell ref="I28:I29"/>
    <mergeCell ref="H28:H29"/>
    <mergeCell ref="AD28:AD29"/>
    <mergeCell ref="AC28:AC29"/>
    <mergeCell ref="AB28:AB29"/>
    <mergeCell ref="AA28:AA29"/>
    <mergeCell ref="N28:N29"/>
    <mergeCell ref="AE31:AE33"/>
    <mergeCell ref="AD38:AD41"/>
    <mergeCell ref="AC38:AC41"/>
    <mergeCell ref="AB38:AB41"/>
    <mergeCell ref="AA38:AA41"/>
    <mergeCell ref="H34:H35"/>
    <mergeCell ref="G34:G35"/>
    <mergeCell ref="AD34:AD35"/>
    <mergeCell ref="AC34:AC35"/>
    <mergeCell ref="AB34:AB35"/>
    <mergeCell ref="AA34:AA35"/>
    <mergeCell ref="N34:N35"/>
    <mergeCell ref="M34:M35"/>
    <mergeCell ref="L34:L35"/>
    <mergeCell ref="J34:J35"/>
    <mergeCell ref="I34:I35"/>
    <mergeCell ref="L42:L43"/>
    <mergeCell ref="J42:J43"/>
    <mergeCell ref="I42:I43"/>
    <mergeCell ref="H42:H43"/>
    <mergeCell ref="G42:G43"/>
    <mergeCell ref="M38:M41"/>
    <mergeCell ref="N38:N41"/>
    <mergeCell ref="AD42:AD43"/>
    <mergeCell ref="AC42:AC43"/>
    <mergeCell ref="AB42:AB43"/>
    <mergeCell ref="AA42:AA43"/>
    <mergeCell ref="N42:N43"/>
    <mergeCell ref="M42:M43"/>
    <mergeCell ref="G38:G41"/>
    <mergeCell ref="H38:H41"/>
    <mergeCell ref="I38:I41"/>
    <mergeCell ref="J38:J41"/>
    <mergeCell ref="L38:L41"/>
    <mergeCell ref="M44:M47"/>
    <mergeCell ref="N44:N47"/>
    <mergeCell ref="AD44:AD47"/>
    <mergeCell ref="AC44:AC47"/>
    <mergeCell ref="AB44:AB47"/>
    <mergeCell ref="AA44:AA47"/>
    <mergeCell ref="G44:G47"/>
    <mergeCell ref="H44:H47"/>
    <mergeCell ref="I44:I47"/>
    <mergeCell ref="J44:J47"/>
    <mergeCell ref="L44:L47"/>
  </mergeCells>
  <conditionalFormatting sqref="G3:J3 J4 J6:J7 J9:J10 G12:J14 G16:J16 G18:J20 G22:J25 G28:J28 G30:J31 G34:J34 G36:J38 G42:J42 G44:J44">
    <cfRule type="expression" dxfId="30" priority="70">
      <formula>$A3</formula>
    </cfRule>
  </conditionalFormatting>
  <conditionalFormatting sqref="G3:J3 AD3:AD4 Z3:Z200 J4 J6:J7 AD6:AD7 J9:J10 AD9:AD10 G12:J14 AD12:AD14 G16:J16 AD16 G18:J20 AD18:AD20 G22:J25 AD22:AD25 G28:J28 AD28 G30:J31 AD30:AD31 G34:J34 AD34 G36:J38 AD36:AD38 G42:J42 AD42 G44:J44 AD44 G48:J50 AD48:AD52 G52:J52 G55:J200 AD55:AD200">
    <cfRule type="expression" dxfId="29" priority="72">
      <formula>$E3</formula>
    </cfRule>
  </conditionalFormatting>
  <conditionalFormatting sqref="G48:J52 G55:J200">
    <cfRule type="expression" dxfId="28" priority="1">
      <formula>$A48</formula>
    </cfRule>
  </conditionalFormatting>
  <conditionalFormatting sqref="G51:J51">
    <cfRule type="expression" dxfId="27" priority="3">
      <formula>$E51</formula>
    </cfRule>
  </conditionalFormatting>
  <conditionalFormatting sqref="G51:M51">
    <cfRule type="expression" dxfId="26" priority="2">
      <formula>$C51</formula>
    </cfRule>
  </conditionalFormatting>
  <conditionalFormatting sqref="G3:P3 J4 J6:J7 J9:J10 G12:AF14 G16:AF16 G18:AF20 G22:AF25 G28:AF28 G30:AF31 G34:AF34 G36:AF38 G42:AF42 G44:AF44 Q3:AF4 Q5:Z5 Q6:AF7 Q8:Z8 Q9:AF10 O11:Z11 O15:Z15 O17:Z17 O21:Z21 O26:Z27 O29:Z29 O32:Z33 O35:Z35 O39:Z41 O43:Z43 O45:Z47 G48:AF50 N51:AF51 G52:AF52 O53:Z54 G55:AF200 H4 O4:P10 K4:K11 AE5:AF5 H6:H7 AE8:AF8 H9:H10 AE11:AF11 K15 AE15:AF15 K17 AE17:AF17 K21 AE21:AF21 K26:K27 AE26:AF27 K29 AE29:AF29 K32:K33 AF32:AF33 K35 AE35:AF35 K39:K41 AE39:AF41 K43 AE43:AF43 K45:K47 AE45:AF47 K53:K54 AF53:AF54">
    <cfRule type="expression" dxfId="25" priority="71">
      <formula>$C3</formula>
    </cfRule>
  </conditionalFormatting>
  <conditionalFormatting sqref="J2 Z2 AD2">
    <cfRule type="expression" dxfId="24" priority="7">
      <formula>$E2</formula>
    </cfRule>
  </conditionalFormatting>
  <conditionalFormatting sqref="J2 AD2:AD4 Z2:Z200 AD6:AD7 AD9:AD10 AD12:AD14 AD16 AD18:AD20 AD22:AD25 AD28 AD30:AD31 AD34 AD36:AD38 AD42 AD44 AD48:AD52 AD55:AD200">
    <cfRule type="expression" dxfId="23" priority="5">
      <formula>$A2</formula>
    </cfRule>
  </conditionalFormatting>
  <conditionalFormatting sqref="J2:K2 O2:AF2 H2">
    <cfRule type="expression" dxfId="22" priority="6">
      <formula>$C2</formula>
    </cfRule>
  </conditionalFormatting>
  <conditionalFormatting sqref="W2:W200">
    <cfRule type="expression" dxfId="21" priority="4">
      <formula>$AG2</formula>
    </cfRule>
  </conditionalFormatting>
  <conditionalFormatting sqref="AL203:AM203">
    <cfRule type="dataBar" priority="34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{77460A7A-706A-4E19-BF61-D293AAA0FB9D}</x14:id>
        </ext>
      </extLst>
    </cfRule>
  </conditionalFormatting>
  <conditionalFormatting sqref="AL204:AM204">
    <cfRule type="dataBar" priority="33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{57F34CC3-8490-4026-8020-1886A8FC39A5}</x14:id>
        </ext>
      </extLst>
    </cfRule>
  </conditionalFormatting>
  <conditionalFormatting sqref="AL205:AM205">
    <cfRule type="dataBar" priority="32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{CFDE2889-4CBF-4D78-8E65-50AAF825B723}</x14:id>
        </ext>
      </extLst>
    </cfRule>
  </conditionalFormatting>
  <conditionalFormatting sqref="AL206:AM206">
    <cfRule type="dataBar" priority="31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{B90CFA2A-1229-4A6D-9266-703EDE35FF6A}</x14:id>
        </ext>
      </extLst>
    </cfRule>
  </conditionalFormatting>
  <conditionalFormatting sqref="AL207:AM207">
    <cfRule type="dataBar" priority="30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{089F8D88-EC2E-4CFD-813A-E00D21DBCBBB}</x14:id>
        </ext>
      </extLst>
    </cfRule>
  </conditionalFormatting>
  <conditionalFormatting sqref="AL208:AM208">
    <cfRule type="dataBar" priority="29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{BDDB8581-A166-468C-8C96-B4F28DE28F0E}</x14:id>
        </ext>
      </extLst>
    </cfRule>
  </conditionalFormatting>
  <conditionalFormatting sqref="AL209:AM209">
    <cfRule type="dataBar" priority="28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{8E7C177E-0394-4ED4-80C4-CF7430EF9BEE}</x14:id>
        </ext>
      </extLst>
    </cfRule>
  </conditionalFormatting>
  <conditionalFormatting sqref="AL210:AM210">
    <cfRule type="dataBar" priority="27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{A7F3E2E6-3ACC-442A-8FC8-46EAE9CC1F13}</x14:id>
        </ext>
      </extLst>
    </cfRule>
  </conditionalFormatting>
  <conditionalFormatting sqref="AL211:AM211">
    <cfRule type="dataBar" priority="26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{363A6B83-C662-4542-BE35-235A64948D4F}</x14:id>
        </ext>
      </extLst>
    </cfRule>
  </conditionalFormatting>
  <conditionalFormatting sqref="AL212:AM212">
    <cfRule type="dataBar" priority="25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{2A2089C6-2D1A-4FBE-8E58-1305B6D2A184}</x14:id>
        </ext>
      </extLst>
    </cfRule>
  </conditionalFormatting>
  <conditionalFormatting sqref="AL213:AM213">
    <cfRule type="dataBar" priority="24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{FAEE5968-6C43-4F69-83D7-E239CB9759C9}</x14:id>
        </ext>
      </extLst>
    </cfRule>
  </conditionalFormatting>
  <conditionalFormatting sqref="AL214:AM214">
    <cfRule type="dataBar" priority="23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{8A8BBC7C-937B-46D0-8841-9820D9D92419}</x14:id>
        </ext>
      </extLst>
    </cfRule>
  </conditionalFormatting>
  <conditionalFormatting sqref="AL215:AM215">
    <cfRule type="dataBar" priority="22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{8E5DF97A-BA54-4D63-BD17-C862D1FB4278}</x14:id>
        </ext>
      </extLst>
    </cfRule>
  </conditionalFormatting>
  <conditionalFormatting sqref="AL216:AM216">
    <cfRule type="dataBar" priority="21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{34AADF49-F56A-49EB-8745-B2B5A17C5F85}</x14:id>
        </ext>
      </extLst>
    </cfRule>
  </conditionalFormatting>
  <conditionalFormatting sqref="AL217:AM217">
    <cfRule type="dataBar" priority="20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{9E9C4387-B91A-46BD-B654-35ABB813F117}</x14:id>
        </ext>
      </extLst>
    </cfRule>
  </conditionalFormatting>
  <conditionalFormatting sqref="AL218:AM218">
    <cfRule type="dataBar" priority="19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{2EF49CB6-98D5-4267-B517-F009A4AA2298}</x14:id>
        </ext>
      </extLst>
    </cfRule>
  </conditionalFormatting>
  <conditionalFormatting sqref="AL219:AM219">
    <cfRule type="dataBar" priority="18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{CD74F481-CD27-4243-B7A5-DF1577B1A912}</x14:id>
        </ext>
      </extLst>
    </cfRule>
  </conditionalFormatting>
  <conditionalFormatting sqref="AL220:AM220">
    <cfRule type="dataBar" priority="17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{FA057C99-7A38-4214-AFD5-F639044622A6}</x14:id>
        </ext>
      </extLst>
    </cfRule>
  </conditionalFormatting>
  <conditionalFormatting sqref="AL221:AM221">
    <cfRule type="dataBar" priority="35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{F4E75D7E-6F85-4555-85AA-7EDA75159E1A}</x14:id>
        </ext>
      </extLst>
    </cfRule>
  </conditionalFormatting>
  <conditionalFormatting sqref="AL223:AM223">
    <cfRule type="dataBar" priority="36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{FA02CB14-DB30-4226-8242-8AEDD5260582}</x14:id>
        </ext>
      </extLst>
    </cfRule>
  </conditionalFormatting>
  <conditionalFormatting sqref="AL224:AM224">
    <cfRule type="dataBar" priority="37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{C901FA93-E100-449F-826F-0C57CC6BBF9B}</x14:id>
        </ext>
      </extLst>
    </cfRule>
  </conditionalFormatting>
  <conditionalFormatting sqref="AL225:AM225">
    <cfRule type="dataBar" priority="38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{0F802A1A-04B1-4CCB-8B89-BA82563896F9}</x14:id>
        </ext>
      </extLst>
    </cfRule>
  </conditionalFormatting>
  <conditionalFormatting sqref="AL226:AM226">
    <cfRule type="dataBar" priority="39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{BF82D383-387C-4003-BBE7-34BEE24096A1}</x14:id>
        </ext>
      </extLst>
    </cfRule>
  </conditionalFormatting>
  <conditionalFormatting sqref="AL227:AM227">
    <cfRule type="dataBar" priority="40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{099DEF74-E02E-4087-AFDB-367AEC0F10B9}</x14:id>
        </ext>
      </extLst>
    </cfRule>
  </conditionalFormatting>
  <conditionalFormatting sqref="AL228:AM228">
    <cfRule type="dataBar" priority="41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{C3DD5CB0-8973-4C82-8C67-29980794B94D}</x14:id>
        </ext>
      </extLst>
    </cfRule>
  </conditionalFormatting>
  <conditionalFormatting sqref="AL229:AM229">
    <cfRule type="dataBar" priority="16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{9F23EC2D-4EFD-4AFA-BEA4-08EE311F2D00}</x14:id>
        </ext>
      </extLst>
    </cfRule>
  </conditionalFormatting>
  <conditionalFormatting sqref="AL230:AM230">
    <cfRule type="dataBar" priority="15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{4C8B3680-BEEE-47AE-9ABB-72309880D6C5}</x14:id>
        </ext>
      </extLst>
    </cfRule>
  </conditionalFormatting>
  <conditionalFormatting sqref="AL231:AM231">
    <cfRule type="dataBar" priority="14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{90FB870E-DE47-463F-B187-905645F75B37}</x14:id>
        </ext>
      </extLst>
    </cfRule>
  </conditionalFormatting>
  <conditionalFormatting sqref="AL232:AM232">
    <cfRule type="dataBar" priority="13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{368B8304-DEAF-49BE-B5E4-25857FCA1EBA}</x14:id>
        </ext>
      </extLst>
    </cfRule>
  </conditionalFormatting>
  <conditionalFormatting sqref="AL233:AM233">
    <cfRule type="dataBar" priority="12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{97A5F1E6-52F3-4290-A5EB-97F440799E97}</x14:id>
        </ext>
      </extLst>
    </cfRule>
  </conditionalFormatting>
  <conditionalFormatting sqref="AL234:AM234">
    <cfRule type="dataBar" priority="11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{92A3FA2A-CCD1-4955-88FE-FC9DA7ECF67E}</x14:id>
        </ext>
      </extLst>
    </cfRule>
  </conditionalFormatting>
  <conditionalFormatting sqref="AL235:AM235">
    <cfRule type="dataBar" priority="42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{C88C2745-8317-431D-A2F1-D1A830293C90}</x14:id>
        </ext>
      </extLst>
    </cfRule>
  </conditionalFormatting>
  <conditionalFormatting sqref="AL236:AM236">
    <cfRule type="dataBar" priority="43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{E3695DCD-B0BF-4433-9E02-7EAF8581B481}</x14:id>
        </ext>
      </extLst>
    </cfRule>
  </conditionalFormatting>
  <conditionalFormatting sqref="AL237:AM237">
    <cfRule type="dataBar" priority="44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{3540E56B-DBE6-46D7-A801-1E119C8867EF}</x14:id>
        </ext>
      </extLst>
    </cfRule>
  </conditionalFormatting>
  <conditionalFormatting sqref="AL238:AM238">
    <cfRule type="dataBar" priority="45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{CBE9E4C9-CF28-49DC-B1E1-9A3FBFF04A2F}</x14:id>
        </ext>
      </extLst>
    </cfRule>
  </conditionalFormatting>
  <conditionalFormatting sqref="AL239:AM239">
    <cfRule type="dataBar" priority="46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{6C10211C-5850-4C55-B62B-E3B776C81863}</x14:id>
        </ext>
      </extLst>
    </cfRule>
  </conditionalFormatting>
  <conditionalFormatting sqref="AL240:AM240">
    <cfRule type="dataBar" priority="47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{16667472-CB5B-442A-9B8F-7972E9C3069C}</x14:id>
        </ext>
      </extLst>
    </cfRule>
  </conditionalFormatting>
  <conditionalFormatting sqref="AL241:AM241">
    <cfRule type="dataBar" priority="48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{553198BD-33AB-4224-9E22-14494E0B2529}</x14:id>
        </ext>
      </extLst>
    </cfRule>
  </conditionalFormatting>
  <conditionalFormatting sqref="AL242:AM242">
    <cfRule type="dataBar" priority="49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{981BB2D7-C6AD-4309-A6E4-5ECE0EB3AD45}</x14:id>
        </ext>
      </extLst>
    </cfRule>
  </conditionalFormatting>
  <conditionalFormatting sqref="AL243:AM243">
    <cfRule type="dataBar" priority="50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{7D1FC707-247B-4F81-BE00-D7BFB82F8BB6}</x14:id>
        </ext>
      </extLst>
    </cfRule>
  </conditionalFormatting>
  <conditionalFormatting sqref="AL244:AM244">
    <cfRule type="dataBar" priority="51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{F566EEEE-21CB-437B-8B36-6AAF39D71AB3}</x14:id>
        </ext>
      </extLst>
    </cfRule>
  </conditionalFormatting>
  <conditionalFormatting sqref="AL245:AM245">
    <cfRule type="dataBar" priority="52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{37723BF8-367F-438A-9300-ED3B2013E3CC}</x14:id>
        </ext>
      </extLst>
    </cfRule>
  </conditionalFormatting>
  <conditionalFormatting sqref="AL246:AM246">
    <cfRule type="dataBar" priority="53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{560E66FF-F43E-4C5F-BB98-80DCEBE63B68}</x14:id>
        </ext>
      </extLst>
    </cfRule>
  </conditionalFormatting>
  <conditionalFormatting sqref="AL247:AM247">
    <cfRule type="dataBar" priority="54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{9A50C4AA-BFCB-490A-876A-9411D6979C55}</x14:id>
        </ext>
      </extLst>
    </cfRule>
  </conditionalFormatting>
  <conditionalFormatting sqref="AL248:AM248">
    <cfRule type="dataBar" priority="10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{2B7AA574-EEA3-4C65-AEBA-349CAC9CB67E}</x14:id>
        </ext>
      </extLst>
    </cfRule>
  </conditionalFormatting>
  <conditionalFormatting sqref="AL249:AM249">
    <cfRule type="dataBar" priority="55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{F128AA44-9DA6-4D02-8FC9-81E356F608A5}</x14:id>
        </ext>
      </extLst>
    </cfRule>
  </conditionalFormatting>
  <conditionalFormatting sqref="AL250:AM250">
    <cfRule type="dataBar" priority="56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{D2FBDD6C-D3E0-4847-9BE8-393617D8AC78}</x14:id>
        </ext>
      </extLst>
    </cfRule>
  </conditionalFormatting>
  <conditionalFormatting sqref="AL251:AM251">
    <cfRule type="dataBar" priority="57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{90CFDC72-5EDC-4AD9-BB14-92A8060BA17C}</x14:id>
        </ext>
      </extLst>
    </cfRule>
  </conditionalFormatting>
  <conditionalFormatting sqref="AL252:AM252">
    <cfRule type="dataBar" priority="58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{2ACC8164-9C4E-4D94-AD24-7008AC015BEE}</x14:id>
        </ext>
      </extLst>
    </cfRule>
  </conditionalFormatting>
  <conditionalFormatting sqref="AL253:AM253">
    <cfRule type="dataBar" priority="59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{012EAA0F-67ED-4E79-88CE-BD2BCC352793}</x14:id>
        </ext>
      </extLst>
    </cfRule>
  </conditionalFormatting>
  <conditionalFormatting sqref="AL254:AM254">
    <cfRule type="dataBar" priority="60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{2339F437-517F-4929-9E4D-F30EF8935526}</x14:id>
        </ext>
      </extLst>
    </cfRule>
  </conditionalFormatting>
  <conditionalFormatting sqref="AL255:AM255">
    <cfRule type="dataBar" priority="61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{9C08988B-EA1D-43AC-A118-4E4C9AD12615}</x14:id>
        </ext>
      </extLst>
    </cfRule>
  </conditionalFormatting>
  <conditionalFormatting sqref="AL256:AM256">
    <cfRule type="dataBar" priority="62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{16BAA416-C0B2-4EAB-952D-DA0EF23C2D50}</x14:id>
        </ext>
      </extLst>
    </cfRule>
  </conditionalFormatting>
  <conditionalFormatting sqref="AL257:AM257">
    <cfRule type="dataBar" priority="63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{2DE84381-059A-4C79-A99E-1F275D3B1635}</x14:id>
        </ext>
      </extLst>
    </cfRule>
  </conditionalFormatting>
  <conditionalFormatting sqref="AL258:AM258">
    <cfRule type="dataBar" priority="9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{1FC63852-6AEF-4B6A-AA69-141526E2E013}</x14:id>
        </ext>
      </extLst>
    </cfRule>
  </conditionalFormatting>
  <conditionalFormatting sqref="AL259:AM259">
    <cfRule type="dataBar" priority="8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{D2BBFBEE-00C6-4943-813E-F6E8133F86E9}</x14:id>
        </ext>
      </extLst>
    </cfRule>
  </conditionalFormatting>
  <conditionalFormatting sqref="AL260:AM260">
    <cfRule type="dataBar" priority="64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{9E9F0B45-0017-422F-92C3-C796DA2B7413}</x14:id>
        </ext>
      </extLst>
    </cfRule>
  </conditionalFormatting>
  <conditionalFormatting sqref="AL261:AM261">
    <cfRule type="dataBar" priority="65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{269FEF44-28BC-4344-806A-EABBD1E4A7B1}</x14:id>
        </ext>
      </extLst>
    </cfRule>
  </conditionalFormatting>
  <conditionalFormatting sqref="AL262:AM262">
    <cfRule type="dataBar" priority="66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{817A0FF2-2155-4C35-8E2E-B5F7511543D5}</x14:id>
        </ext>
      </extLst>
    </cfRule>
  </conditionalFormatting>
  <conditionalFormatting sqref="AL263:AM263">
    <cfRule type="dataBar" priority="67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{E51C19F4-7DC2-4DA7-B490-90D151308191}</x14:id>
        </ext>
      </extLst>
    </cfRule>
  </conditionalFormatting>
  <conditionalFormatting sqref="AL264:AM264">
    <cfRule type="dataBar" priority="68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{038CC28E-EBAC-4673-AC0B-35B3BE5890CE}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460A7A-706A-4E19-BF61-D293AAA0FB9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7F34CC3-8490-4026-8020-1886A8FC39A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FDE2889-4CBF-4D78-8E65-50AAF825B72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B90CFA2A-1229-4A6D-9266-703EDE35FF6A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89F8D88-EC2E-4CFD-813A-E00D21DBCBB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DDB8581-A166-468C-8C96-B4F28DE28F0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E7C177E-0394-4ED4-80C4-CF7430EF9BE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7F3E2E6-3ACC-442A-8FC8-46EAE9CC1F1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63A6B83-C662-4542-BE35-235A64948D4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2A2089C6-2D1A-4FBE-8E58-1305B6D2A18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AEE5968-6C43-4F69-83D7-E239CB9759C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8A8BBC7C-937B-46D0-8841-9820D9D92419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E5DF97A-BA54-4D63-BD17-C862D1FB427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4AADF49-F56A-49EB-8745-B2B5A17C5F8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E9C4387-B91A-46BD-B654-35ABB813F11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EF49CB6-98D5-4267-B517-F009A4AA229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D74F481-CD27-4243-B7A5-DF1577B1A912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A057C99-7A38-4214-AFD5-F639044622A6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4E75D7E-6F85-4555-85AA-7EDA75159E1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FA02CB14-DB30-4226-8242-8AEDD5260582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901FA93-E100-449F-826F-0C57CC6BBF9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F802A1A-04B1-4CCB-8B89-BA82563896F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F82D383-387C-4003-BBE7-34BEE24096A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99DEF74-E02E-4087-AFDB-367AEC0F10B9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C3DD5CB0-8973-4C82-8C67-29980794B94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9F23EC2D-4EFD-4AFA-BEA4-08EE311F2D00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4C8B3680-BEEE-47AE-9ABB-72309880D6C5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0FB870E-DE47-463F-B187-905645F75B3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68B8304-DEAF-49BE-B5E4-25857FCA1EB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7A5F1E6-52F3-4290-A5EB-97F440799E9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2A3FA2A-CCD1-4955-88FE-FC9DA7ECF67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C88C2745-8317-431D-A2F1-D1A830293C90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3695DCD-B0BF-4433-9E02-7EAF8581B48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540E56B-DBE6-46D7-A801-1E119C8867E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BE9E4C9-CF28-49DC-B1E1-9A3FBFF04A2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C10211C-5850-4C55-B62B-E3B776C8186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16667472-CB5B-442A-9B8F-7972E9C3069C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553198BD-33AB-4224-9E22-14494E0B2529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81BB2D7-C6AD-4309-A6E4-5ECE0EB3AD4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D1FC707-247B-4F81-BE00-D7BFB82F8BB6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F566EEEE-21CB-437B-8B36-6AAF39D71AB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7723BF8-367F-438A-9300-ED3B2013E3C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60E66FF-F43E-4C5F-BB98-80DCEBE63B6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A50C4AA-BFCB-490A-876A-9411D6979C55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B7AA574-EEA3-4C65-AEBA-349CAC9CB67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F128AA44-9DA6-4D02-8FC9-81E356F608A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2FBDD6C-D3E0-4847-9BE8-393617D8AC78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0CFDC72-5EDC-4AD9-BB14-92A8060BA17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2ACC8164-9C4E-4D94-AD24-7008AC015BE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12EAA0F-67ED-4E79-88CE-BD2BCC35279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2339F437-517F-4929-9E4D-F30EF893552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C08988B-EA1D-43AC-A118-4E4C9AD1261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6BAA416-C0B2-4EAB-952D-DA0EF23C2D5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DE84381-059A-4C79-A99E-1F275D3B163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FC63852-6AEF-4B6A-AA69-141526E2E013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2BBFBEE-00C6-4943-813E-F6E8133F86E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9E9F0B45-0017-422F-92C3-C796DA2B741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269FEF44-28BC-4344-806A-EABBD1E4A7B1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17A0FF2-2155-4C35-8E2E-B5F7511543D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51C19F4-7DC2-4DA7-B490-90D15130819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038CC28E-EBAC-4673-AC0B-35B3BE5890C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B808-5D14-4F95-B11F-BCE6052814A7}">
  <dimension ref="A1:AR267"/>
  <sheetViews>
    <sheetView rightToLeft="1" topLeftCell="G27" zoomScale="70" zoomScaleNormal="70" workbookViewId="0">
      <selection activeCell="G46" sqref="G46:AF4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6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332031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3.33203125" style="24" bestFit="1" customWidth="1"/>
    <col min="29" max="29" width="15.77734375" style="31" bestFit="1" customWidth="1"/>
    <col min="30" max="30" width="13.6640625" style="32" bestFit="1" customWidth="1"/>
    <col min="31" max="31" width="104.21875" style="24" bestFit="1" customWidth="1"/>
    <col min="32" max="32" width="28.33203125" style="24" bestFit="1" customWidth="1"/>
    <col min="33" max="33" width="13.5546875" style="24" bestFit="1" customWidth="1"/>
    <col min="34" max="34" width="111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284764286953</v>
      </c>
      <c r="I2" s="9" t="s">
        <v>1691</v>
      </c>
      <c r="J2" s="9"/>
      <c r="K2" s="11" t="str">
        <f t="shared" ref="K2:K65" ca="1" si="0">IF(C2, TODAY(), "" )</f>
        <v/>
      </c>
      <c r="L2" s="12" t="s">
        <v>405</v>
      </c>
      <c r="M2" s="12" t="s">
        <v>406</v>
      </c>
      <c r="N2" s="12"/>
      <c r="O2" s="9">
        <v>5524.1</v>
      </c>
      <c r="P2" s="9">
        <v>2</v>
      </c>
      <c r="Q2" s="13" t="str">
        <f>VLOOKUP(O2, '[1]لیست محصولات شهریور ۱۴۰۳'!B:C,2,0)</f>
        <v>برزیل کوکاپیل کاناریو | Brazil Cocapil Canario</v>
      </c>
      <c r="R2" s="9" t="s">
        <v>84</v>
      </c>
      <c r="S2" s="12">
        <f>VLOOKUP(O2, '[1]لیست محصولات شهریور ۱۴۰۳'!B:F,5,0)</f>
        <v>150</v>
      </c>
      <c r="T2" s="14">
        <f>VLOOKUP(O2, '[1]لیست محصولات شهریور ۱۴۰۳'!B:G,6,0)</f>
        <v>2550000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5100000</v>
      </c>
      <c r="Y2" s="17"/>
      <c r="Z2" s="14">
        <f t="shared" ref="Z2:Z65" si="4">X2-Y2</f>
        <v>5100000</v>
      </c>
      <c r="AA2" s="18" t="s">
        <v>207</v>
      </c>
      <c r="AB2" s="13" t="s">
        <v>408</v>
      </c>
      <c r="AC2" s="19" t="s">
        <v>407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کرج منطقه 8، بلوار مطهری، خیابان حمزه، پلاک ۱۳۶، ساختمان پارسیان، طبقه 3واحد 7  - سحر جاوید 09021518090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202">
        <v>284764693063</v>
      </c>
      <c r="I3" s="159" t="s">
        <v>1691</v>
      </c>
      <c r="J3" s="159"/>
      <c r="K3" s="11" t="str">
        <f t="shared" ca="1" si="0"/>
        <v/>
      </c>
      <c r="L3" s="156" t="s">
        <v>1183</v>
      </c>
      <c r="M3" s="156" t="s">
        <v>1184</v>
      </c>
      <c r="N3" s="156"/>
      <c r="O3" s="9">
        <v>5511.1</v>
      </c>
      <c r="P3" s="9">
        <v>1</v>
      </c>
      <c r="Q3" s="13" t="str">
        <f>VLOOKUP(O3, '[1]لیست محصولات شهریور ۱۴۰۳'!B:C,2,0)</f>
        <v>هامبلا | Hambella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3000000</v>
      </c>
      <c r="U3" s="15"/>
      <c r="V3" s="16">
        <f t="shared" si="1"/>
        <v>0</v>
      </c>
      <c r="W3" s="12">
        <f t="shared" si="2"/>
        <v>1</v>
      </c>
      <c r="X3" s="14">
        <f t="shared" si="3"/>
        <v>3000000</v>
      </c>
      <c r="Y3" s="17"/>
      <c r="Z3" s="14">
        <f t="shared" si="4"/>
        <v>3000000</v>
      </c>
      <c r="AA3" s="168" t="s">
        <v>143</v>
      </c>
      <c r="AB3" s="226" t="s">
        <v>1723</v>
      </c>
      <c r="AC3" s="171" t="s">
        <v>1186</v>
      </c>
      <c r="AD3" s="175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تبریز جاده ائل گولی نرسیده به میدان اصلی جنب بستنی شاد  - مینا خاوندی 09929484453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1"/>
      <c r="H4" s="204"/>
      <c r="I4" s="161"/>
      <c r="J4" s="161"/>
      <c r="K4" s="11" t="str">
        <f t="shared" ca="1" si="0"/>
        <v/>
      </c>
      <c r="L4" s="158"/>
      <c r="M4" s="158"/>
      <c r="N4" s="158"/>
      <c r="O4" s="9">
        <v>3327.1</v>
      </c>
      <c r="P4" s="9">
        <v>1</v>
      </c>
      <c r="Q4" s="13" t="str">
        <f>VLOOKUP(O4, '[1]لیست محصولات شهریور ۱۴۰۳'!B:C,2,0)</f>
        <v>پامپوجیلا | pampojila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5950000</v>
      </c>
      <c r="U4" s="15"/>
      <c r="V4" s="16">
        <f t="shared" si="1"/>
        <v>0</v>
      </c>
      <c r="W4" s="12">
        <f t="shared" si="2"/>
        <v>1</v>
      </c>
      <c r="X4" s="14">
        <f t="shared" si="3"/>
        <v>5950000</v>
      </c>
      <c r="Y4" s="17"/>
      <c r="Z4" s="14">
        <f t="shared" si="4"/>
        <v>5950000</v>
      </c>
      <c r="AA4" s="170"/>
      <c r="AB4" s="227"/>
      <c r="AC4" s="173"/>
      <c r="AD4" s="177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284766427760</v>
      </c>
      <c r="I5" s="25" t="s">
        <v>1691</v>
      </c>
      <c r="J5" s="9"/>
      <c r="K5" s="11" t="str">
        <f t="shared" ca="1" si="0"/>
        <v/>
      </c>
      <c r="L5" s="12" t="s">
        <v>1724</v>
      </c>
      <c r="M5" s="12" t="s">
        <v>1727</v>
      </c>
      <c r="N5" s="12"/>
      <c r="O5" s="9">
        <v>5501.1</v>
      </c>
      <c r="P5" s="9">
        <v>1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2300000</v>
      </c>
      <c r="U5" s="15"/>
      <c r="V5" s="16">
        <f t="shared" si="1"/>
        <v>0</v>
      </c>
      <c r="W5" s="12">
        <f t="shared" si="2"/>
        <v>1</v>
      </c>
      <c r="X5" s="14">
        <f t="shared" si="3"/>
        <v>2300000</v>
      </c>
      <c r="Y5" s="17"/>
      <c r="Z5" s="14">
        <f t="shared" si="4"/>
        <v>2300000</v>
      </c>
      <c r="AA5" s="18" t="s">
        <v>80</v>
      </c>
      <c r="AB5" s="13" t="s">
        <v>1725</v>
      </c>
      <c r="AC5" s="19" t="s">
        <v>1726</v>
      </c>
      <c r="AD5" s="20" t="s">
        <v>172</v>
      </c>
      <c r="AE5" s="19"/>
      <c r="AF5" s="21"/>
      <c r="AG5" s="22" t="str">
        <f t="shared" si="5"/>
        <v>TRUE</v>
      </c>
      <c r="AH5" s="23" t="str">
        <f t="shared" si="6"/>
        <v>تهران خ. ولی عصر, بالاتر از میدان .ونک, بعد از برج نگار, نبش کوچه نسیم ( قبل از خ. والی نژاد), پلاک 2493  - حبیب ایلون 09127373506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59">
        <v>4</v>
      </c>
      <c r="H6" s="202">
        <v>307732</v>
      </c>
      <c r="I6" s="159" t="s">
        <v>1691</v>
      </c>
      <c r="J6" s="159"/>
      <c r="K6" s="11" t="str">
        <f t="shared" ca="1" si="0"/>
        <v/>
      </c>
      <c r="L6" s="156" t="s">
        <v>500</v>
      </c>
      <c r="M6" s="156" t="s">
        <v>1728</v>
      </c>
      <c r="N6" s="156"/>
      <c r="O6" s="9">
        <v>5501.2</v>
      </c>
      <c r="P6" s="9">
        <v>1</v>
      </c>
      <c r="Q6" s="13" t="str">
        <f>VLOOKUP(O6, '[1]لیست محصولات شهریور ۱۴۰۳'!B:C,2,0)</f>
        <v>ورتکس | Vortex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11100000</v>
      </c>
      <c r="U6" s="15"/>
      <c r="V6" s="16">
        <f t="shared" si="1"/>
        <v>0</v>
      </c>
      <c r="W6" s="12">
        <f t="shared" si="2"/>
        <v>1</v>
      </c>
      <c r="X6" s="14">
        <f t="shared" si="3"/>
        <v>11100000</v>
      </c>
      <c r="Y6" s="17"/>
      <c r="Z6" s="14">
        <f t="shared" si="4"/>
        <v>11100000</v>
      </c>
      <c r="AA6" s="168" t="s">
        <v>1029</v>
      </c>
      <c r="AB6" s="226" t="s">
        <v>1729</v>
      </c>
      <c r="AC6" s="171" t="s">
        <v>1730</v>
      </c>
      <c r="AD6" s="175"/>
      <c r="AE6" s="19"/>
      <c r="AF6" s="21"/>
      <c r="AG6" s="22" t="str">
        <f t="shared" si="5"/>
        <v>TRUE</v>
      </c>
      <c r="AH6" s="23" t="str">
        <f t="shared" si="6"/>
        <v>شیراز ساحلی غربی - کوچه ۲۲/۲ - اولین درب سفید سمت راست  - محمد جلیل مکرم 09170256005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0"/>
      <c r="H7" s="203"/>
      <c r="I7" s="160"/>
      <c r="J7" s="160"/>
      <c r="K7" s="11" t="str">
        <f t="shared" ca="1" si="0"/>
        <v/>
      </c>
      <c r="L7" s="157"/>
      <c r="M7" s="157"/>
      <c r="N7" s="157"/>
      <c r="O7" s="9">
        <v>3328.1</v>
      </c>
      <c r="P7" s="9">
        <v>1</v>
      </c>
      <c r="Q7" s="13" t="str">
        <f>VLOOKUP(O7, '[1]لیست محصولات شهریور ۱۴۰۳'!B:C,2,0)</f>
        <v>ایماکولادا مزارع فلو | Inmaculada Fellows Farms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7900000</v>
      </c>
      <c r="U7" s="26"/>
      <c r="V7" s="16">
        <f t="shared" si="1"/>
        <v>0</v>
      </c>
      <c r="W7" s="12">
        <f t="shared" si="2"/>
        <v>1</v>
      </c>
      <c r="X7" s="14">
        <f t="shared" si="3"/>
        <v>7900000</v>
      </c>
      <c r="Y7" s="17"/>
      <c r="Z7" s="14">
        <f t="shared" si="4"/>
        <v>7900000</v>
      </c>
      <c r="AA7" s="169"/>
      <c r="AB7" s="228"/>
      <c r="AC7" s="172"/>
      <c r="AD7" s="176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204"/>
      <c r="I8" s="161"/>
      <c r="J8" s="161"/>
      <c r="K8" s="11" t="str">
        <f t="shared" ca="1" si="0"/>
        <v/>
      </c>
      <c r="L8" s="158"/>
      <c r="M8" s="158"/>
      <c r="N8" s="158"/>
      <c r="O8" s="9">
        <v>3329.1</v>
      </c>
      <c r="P8" s="9">
        <v>1</v>
      </c>
      <c r="Q8" s="13" t="str">
        <f>VLOOKUP(O8, '[1]لیست محصولات شهریور ۱۴۰۳'!B:C,2,0)</f>
        <v>بنتی ننکا | Benti Nenka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9850000</v>
      </c>
      <c r="U8" s="15"/>
      <c r="V8" s="16">
        <f t="shared" si="1"/>
        <v>0</v>
      </c>
      <c r="W8" s="12">
        <f t="shared" si="2"/>
        <v>1</v>
      </c>
      <c r="X8" s="14">
        <f t="shared" si="3"/>
        <v>9850000</v>
      </c>
      <c r="Y8" s="17"/>
      <c r="Z8" s="14">
        <f t="shared" si="4"/>
        <v>9850000</v>
      </c>
      <c r="AA8" s="170"/>
      <c r="AB8" s="227"/>
      <c r="AC8" s="173"/>
      <c r="AD8" s="17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5</v>
      </c>
      <c r="H9" s="10">
        <v>284776592353</v>
      </c>
      <c r="I9" s="25" t="s">
        <v>1691</v>
      </c>
      <c r="J9" s="9"/>
      <c r="K9" s="11" t="str">
        <f t="shared" ca="1" si="0"/>
        <v/>
      </c>
      <c r="L9" s="27" t="s">
        <v>268</v>
      </c>
      <c r="M9" s="12" t="s">
        <v>1731</v>
      </c>
      <c r="N9" s="12"/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 t="s">
        <v>1732</v>
      </c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1</v>
      </c>
      <c r="X9" s="14">
        <f t="shared" si="3"/>
        <v>2750000</v>
      </c>
      <c r="Y9" s="17"/>
      <c r="Z9" s="14">
        <f t="shared" si="4"/>
        <v>2750000</v>
      </c>
      <c r="AA9" s="18" t="s">
        <v>783</v>
      </c>
      <c r="AB9" s="13" t="s">
        <v>1733</v>
      </c>
      <c r="AC9" s="19" t="s">
        <v>1734</v>
      </c>
      <c r="AD9" s="20"/>
      <c r="AE9" s="19"/>
      <c r="AF9" s="21"/>
      <c r="AG9" s="22" t="str">
        <f t="shared" si="5"/>
        <v>TRUE</v>
      </c>
      <c r="AH9" s="23" t="str">
        <f t="shared" si="6"/>
        <v>اهواز زیتون کارمندی خیابان زهره بین فردوس و حجت مجتمع برومند پلاک ۳۳ طبقه ۵ واحد ۹  - علیرضا عقیلی 09199362270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284783345980</v>
      </c>
      <c r="I10" s="25" t="s">
        <v>1691</v>
      </c>
      <c r="J10" s="9"/>
      <c r="K10" s="11" t="str">
        <f t="shared" ca="1" si="0"/>
        <v/>
      </c>
      <c r="L10" s="27" t="s">
        <v>1602</v>
      </c>
      <c r="M10" s="27" t="s">
        <v>1179</v>
      </c>
      <c r="N10" s="12" t="s">
        <v>1737</v>
      </c>
      <c r="O10" s="9">
        <v>5525.2</v>
      </c>
      <c r="P10" s="9">
        <v>1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13350000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13350000</v>
      </c>
      <c r="Y10" s="17"/>
      <c r="Z10" s="14">
        <f t="shared" si="4"/>
        <v>13350000</v>
      </c>
      <c r="AA10" s="18" t="s">
        <v>361</v>
      </c>
      <c r="AB10" s="13" t="s">
        <v>1735</v>
      </c>
      <c r="AC10" s="19" t="s">
        <v>1736</v>
      </c>
      <c r="AD10" s="20"/>
      <c r="AE10" s="19"/>
      <c r="AF10" s="21"/>
      <c r="AG10" s="22" t="str">
        <f t="shared" si="5"/>
        <v>TRUE</v>
      </c>
      <c r="AH10" s="23" t="str">
        <f t="shared" si="6"/>
        <v>کاشان خ امیرکبیر کوی سیلک ۲۱  کافه شوکا - رسول زارع 09383761031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7</v>
      </c>
      <c r="H11" s="10">
        <v>474030</v>
      </c>
      <c r="I11" s="9" t="s">
        <v>1691</v>
      </c>
      <c r="J11" s="9"/>
      <c r="K11" s="11" t="str">
        <f t="shared" ca="1" si="0"/>
        <v/>
      </c>
      <c r="L11" s="12" t="s">
        <v>1738</v>
      </c>
      <c r="M11" s="12" t="s">
        <v>521</v>
      </c>
      <c r="N11" s="12"/>
      <c r="O11" s="9">
        <v>5511.1</v>
      </c>
      <c r="P11" s="9">
        <v>1</v>
      </c>
      <c r="Q11" s="13" t="str">
        <f>VLOOKUP(O11, '[1]لیست محصولات شهریور ۱۴۰۳'!B:C,2,0)</f>
        <v>هامبلا | Hambella</v>
      </c>
      <c r="R11" s="9" t="s">
        <v>285</v>
      </c>
      <c r="S11" s="12">
        <f>VLOOKUP(O11, '[1]لیست محصولات شهریور ۱۴۰۳'!B:F,5,0)</f>
        <v>150</v>
      </c>
      <c r="T11" s="14">
        <f>VLOOKUP(O11, '[1]لیست محصولات شهریور ۱۴۰۳'!B:G,6,0)</f>
        <v>3000000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3000000</v>
      </c>
      <c r="Y11" s="17"/>
      <c r="Z11" s="14">
        <f t="shared" si="4"/>
        <v>3000000</v>
      </c>
      <c r="AA11" s="18" t="s">
        <v>80</v>
      </c>
      <c r="AB11" s="13" t="s">
        <v>1739</v>
      </c>
      <c r="AC11" s="19" t="s">
        <v>1740</v>
      </c>
      <c r="AD11" s="20"/>
      <c r="AE11" s="84" t="s">
        <v>1751</v>
      </c>
      <c r="AF11" s="21"/>
      <c r="AG11" s="22" t="str">
        <f t="shared" si="5"/>
        <v>TRUE</v>
      </c>
      <c r="AH11" s="23" t="str">
        <f t="shared" si="6"/>
        <v>تهران اکباتان، نبش اتوبان لشگری، کوی بیمه، خیابان بیمه چهارم، بن‌بست گل‌ها، پلاک ۱  - ندا خلیلی 09356690432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9">
        <v>8</v>
      </c>
      <c r="H12" s="202">
        <v>284803533893</v>
      </c>
      <c r="I12" s="159" t="s">
        <v>1741</v>
      </c>
      <c r="J12" s="159"/>
      <c r="K12" s="11" t="str">
        <f t="shared" ca="1" si="0"/>
        <v/>
      </c>
      <c r="L12" s="156" t="s">
        <v>1086</v>
      </c>
      <c r="M12" s="156" t="s">
        <v>1742</v>
      </c>
      <c r="N12" s="156" t="s">
        <v>1743</v>
      </c>
      <c r="O12" s="9">
        <v>5525.1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2750000</v>
      </c>
      <c r="Y12" s="17"/>
      <c r="Z12" s="14">
        <f t="shared" si="4"/>
        <v>2750000</v>
      </c>
      <c r="AA12" s="168" t="s">
        <v>388</v>
      </c>
      <c r="AB12" s="226" t="s">
        <v>1744</v>
      </c>
      <c r="AC12" s="171" t="s">
        <v>1745</v>
      </c>
      <c r="AD12" s="175"/>
      <c r="AE12" s="154" t="s">
        <v>1746</v>
      </c>
      <c r="AF12" s="21"/>
      <c r="AG12" s="22" t="str">
        <f t="shared" si="5"/>
        <v>TRUE</v>
      </c>
      <c r="AH12" s="23" t="str">
        <f t="shared" si="6"/>
        <v>گرگان گرگانپارس ابتدای مرداد مرکزی کافه رستوران فیوره - نازگل یحیائی 09303714006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0"/>
      <c r="H13" s="203"/>
      <c r="I13" s="160"/>
      <c r="J13" s="160"/>
      <c r="K13" s="11" t="str">
        <f t="shared" ca="1" si="0"/>
        <v/>
      </c>
      <c r="L13" s="157"/>
      <c r="M13" s="157"/>
      <c r="N13" s="157"/>
      <c r="O13" s="9">
        <v>5524.2</v>
      </c>
      <c r="P13" s="9">
        <v>1</v>
      </c>
      <c r="Q13" s="13" t="str">
        <f>VLOOKUP(O13, '[1]لیست محصولات شهریور ۱۴۰۳'!B:C,2,0)</f>
        <v>برزیل کوکاپیل کاناریو | Brazil Cocapil Canario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12450000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12450000</v>
      </c>
      <c r="Y13" s="17"/>
      <c r="Z13" s="14">
        <f t="shared" si="4"/>
        <v>12450000</v>
      </c>
      <c r="AA13" s="169"/>
      <c r="AB13" s="228"/>
      <c r="AC13" s="172"/>
      <c r="AD13" s="176"/>
      <c r="AE13" s="174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1"/>
      <c r="H14" s="204"/>
      <c r="I14" s="161"/>
      <c r="J14" s="161"/>
      <c r="K14" s="11" t="str">
        <f t="shared" ca="1" si="0"/>
        <v/>
      </c>
      <c r="L14" s="158"/>
      <c r="M14" s="158"/>
      <c r="N14" s="158"/>
      <c r="O14" s="9">
        <v>3327.1</v>
      </c>
      <c r="P14" s="9">
        <v>1</v>
      </c>
      <c r="Q14" s="13" t="str">
        <f>VLOOKUP(O14, '[1]لیست محصولات شهریور ۱۴۰۳'!B:C,2,0)</f>
        <v>پامپوجیلا | pampojila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5950000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5950000</v>
      </c>
      <c r="Y14" s="17"/>
      <c r="Z14" s="14">
        <f t="shared" si="4"/>
        <v>5950000</v>
      </c>
      <c r="AA14" s="170"/>
      <c r="AB14" s="227"/>
      <c r="AC14" s="173"/>
      <c r="AD14" s="177"/>
      <c r="AE14" s="155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59">
        <v>9</v>
      </c>
      <c r="H15" s="202">
        <v>284825390734</v>
      </c>
      <c r="I15" s="159" t="s">
        <v>1741</v>
      </c>
      <c r="J15" s="159"/>
      <c r="K15" s="11" t="str">
        <f t="shared" ca="1" si="0"/>
        <v/>
      </c>
      <c r="L15" s="156" t="s">
        <v>1747</v>
      </c>
      <c r="M15" s="156" t="s">
        <v>1748</v>
      </c>
      <c r="N15" s="156"/>
      <c r="O15" s="9">
        <v>5525.2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750</v>
      </c>
      <c r="T15" s="14">
        <f>VLOOKUP(O15, '[1]لیست محصولات شهریور ۱۴۰۳'!B:G,6,0)</f>
        <v>13350000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13350000</v>
      </c>
      <c r="Y15" s="17"/>
      <c r="Z15" s="14">
        <f t="shared" si="4"/>
        <v>13350000</v>
      </c>
      <c r="AA15" s="168" t="s">
        <v>80</v>
      </c>
      <c r="AB15" s="226" t="s">
        <v>1749</v>
      </c>
      <c r="AC15" s="171" t="s">
        <v>1750</v>
      </c>
      <c r="AD15" s="175" t="s">
        <v>172</v>
      </c>
      <c r="AE15" s="19"/>
      <c r="AF15" s="21"/>
      <c r="AG15" s="22" t="str">
        <f t="shared" si="5"/>
        <v>TRUE</v>
      </c>
      <c r="AH15" s="23" t="str">
        <f t="shared" si="6"/>
        <v>تهران شیخ بهایی جنوبی ، شهرک والفجر ، کوچه سوم ، پلاک ۱ ، واحد ۶  - آراز پناهی 09122247510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204"/>
      <c r="I16" s="161"/>
      <c r="J16" s="161"/>
      <c r="K16" s="11" t="str">
        <f t="shared" ca="1" si="0"/>
        <v/>
      </c>
      <c r="L16" s="158"/>
      <c r="M16" s="158"/>
      <c r="N16" s="158"/>
      <c r="O16" s="9">
        <v>5524.2</v>
      </c>
      <c r="P16" s="9">
        <v>1</v>
      </c>
      <c r="Q16" s="13" t="str">
        <f>VLOOKUP(O16, '[1]لیست محصولات شهریور ۱۴۰۳'!B:C,2,0)</f>
        <v>برزیل کوکاپیل کاناریو | Brazil Cocapil Canario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12450000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12450000</v>
      </c>
      <c r="Y16" s="17"/>
      <c r="Z16" s="14">
        <f t="shared" si="4"/>
        <v>12450000</v>
      </c>
      <c r="AA16" s="170"/>
      <c r="AB16" s="227"/>
      <c r="AC16" s="173"/>
      <c r="AD16" s="177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10</v>
      </c>
      <c r="H17" s="10">
        <v>284828006008</v>
      </c>
      <c r="I17" s="9" t="s">
        <v>1741</v>
      </c>
      <c r="J17" s="9"/>
      <c r="K17" s="11" t="str">
        <f t="shared" ca="1" si="0"/>
        <v/>
      </c>
      <c r="L17" s="12" t="s">
        <v>1752</v>
      </c>
      <c r="M17" s="12" t="s">
        <v>625</v>
      </c>
      <c r="N17" s="12" t="s">
        <v>626</v>
      </c>
      <c r="O17" s="9">
        <v>5511.2</v>
      </c>
      <c r="P17" s="9">
        <v>3</v>
      </c>
      <c r="Q17" s="13" t="str">
        <f>VLOOKUP(O17, '[1]لیست محصولات شهریور ۱۴۰۳'!B:C,2,0)</f>
        <v>هامبلا | Hambella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14550000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43650000</v>
      </c>
      <c r="Y17" s="17"/>
      <c r="Z17" s="14">
        <f t="shared" si="4"/>
        <v>43650000</v>
      </c>
      <c r="AA17" s="18" t="s">
        <v>132</v>
      </c>
      <c r="AB17" s="13" t="s">
        <v>627</v>
      </c>
      <c r="AC17" s="19" t="s">
        <v>628</v>
      </c>
      <c r="AD17" s="20"/>
      <c r="AE17" s="19"/>
      <c r="AF17" s="21"/>
      <c r="AG17" s="22" t="str">
        <f t="shared" si="5"/>
        <v>TRUE</v>
      </c>
      <c r="AH17" s="23" t="str">
        <f t="shared" si="6"/>
        <v>اصفهان چهار راه فلسطین، ابتدای خیابان استانداری. جنب مادی فرشادی غربی کافه نیل - سیدعلی احمدی 09134434253</v>
      </c>
    </row>
    <row r="18" spans="1:34" ht="22.35" customHeight="1">
      <c r="A18" s="7"/>
      <c r="B18" s="7"/>
      <c r="C18" s="7"/>
      <c r="D18" s="7"/>
      <c r="E18" s="7"/>
      <c r="F18" s="8"/>
      <c r="G18" s="162">
        <v>11</v>
      </c>
      <c r="H18" s="165"/>
      <c r="I18" s="162" t="s">
        <v>1691</v>
      </c>
      <c r="J18" s="159" t="s">
        <v>75</v>
      </c>
      <c r="K18" s="11" t="str">
        <f t="shared" ca="1" si="0"/>
        <v/>
      </c>
      <c r="L18" s="156" t="s">
        <v>834</v>
      </c>
      <c r="M18" s="156" t="s">
        <v>835</v>
      </c>
      <c r="N18" s="156" t="s">
        <v>836</v>
      </c>
      <c r="O18" s="9">
        <v>5511.2</v>
      </c>
      <c r="P18" s="9">
        <v>10</v>
      </c>
      <c r="Q18" s="13" t="str">
        <f>VLOOKUP(O18, '[1]لیست محصولات شهریور ۱۴۰۳'!B:C,2,0)</f>
        <v>هامبلا | Hambella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14550000</v>
      </c>
      <c r="U18" s="15"/>
      <c r="V18" s="16">
        <f t="shared" si="1"/>
        <v>0</v>
      </c>
      <c r="W18" s="12">
        <f t="shared" si="2"/>
        <v>10</v>
      </c>
      <c r="X18" s="14">
        <f t="shared" si="3"/>
        <v>145500000</v>
      </c>
      <c r="Y18" s="17"/>
      <c r="Z18" s="14">
        <f t="shared" si="4"/>
        <v>145500000</v>
      </c>
      <c r="AA18" s="168" t="s">
        <v>143</v>
      </c>
      <c r="AB18" s="226" t="s">
        <v>837</v>
      </c>
      <c r="AC18" s="171" t="s">
        <v>838</v>
      </c>
      <c r="AD18" s="175"/>
      <c r="AE18" s="19"/>
      <c r="AF18" s="21"/>
      <c r="AG18" s="22" t="str">
        <f t="shared" si="5"/>
        <v>TRUE</v>
      </c>
      <c r="AH18" s="23" t="str">
        <f t="shared" si="6"/>
        <v>تبریز بارون آواك روبه روي درب پشتي پاساژ ضرغامي دکان قهوه نوزده دو صفر - رضا ظریف 09142155595</v>
      </c>
    </row>
    <row r="19" spans="1:34" ht="22.35" customHeight="1">
      <c r="A19" s="7"/>
      <c r="B19" s="7"/>
      <c r="C19" s="7"/>
      <c r="D19" s="7"/>
      <c r="E19" s="7"/>
      <c r="F19" s="8"/>
      <c r="G19" s="163"/>
      <c r="H19" s="166"/>
      <c r="I19" s="163"/>
      <c r="J19" s="160"/>
      <c r="K19" s="11" t="str">
        <f t="shared" ca="1" si="0"/>
        <v/>
      </c>
      <c r="L19" s="157"/>
      <c r="M19" s="157"/>
      <c r="N19" s="157"/>
      <c r="O19" s="9">
        <v>5511.1</v>
      </c>
      <c r="P19" s="9">
        <v>30</v>
      </c>
      <c r="Q19" s="13" t="str">
        <f>VLOOKUP(O19, '[1]لیست محصولات شهریور ۱۴۰۳'!B:C,2,0)</f>
        <v>هامبلا | Hambella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3000000</v>
      </c>
      <c r="U19" s="15"/>
      <c r="V19" s="16">
        <f t="shared" si="1"/>
        <v>0</v>
      </c>
      <c r="W19" s="12">
        <f t="shared" si="2"/>
        <v>30</v>
      </c>
      <c r="X19" s="14">
        <f t="shared" si="3"/>
        <v>90000000</v>
      </c>
      <c r="Y19" s="17"/>
      <c r="Z19" s="14">
        <f t="shared" si="4"/>
        <v>90000000</v>
      </c>
      <c r="AA19" s="169"/>
      <c r="AB19" s="228"/>
      <c r="AC19" s="172"/>
      <c r="AD19" s="176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3"/>
      <c r="H20" s="166"/>
      <c r="I20" s="163"/>
      <c r="J20" s="160"/>
      <c r="K20" s="11" t="str">
        <f t="shared" ca="1" si="0"/>
        <v/>
      </c>
      <c r="L20" s="157"/>
      <c r="M20" s="157"/>
      <c r="N20" s="157"/>
      <c r="O20" s="9">
        <v>3327.1</v>
      </c>
      <c r="P20" s="9">
        <v>4</v>
      </c>
      <c r="Q20" s="13" t="str">
        <f>VLOOKUP(O20, '[1]لیست محصولات شهریور ۱۴۰۳'!B:C,2,0)</f>
        <v>پامپوجیلا | pampojila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5950000</v>
      </c>
      <c r="U20" s="15"/>
      <c r="V20" s="16">
        <f t="shared" si="1"/>
        <v>0</v>
      </c>
      <c r="W20" s="12">
        <f t="shared" si="2"/>
        <v>4</v>
      </c>
      <c r="X20" s="14">
        <f t="shared" si="3"/>
        <v>23800000</v>
      </c>
      <c r="Y20" s="17"/>
      <c r="Z20" s="14">
        <f t="shared" si="4"/>
        <v>23800000</v>
      </c>
      <c r="AA20" s="169"/>
      <c r="AB20" s="228"/>
      <c r="AC20" s="172"/>
      <c r="AD20" s="176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3"/>
      <c r="H21" s="166"/>
      <c r="I21" s="163"/>
      <c r="J21" s="160"/>
      <c r="K21" s="11" t="str">
        <f t="shared" ca="1" si="0"/>
        <v/>
      </c>
      <c r="L21" s="157"/>
      <c r="M21" s="157"/>
      <c r="N21" s="157"/>
      <c r="O21" s="9">
        <v>3329.1</v>
      </c>
      <c r="P21" s="9">
        <v>2</v>
      </c>
      <c r="Q21" s="13" t="str">
        <f>VLOOKUP(O21, '[1]لیست محصولات شهریور ۱۴۰۳'!B:C,2,0)</f>
        <v>بنتی ننکا | Benti Nenka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9850000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19700000</v>
      </c>
      <c r="Y21" s="17"/>
      <c r="Z21" s="14">
        <f t="shared" si="4"/>
        <v>19700000</v>
      </c>
      <c r="AA21" s="169"/>
      <c r="AB21" s="228"/>
      <c r="AC21" s="172"/>
      <c r="AD21" s="176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3"/>
      <c r="H22" s="166"/>
      <c r="I22" s="163"/>
      <c r="J22" s="160"/>
      <c r="K22" s="11" t="str">
        <f t="shared" ca="1" si="0"/>
        <v/>
      </c>
      <c r="L22" s="157"/>
      <c r="M22" s="157"/>
      <c r="N22" s="157"/>
      <c r="O22" s="9">
        <v>3328.1</v>
      </c>
      <c r="P22" s="9">
        <v>4</v>
      </c>
      <c r="Q22" s="13" t="str">
        <f>VLOOKUP(O22, '[1]لیست محصولات شهریور ۱۴۰۳'!B:C,2,0)</f>
        <v>ایماکولادا مزارع فلو | Inmaculada Fellows Farms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7900000</v>
      </c>
      <c r="U22" s="15"/>
      <c r="V22" s="16">
        <f t="shared" si="1"/>
        <v>0</v>
      </c>
      <c r="W22" s="12">
        <f t="shared" si="2"/>
        <v>4</v>
      </c>
      <c r="X22" s="14">
        <f t="shared" si="3"/>
        <v>31600000</v>
      </c>
      <c r="Y22" s="17"/>
      <c r="Z22" s="14">
        <f t="shared" si="4"/>
        <v>31600000</v>
      </c>
      <c r="AA22" s="169"/>
      <c r="AB22" s="228"/>
      <c r="AC22" s="172"/>
      <c r="AD22" s="176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4"/>
      <c r="H23" s="167"/>
      <c r="I23" s="164"/>
      <c r="J23" s="161"/>
      <c r="K23" s="11" t="str">
        <f t="shared" ca="1" si="0"/>
        <v/>
      </c>
      <c r="L23" s="158"/>
      <c r="M23" s="158"/>
      <c r="N23" s="158"/>
      <c r="O23" s="9">
        <v>5525.1</v>
      </c>
      <c r="P23" s="9">
        <v>10</v>
      </c>
      <c r="Q23" s="13" t="str">
        <f>VLOOKUP(O23, '[1]لیست محصولات شهریور ۱۴۰۳'!B:C,2,0)</f>
        <v>اتیوپی آناسورا | Ethiopia Anasora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2750000</v>
      </c>
      <c r="U23" s="15"/>
      <c r="V23" s="16">
        <f t="shared" si="1"/>
        <v>0</v>
      </c>
      <c r="W23" s="12">
        <f t="shared" si="2"/>
        <v>10</v>
      </c>
      <c r="X23" s="14">
        <f t="shared" si="3"/>
        <v>27500000</v>
      </c>
      <c r="Y23" s="17"/>
      <c r="Z23" s="14">
        <f t="shared" si="4"/>
        <v>27500000</v>
      </c>
      <c r="AA23" s="170"/>
      <c r="AB23" s="227"/>
      <c r="AC23" s="173"/>
      <c r="AD23" s="177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12</v>
      </c>
      <c r="H24" s="202">
        <v>284837366984</v>
      </c>
      <c r="I24" s="159" t="s">
        <v>1741</v>
      </c>
      <c r="J24" s="159"/>
      <c r="K24" s="11" t="str">
        <f t="shared" ca="1" si="0"/>
        <v/>
      </c>
      <c r="L24" s="156" t="s">
        <v>386</v>
      </c>
      <c r="M24" s="156" t="s">
        <v>1753</v>
      </c>
      <c r="N24" s="156"/>
      <c r="O24" s="9">
        <v>5524.1</v>
      </c>
      <c r="P24" s="9">
        <v>1</v>
      </c>
      <c r="Q24" s="13" t="str">
        <f>VLOOKUP(O24, '[1]لیست محصولات شهریور ۱۴۰۳'!B:C,2,0)</f>
        <v>برزیل کوکاپیل کاناریو | Brazil Cocapil Canario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2550000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2550000</v>
      </c>
      <c r="Y24" s="17"/>
      <c r="Z24" s="14">
        <f t="shared" si="4"/>
        <v>2550000</v>
      </c>
      <c r="AA24" s="168" t="s">
        <v>80</v>
      </c>
      <c r="AB24" s="226" t="s">
        <v>1754</v>
      </c>
      <c r="AC24" s="171" t="s">
        <v>1755</v>
      </c>
      <c r="AD24" s="175" t="s">
        <v>172</v>
      </c>
      <c r="AE24" s="19"/>
      <c r="AF24" s="21"/>
      <c r="AG24" s="22" t="str">
        <f t="shared" si="5"/>
        <v>TRUE</v>
      </c>
      <c r="AH24" s="23" t="str">
        <f t="shared" si="6"/>
        <v>تهران خیابان هنگام بلوار استقلال خیابان سروش شمالی کوچه 15 متری گلها پلاک 54 واحد 1  - وحید فردمنش 09129055428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1"/>
      <c r="H25" s="204"/>
      <c r="I25" s="161"/>
      <c r="J25" s="161"/>
      <c r="K25" s="11" t="str">
        <f t="shared" ca="1" si="0"/>
        <v/>
      </c>
      <c r="L25" s="158"/>
      <c r="M25" s="158"/>
      <c r="N25" s="158"/>
      <c r="O25" s="9">
        <v>5501.1</v>
      </c>
      <c r="P25" s="9">
        <v>1</v>
      </c>
      <c r="Q25" s="13" t="str">
        <f>VLOOKUP(O25, '[1]لیست محصولات شهریور ۱۴۰۳'!B:C,2,0)</f>
        <v>ورتکس | Vortex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2300000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2300000</v>
      </c>
      <c r="Y25" s="17"/>
      <c r="Z25" s="14">
        <f t="shared" si="4"/>
        <v>2300000</v>
      </c>
      <c r="AA25" s="170"/>
      <c r="AB25" s="227"/>
      <c r="AC25" s="173"/>
      <c r="AD25" s="177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>
        <v>13</v>
      </c>
      <c r="H26" s="10">
        <v>284839191371</v>
      </c>
      <c r="I26" s="9" t="s">
        <v>1741</v>
      </c>
      <c r="J26" s="9"/>
      <c r="K26" s="11" t="str">
        <f t="shared" ca="1" si="0"/>
        <v/>
      </c>
      <c r="L26" s="12" t="s">
        <v>350</v>
      </c>
      <c r="M26" s="12" t="s">
        <v>1756</v>
      </c>
      <c r="N26" s="12" t="s">
        <v>1757</v>
      </c>
      <c r="O26" s="9">
        <v>5501.2</v>
      </c>
      <c r="P26" s="9">
        <v>1</v>
      </c>
      <c r="Q26" s="13" t="str">
        <f>VLOOKUP(O26, '[1]لیست محصولات شهریور ۱۴۰۳'!B:C,2,0)</f>
        <v>ورتکس | Vortex</v>
      </c>
      <c r="R26" s="9" t="s">
        <v>84</v>
      </c>
      <c r="S26" s="12">
        <f>VLOOKUP(O26, '[1]لیست محصولات شهریور ۱۴۰۳'!B:F,5,0)</f>
        <v>750</v>
      </c>
      <c r="T26" s="14">
        <f>VLOOKUP(O26, '[1]لیست محصولات شهریور ۱۴۰۳'!B:G,6,0)</f>
        <v>11100000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11100000</v>
      </c>
      <c r="Y26" s="17"/>
      <c r="Z26" s="14">
        <f t="shared" si="4"/>
        <v>11100000</v>
      </c>
      <c r="AA26" s="18" t="s">
        <v>80</v>
      </c>
      <c r="AB26" s="13" t="s">
        <v>1758</v>
      </c>
      <c r="AC26" s="19" t="s">
        <v>1759</v>
      </c>
      <c r="AD26" s="20" t="s">
        <v>172</v>
      </c>
      <c r="AE26" s="19"/>
      <c r="AF26" s="21"/>
      <c r="AG26" s="22" t="str">
        <f t="shared" si="5"/>
        <v>TRUE</v>
      </c>
      <c r="AH26" s="23" t="str">
        <f t="shared" si="6"/>
        <v>تهران پاسداران،نرسیده به نوبنیاد،ک مازیار ، پ۸ ط اول دکور مهرو - عرفان مهروزاده 09102210109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2">
        <v>14</v>
      </c>
      <c r="H27" s="165" t="s">
        <v>329</v>
      </c>
      <c r="I27" s="162" t="s">
        <v>1691</v>
      </c>
      <c r="J27" s="159"/>
      <c r="K27" s="11" t="str">
        <f t="shared" ca="1" si="0"/>
        <v/>
      </c>
      <c r="L27" s="156" t="s">
        <v>477</v>
      </c>
      <c r="M27" s="156" t="s">
        <v>1472</v>
      </c>
      <c r="N27" s="156"/>
      <c r="O27" s="9">
        <v>3327.1</v>
      </c>
      <c r="P27" s="9">
        <v>1</v>
      </c>
      <c r="Q27" s="13" t="str">
        <f>VLOOKUP(O27, '[1]لیست محصولات شهریور ۱۴۰۳'!B:C,2,0)</f>
        <v>پامپوجیلا | pampojila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5950000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5950000</v>
      </c>
      <c r="Y27" s="17"/>
      <c r="Z27" s="14">
        <f t="shared" si="4"/>
        <v>5950000</v>
      </c>
      <c r="AA27" s="168" t="s">
        <v>207</v>
      </c>
      <c r="AB27" s="226" t="s">
        <v>1760</v>
      </c>
      <c r="AC27" s="171" t="s">
        <v>1474</v>
      </c>
      <c r="AD27" s="175"/>
      <c r="AE27" s="154" t="s">
        <v>1761</v>
      </c>
      <c r="AF27" s="21"/>
      <c r="AG27" s="22" t="str">
        <f t="shared" si="5"/>
        <v>TRUE</v>
      </c>
      <c r="AH27" s="23" t="str">
        <f t="shared" si="6"/>
        <v>کرج عظیمیه بلوار طالقانی شمالی  کوچه لاله غربی پلاک ۴۶  - پوریا گلچینی 09120530953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4"/>
      <c r="H28" s="167"/>
      <c r="I28" s="164"/>
      <c r="J28" s="161"/>
      <c r="K28" s="11" t="str">
        <f t="shared" ca="1" si="0"/>
        <v/>
      </c>
      <c r="L28" s="158"/>
      <c r="M28" s="158"/>
      <c r="N28" s="158"/>
      <c r="O28" s="9">
        <v>3328.1</v>
      </c>
      <c r="P28" s="9">
        <v>2</v>
      </c>
      <c r="Q28" s="13" t="str">
        <f>VLOOKUP(O28, '[1]لیست محصولات شهریور ۱۴۰۳'!B:C,2,0)</f>
        <v>ایماکولادا مزارع فلو | Inmaculada Fellows Farms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7900000</v>
      </c>
      <c r="U28" s="15"/>
      <c r="V28" s="16">
        <f t="shared" si="1"/>
        <v>0</v>
      </c>
      <c r="W28" s="12">
        <f t="shared" si="2"/>
        <v>2</v>
      </c>
      <c r="X28" s="14">
        <f t="shared" si="3"/>
        <v>15800000</v>
      </c>
      <c r="Y28" s="17"/>
      <c r="Z28" s="14">
        <f t="shared" si="4"/>
        <v>15800000</v>
      </c>
      <c r="AA28" s="170"/>
      <c r="AB28" s="227"/>
      <c r="AC28" s="173"/>
      <c r="AD28" s="177"/>
      <c r="AE28" s="155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15</v>
      </c>
      <c r="H29" s="10">
        <v>284847261262</v>
      </c>
      <c r="I29" s="9" t="s">
        <v>1741</v>
      </c>
      <c r="J29" s="9"/>
      <c r="K29" s="11" t="str">
        <f t="shared" ca="1" si="0"/>
        <v/>
      </c>
      <c r="L29" s="12" t="s">
        <v>1762</v>
      </c>
      <c r="M29" s="12" t="s">
        <v>1763</v>
      </c>
      <c r="N29" s="12" t="s">
        <v>1764</v>
      </c>
      <c r="O29" s="9">
        <v>5525.3</v>
      </c>
      <c r="P29" s="9">
        <v>1</v>
      </c>
      <c r="Q29" s="13" t="str">
        <f>VLOOKUP(O29, '[1]لیست محصولات شهریور ۱۴۰۳'!B:C,2,0)</f>
        <v>اتیوپی آناسورا | Ethiopia Anasora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63200000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63200000</v>
      </c>
      <c r="Y29" s="17"/>
      <c r="Z29" s="14">
        <f t="shared" si="4"/>
        <v>63200000</v>
      </c>
      <c r="AA29" s="18" t="s">
        <v>111</v>
      </c>
      <c r="AB29" s="13" t="s">
        <v>1765</v>
      </c>
      <c r="AC29" s="19" t="s">
        <v>1766</v>
      </c>
      <c r="AD29" s="20"/>
      <c r="AE29" s="19"/>
      <c r="AF29" s="21"/>
      <c r="AG29" s="22" t="str">
        <f t="shared" si="5"/>
        <v>TRUE</v>
      </c>
      <c r="AH29" s="23" t="str">
        <f t="shared" si="6"/>
        <v>زنجان کوی نگین بلوار رفسنجانی نگین یک پلاک 210 کافه لاین - جعفر نجفی 09387477381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9">
        <v>16</v>
      </c>
      <c r="H30" s="202">
        <v>284848306441</v>
      </c>
      <c r="I30" s="159" t="s">
        <v>1741</v>
      </c>
      <c r="J30" s="159"/>
      <c r="K30" s="11" t="str">
        <f t="shared" ca="1" si="0"/>
        <v/>
      </c>
      <c r="L30" s="156" t="s">
        <v>268</v>
      </c>
      <c r="M30" s="156" t="s">
        <v>666</v>
      </c>
      <c r="N30" s="156"/>
      <c r="O30" s="9">
        <v>5525.1</v>
      </c>
      <c r="P30" s="9">
        <v>1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2750000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2750000</v>
      </c>
      <c r="Y30" s="17"/>
      <c r="Z30" s="14">
        <f t="shared" si="4"/>
        <v>2750000</v>
      </c>
      <c r="AA30" s="168" t="s">
        <v>80</v>
      </c>
      <c r="AB30" s="226" t="s">
        <v>1767</v>
      </c>
      <c r="AC30" s="171" t="s">
        <v>668</v>
      </c>
      <c r="AD30" s="175" t="s">
        <v>172</v>
      </c>
      <c r="AE30" s="19"/>
      <c r="AF30" s="21"/>
      <c r="AG30" s="22" t="str">
        <f t="shared" si="5"/>
        <v>TRUE</v>
      </c>
      <c r="AH30" s="23" t="str">
        <f t="shared" si="6"/>
        <v>تهران شهرری، دیلمان، بل امام حسین، خ. مصطفی خمینی، خ. هشت متری ششم حسینی، پلاک 19 ، واحد10  - علیرضا توسلی 09361150934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1"/>
      <c r="H31" s="204"/>
      <c r="I31" s="161"/>
      <c r="J31" s="161"/>
      <c r="K31" s="11" t="str">
        <f t="shared" ca="1" si="0"/>
        <v/>
      </c>
      <c r="L31" s="158"/>
      <c r="M31" s="158"/>
      <c r="N31" s="158"/>
      <c r="O31" s="9">
        <v>5511.1</v>
      </c>
      <c r="P31" s="9">
        <v>1</v>
      </c>
      <c r="Q31" s="13" t="str">
        <f>VLOOKUP(O31, '[1]لیست محصولات شهریور ۱۴۰۳'!B:C,2,0)</f>
        <v>هامبلا | Hambella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3000000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3000000</v>
      </c>
      <c r="Y31" s="17"/>
      <c r="Z31" s="14">
        <f t="shared" si="4"/>
        <v>3000000</v>
      </c>
      <c r="AA31" s="170"/>
      <c r="AB31" s="227"/>
      <c r="AC31" s="173"/>
      <c r="AD31" s="177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59">
        <v>17</v>
      </c>
      <c r="H32" s="202">
        <v>284849513328</v>
      </c>
      <c r="I32" s="159" t="s">
        <v>1741</v>
      </c>
      <c r="J32" s="159"/>
      <c r="K32" s="11" t="str">
        <f t="shared" ca="1" si="0"/>
        <v/>
      </c>
      <c r="L32" s="156" t="s">
        <v>168</v>
      </c>
      <c r="M32" s="156" t="s">
        <v>1232</v>
      </c>
      <c r="N32" s="156" t="s">
        <v>1233</v>
      </c>
      <c r="O32" s="9">
        <v>5501.1</v>
      </c>
      <c r="P32" s="9">
        <v>1</v>
      </c>
      <c r="Q32" s="13" t="str">
        <f>VLOOKUP(O32, '[1]لیست محصولات شهریور ۱۴۰۳'!B:C,2,0)</f>
        <v>ورتکس | Vortex</v>
      </c>
      <c r="R32" s="9" t="s">
        <v>1128</v>
      </c>
      <c r="S32" s="12">
        <f>VLOOKUP(O32, '[1]لیست محصولات شهریور ۱۴۰۳'!B:F,5,0)</f>
        <v>150</v>
      </c>
      <c r="T32" s="14">
        <f>VLOOKUP(O32, '[1]لیست محصولات شهریور ۱۴۰۳'!B:G,6,0)</f>
        <v>2300000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2300000</v>
      </c>
      <c r="Y32" s="17"/>
      <c r="Z32" s="14">
        <f t="shared" si="4"/>
        <v>2300000</v>
      </c>
      <c r="AA32" s="168" t="s">
        <v>80</v>
      </c>
      <c r="AB32" s="226" t="s">
        <v>1234</v>
      </c>
      <c r="AC32" s="171" t="s">
        <v>1235</v>
      </c>
      <c r="AD32" s="175" t="s">
        <v>87</v>
      </c>
      <c r="AE32" s="19"/>
      <c r="AF32" s="21"/>
      <c r="AG32" s="22" t="str">
        <f t="shared" si="5"/>
        <v>TRUE</v>
      </c>
      <c r="AH32" s="23" t="str">
        <f t="shared" si="6"/>
        <v>تهران میدان ونک- خیابان ملاصدرا، خیابان پردیس، ابتدای زاینده رود شرقی پلاک 2 شرکت نقش اول کیفیت - محسن افشار 09125645705</v>
      </c>
    </row>
    <row r="33" spans="1:34" ht="22.35" customHeight="1">
      <c r="A33" s="7"/>
      <c r="B33" s="7"/>
      <c r="C33" s="7"/>
      <c r="D33" s="7"/>
      <c r="E33" s="7"/>
      <c r="F33" s="8"/>
      <c r="G33" s="161"/>
      <c r="H33" s="204"/>
      <c r="I33" s="161"/>
      <c r="J33" s="161"/>
      <c r="K33" s="11" t="str">
        <f t="shared" ca="1" si="0"/>
        <v/>
      </c>
      <c r="L33" s="158"/>
      <c r="M33" s="158"/>
      <c r="N33" s="158"/>
      <c r="O33" s="9">
        <v>5501.1</v>
      </c>
      <c r="P33" s="9">
        <v>1</v>
      </c>
      <c r="Q33" s="13" t="str">
        <f>VLOOKUP(O33, '[1]لیست محصولات شهریور ۱۴۰۳'!B:C,2,0)</f>
        <v>ورتکس | Vortex</v>
      </c>
      <c r="R33" s="9" t="s">
        <v>84</v>
      </c>
      <c r="S33" s="12">
        <f>VLOOKUP(O33, '[1]لیست محصولات شهریور ۱۴۰۳'!B:F,5,0)</f>
        <v>150</v>
      </c>
      <c r="T33" s="14">
        <f>VLOOKUP(O33, '[1]لیست محصولات شهریور ۱۴۰۳'!B:G,6,0)</f>
        <v>2300000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2300000</v>
      </c>
      <c r="Y33" s="17"/>
      <c r="Z33" s="14">
        <f t="shared" si="4"/>
        <v>2300000</v>
      </c>
      <c r="AA33" s="170"/>
      <c r="AB33" s="227"/>
      <c r="AC33" s="173"/>
      <c r="AD33" s="177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82">
        <v>18</v>
      </c>
      <c r="H34" s="83"/>
      <c r="I34" s="82" t="s">
        <v>1741</v>
      </c>
      <c r="J34" s="9" t="s">
        <v>75</v>
      </c>
      <c r="K34" s="11" t="str">
        <f t="shared" ca="1" si="0"/>
        <v/>
      </c>
      <c r="L34" s="12" t="s">
        <v>1061</v>
      </c>
      <c r="M34" s="12" t="s">
        <v>1059</v>
      </c>
      <c r="N34" s="12" t="s">
        <v>1768</v>
      </c>
      <c r="O34" s="9">
        <v>5501.3</v>
      </c>
      <c r="P34" s="9">
        <v>2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51200000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102400000</v>
      </c>
      <c r="Y34" s="17"/>
      <c r="Z34" s="14">
        <f t="shared" si="4"/>
        <v>102400000</v>
      </c>
      <c r="AA34" s="18" t="s">
        <v>80</v>
      </c>
      <c r="AB34" s="13" t="s">
        <v>70</v>
      </c>
      <c r="AC34" s="19" t="s">
        <v>1062</v>
      </c>
      <c r="AD34" s="20"/>
      <c r="AE34" s="19"/>
      <c r="AF34" s="21"/>
      <c r="AG34" s="22" t="str">
        <f t="shared" si="5"/>
        <v>TRUE</v>
      </c>
      <c r="AH34" s="23" t="str">
        <f t="shared" si="6"/>
        <v>تهران - کافه قنادی اته - نواب نجفی زاده 09124722258</v>
      </c>
    </row>
    <row r="35" spans="1:34" ht="22.35" customHeight="1">
      <c r="A35" s="7"/>
      <c r="B35" s="7"/>
      <c r="C35" s="7"/>
      <c r="D35" s="7"/>
      <c r="E35" s="7"/>
      <c r="F35" s="8"/>
      <c r="G35" s="82">
        <v>19</v>
      </c>
      <c r="H35" s="83"/>
      <c r="I35" s="82" t="s">
        <v>1741</v>
      </c>
      <c r="J35" s="9" t="s">
        <v>75</v>
      </c>
      <c r="K35" s="11"/>
      <c r="L35" s="156" t="s">
        <v>309</v>
      </c>
      <c r="M35" s="156" t="s">
        <v>310</v>
      </c>
      <c r="N35" s="156" t="s">
        <v>311</v>
      </c>
      <c r="O35" s="9">
        <v>5501.3</v>
      </c>
      <c r="P35" s="9">
        <v>3</v>
      </c>
      <c r="Q35" s="13" t="str">
        <f>VLOOKUP(O35, '[1]لیست محصولات شهریور ۱۴۰۳'!B:C,2,0)</f>
        <v>ورتکس | Vortex</v>
      </c>
      <c r="R35" s="9"/>
      <c r="S35" s="12">
        <f>VLOOKUP(O35, '[1]لیست محصولات شهریور ۱۴۰۳'!B:F,5,0)</f>
        <v>4000</v>
      </c>
      <c r="T35" s="14">
        <f>VLOOKUP(O35, '[1]لیست محصولات شهریور ۱۴۰۳'!B:G,6,0)</f>
        <v>51200000</v>
      </c>
      <c r="U35" s="15"/>
      <c r="V35" s="16">
        <f t="shared" si="1"/>
        <v>0</v>
      </c>
      <c r="W35" s="12">
        <f t="shared" si="2"/>
        <v>3</v>
      </c>
      <c r="X35" s="14">
        <f t="shared" si="3"/>
        <v>153600000</v>
      </c>
      <c r="Y35" s="17"/>
      <c r="Z35" s="14">
        <f t="shared" si="4"/>
        <v>153600000</v>
      </c>
      <c r="AA35" s="168" t="s">
        <v>80</v>
      </c>
      <c r="AB35" s="226" t="s">
        <v>70</v>
      </c>
      <c r="AC35" s="171" t="s">
        <v>312</v>
      </c>
      <c r="AD35" s="175"/>
      <c r="AE35" s="19"/>
      <c r="AF35" s="21"/>
      <c r="AG35" s="22" t="str">
        <f t="shared" si="5"/>
        <v>TRUE</v>
      </c>
      <c r="AH35" s="23" t="str">
        <f t="shared" si="6"/>
        <v>تهران - کافه مدام - امیرحسین صدیقی 09123401445</v>
      </c>
    </row>
    <row r="36" spans="1:34" s="79" customFormat="1" ht="22.35" customHeight="1">
      <c r="A36" s="66"/>
      <c r="B36" s="66"/>
      <c r="C36" s="66"/>
      <c r="D36" s="66"/>
      <c r="E36" s="66"/>
      <c r="F36" s="66"/>
      <c r="G36" s="209">
        <v>20</v>
      </c>
      <c r="H36" s="221" t="s">
        <v>96</v>
      </c>
      <c r="I36" s="209" t="s">
        <v>1741</v>
      </c>
      <c r="J36" s="209"/>
      <c r="K36" s="69" t="str">
        <f t="shared" ca="1" si="0"/>
        <v/>
      </c>
      <c r="L36" s="157"/>
      <c r="M36" s="157"/>
      <c r="N36" s="157"/>
      <c r="O36" s="67">
        <v>3327.3</v>
      </c>
      <c r="P36" s="67">
        <v>1</v>
      </c>
      <c r="Q36" s="71" t="str">
        <f>VLOOKUP(O36, '[1]لیست محصولات شهریور ۱۴۰۳'!B:C,2,0)</f>
        <v>پامپوجیلا | pampojila</v>
      </c>
      <c r="R36" s="67"/>
      <c r="S36" s="70">
        <f>VLOOKUP(O36, '[1]لیست محصولات شهریور ۱۴۰۳'!B:F,5,0)</f>
        <v>40</v>
      </c>
      <c r="T36" s="72">
        <f>VLOOKUP(O36, '[1]لیست محصولات شهریور ۱۴۰۳'!B:G,6,0)</f>
        <v>1600000</v>
      </c>
      <c r="U36" s="73"/>
      <c r="V36" s="74">
        <f t="shared" si="1"/>
        <v>0</v>
      </c>
      <c r="W36" s="70">
        <f t="shared" si="2"/>
        <v>1</v>
      </c>
      <c r="X36" s="72">
        <f t="shared" si="3"/>
        <v>1600000</v>
      </c>
      <c r="Y36" s="75"/>
      <c r="Z36" s="72">
        <f t="shared" si="4"/>
        <v>1600000</v>
      </c>
      <c r="AA36" s="169"/>
      <c r="AB36" s="228"/>
      <c r="AC36" s="172"/>
      <c r="AD36" s="176"/>
      <c r="AE36" s="77"/>
      <c r="AF36" s="78"/>
      <c r="AH36" s="23" t="str">
        <f t="shared" si="6"/>
        <v xml:space="preserve">   -   </v>
      </c>
    </row>
    <row r="37" spans="1:34" s="79" customFormat="1" ht="22.35" customHeight="1">
      <c r="A37" s="66"/>
      <c r="B37" s="66"/>
      <c r="C37" s="66"/>
      <c r="D37" s="66"/>
      <c r="E37" s="66"/>
      <c r="F37" s="66"/>
      <c r="G37" s="210"/>
      <c r="H37" s="222"/>
      <c r="I37" s="210"/>
      <c r="J37" s="210"/>
      <c r="K37" s="69" t="str">
        <f t="shared" ca="1" si="0"/>
        <v/>
      </c>
      <c r="L37" s="157"/>
      <c r="M37" s="157"/>
      <c r="N37" s="157"/>
      <c r="O37" s="67">
        <v>3328.3</v>
      </c>
      <c r="P37" s="67">
        <v>1</v>
      </c>
      <c r="Q37" s="71" t="str">
        <f>VLOOKUP(O37, '[1]لیست محصولات شهریور ۱۴۰۳'!B:C,2,0)</f>
        <v>ایماکولادا مزارع فلو | Inmaculada Fellows Farms</v>
      </c>
      <c r="R37" s="67"/>
      <c r="S37" s="70">
        <f>VLOOKUP(O37, '[1]لیست محصولات شهریور ۱۴۰۳'!B:F,5,0)</f>
        <v>40</v>
      </c>
      <c r="T37" s="72">
        <f>VLOOKUP(O37, '[1]لیست محصولات شهریور ۱۴۰۳'!B:G,6,0)</f>
        <v>2150000</v>
      </c>
      <c r="U37" s="73"/>
      <c r="V37" s="74">
        <f t="shared" si="1"/>
        <v>0</v>
      </c>
      <c r="W37" s="70">
        <f t="shared" si="2"/>
        <v>1</v>
      </c>
      <c r="X37" s="72">
        <f t="shared" si="3"/>
        <v>2150000</v>
      </c>
      <c r="Y37" s="75"/>
      <c r="Z37" s="72">
        <f t="shared" si="4"/>
        <v>2150000</v>
      </c>
      <c r="AA37" s="169"/>
      <c r="AB37" s="228"/>
      <c r="AC37" s="172"/>
      <c r="AD37" s="176"/>
      <c r="AE37" s="77"/>
      <c r="AF37" s="78"/>
      <c r="AH37" s="23" t="str">
        <f t="shared" si="6"/>
        <v xml:space="preserve">   -   </v>
      </c>
    </row>
    <row r="38" spans="1:34" s="79" customFormat="1" ht="22.35" customHeight="1">
      <c r="A38" s="66"/>
      <c r="B38" s="66"/>
      <c r="C38" s="66"/>
      <c r="D38" s="66"/>
      <c r="E38" s="66"/>
      <c r="F38" s="66"/>
      <c r="G38" s="211"/>
      <c r="H38" s="223"/>
      <c r="I38" s="211"/>
      <c r="J38" s="211"/>
      <c r="K38" s="69" t="str">
        <f t="shared" ca="1" si="0"/>
        <v/>
      </c>
      <c r="L38" s="158"/>
      <c r="M38" s="158"/>
      <c r="N38" s="158"/>
      <c r="O38" s="67">
        <v>3329.3</v>
      </c>
      <c r="P38" s="67">
        <v>1</v>
      </c>
      <c r="Q38" s="71" t="str">
        <f>VLOOKUP(O38, '[1]لیست محصولات شهریور ۱۴۰۳'!B:C,2,0)</f>
        <v>بنتی ننکا | Benti Nenka</v>
      </c>
      <c r="R38" s="67"/>
      <c r="S38" s="70">
        <f>VLOOKUP(O38, '[1]لیست محصولات شهریور ۱۴۰۳'!B:F,5,0)</f>
        <v>40</v>
      </c>
      <c r="T38" s="72">
        <f>VLOOKUP(O38, '[1]لیست محصولات شهریور ۱۴۰۳'!B:G,6,0)</f>
        <v>2650000</v>
      </c>
      <c r="U38" s="73"/>
      <c r="V38" s="74">
        <f t="shared" si="1"/>
        <v>0</v>
      </c>
      <c r="W38" s="70">
        <f t="shared" si="2"/>
        <v>1</v>
      </c>
      <c r="X38" s="72">
        <f t="shared" si="3"/>
        <v>2650000</v>
      </c>
      <c r="Y38" s="75"/>
      <c r="Z38" s="72">
        <f t="shared" si="4"/>
        <v>2650000</v>
      </c>
      <c r="AA38" s="170"/>
      <c r="AB38" s="227"/>
      <c r="AC38" s="173"/>
      <c r="AD38" s="177"/>
      <c r="AE38" s="77"/>
      <c r="AF38" s="78"/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>
        <v>21</v>
      </c>
      <c r="H39" s="10">
        <v>284858272765</v>
      </c>
      <c r="I39" s="9" t="s">
        <v>1741</v>
      </c>
      <c r="J39" s="9" t="s">
        <v>75</v>
      </c>
      <c r="K39" s="11" t="str">
        <f t="shared" ca="1" si="0"/>
        <v/>
      </c>
      <c r="L39" s="12" t="s">
        <v>323</v>
      </c>
      <c r="M39" s="12" t="s">
        <v>324</v>
      </c>
      <c r="N39" s="12" t="s">
        <v>986</v>
      </c>
      <c r="O39" s="9">
        <v>5501.3</v>
      </c>
      <c r="P39" s="9">
        <v>4</v>
      </c>
      <c r="Q39" s="13" t="str">
        <f>VLOOKUP(O39, '[1]لیست محصولات شهریور ۱۴۰۳'!B:C,2,0)</f>
        <v>ورتکس | Vortex</v>
      </c>
      <c r="R39" s="9"/>
      <c r="S39" s="12">
        <f>VLOOKUP(O39, '[1]لیست محصولات شهریور ۱۴۰۳'!B:F,5,0)</f>
        <v>4000</v>
      </c>
      <c r="T39" s="14">
        <f>VLOOKUP(O39, '[1]لیست محصولات شهریور ۱۴۰۳'!B:G,6,0)</f>
        <v>51200000</v>
      </c>
      <c r="U39" s="15"/>
      <c r="V39" s="16">
        <f t="shared" si="1"/>
        <v>0</v>
      </c>
      <c r="W39" s="12">
        <f t="shared" si="2"/>
        <v>4</v>
      </c>
      <c r="X39" s="14">
        <f t="shared" si="3"/>
        <v>204800000</v>
      </c>
      <c r="Y39" s="17"/>
      <c r="Z39" s="14">
        <f t="shared" si="4"/>
        <v>204800000</v>
      </c>
      <c r="AA39" s="18" t="s">
        <v>80</v>
      </c>
      <c r="AB39" s="13" t="s">
        <v>326</v>
      </c>
      <c r="AC39" s="19" t="s">
        <v>327</v>
      </c>
      <c r="AD39" s="20"/>
      <c r="AE39" s="84" t="s">
        <v>1154</v>
      </c>
      <c r="AF39" s="21"/>
      <c r="AG39" s="22" t="str">
        <f t="shared" si="5"/>
        <v>TRUE</v>
      </c>
      <c r="AH39" s="23" t="str">
        <f t="shared" si="6"/>
        <v>تهران شهرک غرب فاز ۴ خیابان شجریان شمالی کوچه هشتم پلاک ۴ زنگ وسط کافه اریلا - ماندانا مشایخی 09129307311</v>
      </c>
    </row>
    <row r="40" spans="1:34" ht="22.35" customHeight="1">
      <c r="A40" s="7"/>
      <c r="B40" s="7"/>
      <c r="C40" s="7"/>
      <c r="D40" s="7"/>
      <c r="E40" s="7"/>
      <c r="F40" s="8"/>
      <c r="G40" s="9">
        <v>22</v>
      </c>
      <c r="H40" s="10">
        <v>284933966063</v>
      </c>
      <c r="I40" s="9" t="s">
        <v>1795</v>
      </c>
      <c r="J40" s="9"/>
      <c r="K40" s="11" t="str">
        <f t="shared" ca="1" si="0"/>
        <v/>
      </c>
      <c r="L40" s="12" t="s">
        <v>1611</v>
      </c>
      <c r="M40" s="12" t="s">
        <v>1796</v>
      </c>
      <c r="N40" s="12" t="s">
        <v>1797</v>
      </c>
      <c r="O40" s="9">
        <v>5524.1</v>
      </c>
      <c r="P40" s="9">
        <v>1</v>
      </c>
      <c r="Q40" s="13" t="str">
        <f>VLOOKUP(O40, '[1]لیست محصولات شهریور ۱۴۰۳'!B:C,2,0)</f>
        <v>برزیل کوکاپیل کاناریو | Brazil Cocapil Canario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2550000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2550000</v>
      </c>
      <c r="Y40" s="17"/>
      <c r="Z40" s="14">
        <f t="shared" si="4"/>
        <v>2550000</v>
      </c>
      <c r="AA40" s="18" t="s">
        <v>80</v>
      </c>
      <c r="AB40" s="13" t="s">
        <v>1798</v>
      </c>
      <c r="AC40" s="19" t="s">
        <v>1799</v>
      </c>
      <c r="AD40" s="20"/>
      <c r="AE40" s="84" t="s">
        <v>1818</v>
      </c>
      <c r="AF40" s="21"/>
      <c r="AG40" s="22" t="str">
        <f t="shared" si="5"/>
        <v>TRUE</v>
      </c>
      <c r="AH40" s="23" t="str">
        <f t="shared" si="6"/>
        <v>تهران تهرانسر بلوار گلها نبش کوچه ششم پلاک 125 شرکت پالایش روغن پاسارگاد - احمد رفعت 09121152024</v>
      </c>
    </row>
    <row r="41" spans="1:34" s="121" customFormat="1" ht="22.35" customHeight="1">
      <c r="A41" s="109"/>
      <c r="B41" s="109"/>
      <c r="C41" s="109"/>
      <c r="D41" s="109"/>
      <c r="E41" s="109"/>
      <c r="F41" s="109"/>
      <c r="G41" s="111">
        <v>23</v>
      </c>
      <c r="H41" s="136" t="s">
        <v>70</v>
      </c>
      <c r="I41" s="111" t="s">
        <v>1795</v>
      </c>
      <c r="J41" s="111"/>
      <c r="K41" s="110" t="str">
        <f t="shared" ca="1" si="0"/>
        <v/>
      </c>
      <c r="L41" s="113" t="s">
        <v>1803</v>
      </c>
      <c r="M41" s="113" t="s">
        <v>1804</v>
      </c>
      <c r="N41" s="113" t="s">
        <v>90</v>
      </c>
      <c r="O41" s="111">
        <v>5511.1</v>
      </c>
      <c r="P41" s="111"/>
      <c r="Q41" s="112" t="str">
        <f>VLOOKUP(O41, '[1]لیست محصولات شهریور ۱۴۰۳'!B:C,2,0)</f>
        <v>هامبلا | Hambella</v>
      </c>
      <c r="R41" s="111" t="s">
        <v>1191</v>
      </c>
      <c r="S41" s="113">
        <f>VLOOKUP(O41, '[1]لیست محصولات شهریور ۱۴۰۳'!B:F,5,0)</f>
        <v>150</v>
      </c>
      <c r="T41" s="114">
        <f>VLOOKUP(O41, '[1]لیست محصولات شهریور ۱۴۰۳'!B:G,6,0)</f>
        <v>3000000</v>
      </c>
      <c r="U41" s="115"/>
      <c r="V41" s="116">
        <f t="shared" si="1"/>
        <v>0</v>
      </c>
      <c r="W41" s="113">
        <f t="shared" si="2"/>
        <v>0</v>
      </c>
      <c r="X41" s="114">
        <f t="shared" si="3"/>
        <v>0</v>
      </c>
      <c r="Y41" s="117"/>
      <c r="Z41" s="114">
        <f t="shared" si="4"/>
        <v>0</v>
      </c>
      <c r="AA41" s="118"/>
      <c r="AB41" s="112"/>
      <c r="AC41" s="119"/>
      <c r="AD41" s="111"/>
      <c r="AE41" s="119"/>
      <c r="AF41" s="120"/>
      <c r="AH41" s="122" t="str">
        <f t="shared" si="6"/>
        <v xml:space="preserve">  (پرسنل) - یگانه رئوفی فرد </v>
      </c>
    </row>
    <row r="42" spans="1:34" ht="22.35" customHeight="1">
      <c r="A42" s="7"/>
      <c r="B42" s="7"/>
      <c r="C42" s="7"/>
      <c r="D42" s="7"/>
      <c r="E42" s="7"/>
      <c r="F42" s="8"/>
      <c r="G42" s="9">
        <v>24</v>
      </c>
      <c r="H42" s="10">
        <v>284935694342</v>
      </c>
      <c r="I42" s="9" t="s">
        <v>1795</v>
      </c>
      <c r="J42" s="9"/>
      <c r="K42" s="11" t="str">
        <f t="shared" ca="1" si="0"/>
        <v/>
      </c>
      <c r="L42" s="12" t="s">
        <v>1611</v>
      </c>
      <c r="M42" s="12" t="s">
        <v>1796</v>
      </c>
      <c r="N42" s="12" t="s">
        <v>1797</v>
      </c>
      <c r="O42" s="9">
        <v>5524.1</v>
      </c>
      <c r="P42" s="9">
        <v>1</v>
      </c>
      <c r="Q42" s="13" t="str">
        <f>VLOOKUP(O42, '[1]لیست محصولات شهریور ۱۴۰۳'!B:C,2,0)</f>
        <v>برزیل کوکاپیل کاناریو | Brazil Cocapil Canario</v>
      </c>
      <c r="R42" s="9" t="s">
        <v>84</v>
      </c>
      <c r="S42" s="12">
        <f>VLOOKUP(O42, '[1]لیست محصولات شهریور ۱۴۰۳'!B:F,5,0)</f>
        <v>150</v>
      </c>
      <c r="T42" s="14">
        <f>VLOOKUP(O42, '[1]لیست محصولات شهریور ۱۴۰۳'!B:G,6,0)</f>
        <v>2550000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2550000</v>
      </c>
      <c r="Y42" s="17"/>
      <c r="Z42" s="14">
        <f t="shared" si="4"/>
        <v>2550000</v>
      </c>
      <c r="AA42" s="18" t="s">
        <v>80</v>
      </c>
      <c r="AB42" s="13" t="s">
        <v>1798</v>
      </c>
      <c r="AC42" s="19" t="s">
        <v>1799</v>
      </c>
      <c r="AD42" s="20"/>
      <c r="AE42" s="84" t="s">
        <v>1817</v>
      </c>
      <c r="AF42" s="21"/>
      <c r="AG42" s="22" t="str">
        <f t="shared" si="5"/>
        <v>TRUE</v>
      </c>
      <c r="AH42" s="23" t="str">
        <f t="shared" si="6"/>
        <v>تهران تهرانسر بلوار گلها نبش کوچه ششم پلاک 125 شرکت پالایش روغن پاسارگاد - احمد رفعت 09121152024</v>
      </c>
    </row>
    <row r="43" spans="1:34" ht="22.35" customHeight="1">
      <c r="A43" s="7"/>
      <c r="B43" s="7"/>
      <c r="C43" s="7"/>
      <c r="D43" s="7"/>
      <c r="E43" s="7"/>
      <c r="F43" s="8"/>
      <c r="G43" s="159">
        <v>25</v>
      </c>
      <c r="H43" s="202">
        <v>91216</v>
      </c>
      <c r="I43" s="159" t="s">
        <v>1795</v>
      </c>
      <c r="J43" s="159"/>
      <c r="K43" s="11" t="str">
        <f t="shared" ca="1" si="0"/>
        <v/>
      </c>
      <c r="L43" s="156" t="s">
        <v>1578</v>
      </c>
      <c r="M43" s="156" t="s">
        <v>1823</v>
      </c>
      <c r="N43" s="156"/>
      <c r="O43" s="9">
        <v>3328.1</v>
      </c>
      <c r="P43" s="9">
        <v>1</v>
      </c>
      <c r="Q43" s="13" t="str">
        <f>VLOOKUP(O43, '[1]لیست محصولات شهریور ۱۴۰۳'!B:C,2,0)</f>
        <v>ایماکولادا مزارع فلو | Inmaculada Fellows Farms</v>
      </c>
      <c r="R43" s="9"/>
      <c r="S43" s="12">
        <f>VLOOKUP(O43, '[1]لیست محصولات شهریور ۱۴۰۳'!B:F,5,0)</f>
        <v>150</v>
      </c>
      <c r="T43" s="14">
        <f>VLOOKUP(O43, '[1]لیست محصولات شهریور ۱۴۰۳'!B:G,6,0)</f>
        <v>7900000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7900000</v>
      </c>
      <c r="Y43" s="17"/>
      <c r="Z43" s="14">
        <f t="shared" si="4"/>
        <v>7900000</v>
      </c>
      <c r="AA43" s="168" t="s">
        <v>80</v>
      </c>
      <c r="AB43" s="226" t="s">
        <v>1824</v>
      </c>
      <c r="AC43" s="171" t="s">
        <v>1825</v>
      </c>
      <c r="AD43" s="175" t="s">
        <v>87</v>
      </c>
      <c r="AE43" s="19"/>
      <c r="AF43" s="21"/>
      <c r="AG43" s="22" t="str">
        <f t="shared" si="5"/>
        <v>TRUE</v>
      </c>
      <c r="AH43" s="23" t="str">
        <f t="shared" si="6"/>
        <v>تهران جردن، ایرج، پلاک ۱۴  - سپهر بیگی 09203187202</v>
      </c>
    </row>
    <row r="44" spans="1:34" ht="22.35" customHeight="1">
      <c r="A44" s="7"/>
      <c r="B44" s="7"/>
      <c r="C44" s="7"/>
      <c r="D44" s="7"/>
      <c r="E44" s="7"/>
      <c r="F44" s="8"/>
      <c r="G44" s="161"/>
      <c r="H44" s="204"/>
      <c r="I44" s="161"/>
      <c r="J44" s="161"/>
      <c r="K44" s="11" t="str">
        <f t="shared" ca="1" si="0"/>
        <v/>
      </c>
      <c r="L44" s="158"/>
      <c r="M44" s="158"/>
      <c r="N44" s="158"/>
      <c r="O44" s="9">
        <v>5524.2</v>
      </c>
      <c r="P44" s="9">
        <v>1</v>
      </c>
      <c r="Q44" s="13" t="str">
        <f>VLOOKUP(O44, '[1]لیست محصولات شهریور ۱۴۰۳'!B:C,2,0)</f>
        <v>برزیل کوکاپیل کاناریو | Brazil Cocapil Canario</v>
      </c>
      <c r="R44" s="9"/>
      <c r="S44" s="12">
        <f>VLOOKUP(O44, '[1]لیست محصولات شهریور ۱۴۰۳'!B:F,5,0)</f>
        <v>750</v>
      </c>
      <c r="T44" s="14">
        <f>VLOOKUP(O44, '[1]لیست محصولات شهریور ۱۴۰۳'!B:G,6,0)</f>
        <v>12450000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12450000</v>
      </c>
      <c r="Y44" s="17"/>
      <c r="Z44" s="14">
        <f t="shared" si="4"/>
        <v>12450000</v>
      </c>
      <c r="AA44" s="170"/>
      <c r="AB44" s="227"/>
      <c r="AC44" s="173"/>
      <c r="AD44" s="177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82">
        <v>26</v>
      </c>
      <c r="H45" s="83" t="s">
        <v>329</v>
      </c>
      <c r="I45" s="82" t="s">
        <v>1795</v>
      </c>
      <c r="J45" s="9"/>
      <c r="K45" s="11" t="str">
        <f t="shared" ca="1" si="0"/>
        <v/>
      </c>
      <c r="L45" s="12" t="s">
        <v>1847</v>
      </c>
      <c r="M45" s="12" t="s">
        <v>1848</v>
      </c>
      <c r="N45" s="12"/>
      <c r="O45" s="9">
        <v>5525.1</v>
      </c>
      <c r="P45" s="9">
        <v>1</v>
      </c>
      <c r="Q45" s="13" t="str">
        <f>VLOOKUP(O45, '[1]لیست محصولات شهریور ۱۴۰۳'!B:C,2,0)</f>
        <v>اتیوپی آناسورا | Ethiopia Anasora</v>
      </c>
      <c r="R45" s="9" t="s">
        <v>576</v>
      </c>
      <c r="S45" s="12">
        <f>VLOOKUP(O45, '[1]لیست محصولات شهریور ۱۴۰۳'!B:F,5,0)</f>
        <v>150</v>
      </c>
      <c r="T45" s="14">
        <f>VLOOKUP(O45, '[1]لیست محصولات شهریور ۱۴۰۳'!B:G,6,0)</f>
        <v>2750000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2750000</v>
      </c>
      <c r="Y45" s="17"/>
      <c r="Z45" s="14">
        <f t="shared" si="4"/>
        <v>2750000</v>
      </c>
      <c r="AA45" s="18"/>
      <c r="AB45" s="13"/>
      <c r="AC45" s="19"/>
      <c r="AD45" s="20"/>
      <c r="AE45" s="19"/>
      <c r="AF45" s="21"/>
      <c r="AG45" s="22" t="str">
        <f t="shared" si="5"/>
        <v>TRUE</v>
      </c>
      <c r="AH45" s="23" t="str">
        <f t="shared" si="6"/>
        <v xml:space="preserve">   - شیوا خالصی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/>
      <c r="L46" s="12"/>
      <c r="M46" s="12"/>
      <c r="N46" s="12"/>
      <c r="O46" s="9"/>
      <c r="P46" s="9"/>
      <c r="Q46" s="13"/>
      <c r="R46" s="9"/>
      <c r="S46" s="12"/>
      <c r="T46" s="14"/>
      <c r="U46" s="152"/>
      <c r="V46" s="153"/>
      <c r="W46" s="12"/>
      <c r="X46" s="14"/>
      <c r="Y46" s="17"/>
      <c r="Z46" s="14"/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4</v>
      </c>
      <c r="AI240" s="56">
        <f t="shared" si="19"/>
        <v>0</v>
      </c>
      <c r="AJ240" s="57">
        <f>AH240-AI240</f>
        <v>4</v>
      </c>
      <c r="AK240" s="58">
        <f t="shared" si="23"/>
        <v>0.6</v>
      </c>
      <c r="AL240" s="59">
        <f>AO240+AQ240-[2]Sheet1!$AH241</f>
        <v>0</v>
      </c>
      <c r="AM240" s="59">
        <f t="shared" si="25"/>
        <v>-4</v>
      </c>
      <c r="AN240" s="58">
        <f t="shared" si="21"/>
        <v>0</v>
      </c>
      <c r="AO240" s="59"/>
      <c r="AP240" s="58">
        <f t="shared" si="22"/>
        <v>-0.6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</v>
      </c>
      <c r="AI241" s="56">
        <f t="shared" si="19"/>
        <v>0</v>
      </c>
      <c r="AJ241" s="57">
        <f t="shared" ref="AJ241:AJ264" si="27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5"/>
        <v>-2</v>
      </c>
      <c r="AN241" s="58">
        <f t="shared" si="21"/>
        <v>0</v>
      </c>
      <c r="AO241" s="59"/>
      <c r="AP241" s="58">
        <f t="shared" si="22"/>
        <v>-1.5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9</v>
      </c>
      <c r="AI242" s="56">
        <f t="shared" si="19"/>
        <v>0</v>
      </c>
      <c r="AJ242" s="57">
        <f t="shared" si="27"/>
        <v>9</v>
      </c>
      <c r="AK242" s="58">
        <f t="shared" ref="AK242:AK267" si="28">AH242*AG242/1000</f>
        <v>36</v>
      </c>
      <c r="AL242" s="59">
        <f>AO242+AQ242-[2]Sheet1!$AH243</f>
        <v>0</v>
      </c>
      <c r="AM242" s="59">
        <f t="shared" si="25"/>
        <v>-9</v>
      </c>
      <c r="AN242" s="58">
        <f t="shared" si="21"/>
        <v>0</v>
      </c>
      <c r="AO242" s="59"/>
      <c r="AP242" s="58">
        <f t="shared" si="22"/>
        <v>-36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33</v>
      </c>
      <c r="AI251" s="56">
        <f t="shared" si="19"/>
        <v>0</v>
      </c>
      <c r="AJ251" s="57">
        <f t="shared" si="27"/>
        <v>33</v>
      </c>
      <c r="AK251" s="58">
        <f t="shared" si="28"/>
        <v>4.95</v>
      </c>
      <c r="AL251" s="59">
        <f>AO251+AQ251-[2]Sheet1!$AH252</f>
        <v>0</v>
      </c>
      <c r="AM251" s="59">
        <f t="shared" si="25"/>
        <v>-33</v>
      </c>
      <c r="AN251" s="58">
        <f t="shared" si="21"/>
        <v>0</v>
      </c>
      <c r="AO251" s="59"/>
      <c r="AP251" s="58">
        <f t="shared" si="22"/>
        <v>-4.95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13</v>
      </c>
      <c r="AI252" s="56">
        <f t="shared" si="19"/>
        <v>0</v>
      </c>
      <c r="AJ252" s="57">
        <f t="shared" si="27"/>
        <v>13</v>
      </c>
      <c r="AK252" s="58">
        <f t="shared" si="28"/>
        <v>9.75</v>
      </c>
      <c r="AL252" s="59">
        <f>AO252+AQ252-[2]Sheet1!$AH253</f>
        <v>0</v>
      </c>
      <c r="AM252" s="59">
        <f t="shared" si="25"/>
        <v>-13</v>
      </c>
      <c r="AN252" s="58">
        <f t="shared" si="21"/>
        <v>0</v>
      </c>
      <c r="AO252" s="59"/>
      <c r="AP252" s="58">
        <f t="shared" si="22"/>
        <v>-9.75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27">
    <mergeCell ref="N43:N44"/>
    <mergeCell ref="M43:M44"/>
    <mergeCell ref="L43:L44"/>
    <mergeCell ref="J43:J44"/>
    <mergeCell ref="I43:I44"/>
    <mergeCell ref="H43:H44"/>
    <mergeCell ref="G43:G44"/>
    <mergeCell ref="AA43:AA44"/>
    <mergeCell ref="AD43:AD44"/>
    <mergeCell ref="AC43:AC44"/>
    <mergeCell ref="AB43:AB44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G6:G8"/>
    <mergeCell ref="H6:H8"/>
    <mergeCell ref="I6:I8"/>
    <mergeCell ref="J6:J8"/>
    <mergeCell ref="L6:L8"/>
    <mergeCell ref="AD3:AD4"/>
    <mergeCell ref="AC3:AC4"/>
    <mergeCell ref="AB3:AB4"/>
    <mergeCell ref="AA3:AA4"/>
    <mergeCell ref="AD6:AD8"/>
    <mergeCell ref="AC6:AC8"/>
    <mergeCell ref="AB6:AB8"/>
    <mergeCell ref="AA6:AA8"/>
    <mergeCell ref="M6:M8"/>
    <mergeCell ref="N6:N8"/>
    <mergeCell ref="H15:H16"/>
    <mergeCell ref="G15:G16"/>
    <mergeCell ref="AE12:AE14"/>
    <mergeCell ref="AD12:AD14"/>
    <mergeCell ref="AC12:AC14"/>
    <mergeCell ref="AB12:AB14"/>
    <mergeCell ref="AA12:AA14"/>
    <mergeCell ref="AD15:AD16"/>
    <mergeCell ref="AC15:AC16"/>
    <mergeCell ref="AB15:AB16"/>
    <mergeCell ref="AA15:AA16"/>
    <mergeCell ref="N15:N16"/>
    <mergeCell ref="M15:M16"/>
    <mergeCell ref="L15:L16"/>
    <mergeCell ref="J15:J16"/>
    <mergeCell ref="I15:I16"/>
    <mergeCell ref="G12:G14"/>
    <mergeCell ref="H12:H14"/>
    <mergeCell ref="I12:I14"/>
    <mergeCell ref="J12:J14"/>
    <mergeCell ref="L12:L14"/>
    <mergeCell ref="M12:M14"/>
    <mergeCell ref="N12:N14"/>
    <mergeCell ref="M18:M23"/>
    <mergeCell ref="N18:N23"/>
    <mergeCell ref="AD18:AD23"/>
    <mergeCell ref="AC18:AC23"/>
    <mergeCell ref="AB18:AB23"/>
    <mergeCell ref="AA18:AA23"/>
    <mergeCell ref="G18:G23"/>
    <mergeCell ref="H18:H23"/>
    <mergeCell ref="I18:I23"/>
    <mergeCell ref="J18:J23"/>
    <mergeCell ref="L18:L23"/>
    <mergeCell ref="H24:H25"/>
    <mergeCell ref="G24:G25"/>
    <mergeCell ref="AD24:AD25"/>
    <mergeCell ref="AC24:AC25"/>
    <mergeCell ref="AB24:AB25"/>
    <mergeCell ref="AA24:AA25"/>
    <mergeCell ref="N24:N25"/>
    <mergeCell ref="M24:M25"/>
    <mergeCell ref="L24:L25"/>
    <mergeCell ref="J24:J25"/>
    <mergeCell ref="I24:I25"/>
    <mergeCell ref="AE27:AE28"/>
    <mergeCell ref="N30:N31"/>
    <mergeCell ref="M30:M31"/>
    <mergeCell ref="L30:L31"/>
    <mergeCell ref="H27:H28"/>
    <mergeCell ref="G27:G28"/>
    <mergeCell ref="AC27:AC28"/>
    <mergeCell ref="AB27:AB28"/>
    <mergeCell ref="AA27:AA28"/>
    <mergeCell ref="N27:N28"/>
    <mergeCell ref="M27:M28"/>
    <mergeCell ref="L27:L28"/>
    <mergeCell ref="J27:J28"/>
    <mergeCell ref="I27:I28"/>
    <mergeCell ref="J30:J31"/>
    <mergeCell ref="I30:I31"/>
    <mergeCell ref="H30:H31"/>
    <mergeCell ref="G30:G31"/>
    <mergeCell ref="AD30:AD31"/>
    <mergeCell ref="AC30:AC31"/>
    <mergeCell ref="AB30:AB31"/>
    <mergeCell ref="AA30:AA31"/>
    <mergeCell ref="AD27:AD28"/>
    <mergeCell ref="H32:H33"/>
    <mergeCell ref="G32:G33"/>
    <mergeCell ref="AD32:AD33"/>
    <mergeCell ref="AC32:AC33"/>
    <mergeCell ref="AB32:AB33"/>
    <mergeCell ref="AA32:AA33"/>
    <mergeCell ref="N32:N33"/>
    <mergeCell ref="M32:M33"/>
    <mergeCell ref="L32:L33"/>
    <mergeCell ref="J32:J33"/>
    <mergeCell ref="I32:I33"/>
    <mergeCell ref="H36:H38"/>
    <mergeCell ref="G36:G38"/>
    <mergeCell ref="AD35:AD38"/>
    <mergeCell ref="AC35:AC38"/>
    <mergeCell ref="AB35:AB38"/>
    <mergeCell ref="AA35:AA38"/>
    <mergeCell ref="N35:N38"/>
    <mergeCell ref="M35:M38"/>
    <mergeCell ref="L35:L38"/>
    <mergeCell ref="J36:J38"/>
    <mergeCell ref="I36:I38"/>
  </mergeCells>
  <conditionalFormatting sqref="G2:J3 AD2:AD3 Z2:Z200 J5:J6 AD5:AD6 J9:J12 AD9:AD12 G11:I12 G15:J15 AD15 G17:J18 AD17:AD18 G24:J24 AD24 G26:J27 AD26:AD27 G29:J30 AD29:AD30 G32:J32 AD32 AD34:AD35 G34:J36 AD39:AD43 G45:J200 AD45:AD200">
    <cfRule type="expression" dxfId="20" priority="66">
      <formula>$A2</formula>
    </cfRule>
    <cfRule type="expression" dxfId="19" priority="68">
      <formula>$E2</formula>
    </cfRule>
  </conditionalFormatting>
  <conditionalFormatting sqref="G39:J43">
    <cfRule type="expression" dxfId="18" priority="1">
      <formula>$A39</formula>
    </cfRule>
    <cfRule type="expression" dxfId="17" priority="3">
      <formula>$E39</formula>
    </cfRule>
  </conditionalFormatting>
  <conditionalFormatting sqref="G39:P43">
    <cfRule type="expression" dxfId="16" priority="2">
      <formula>$C39</formula>
    </cfRule>
  </conditionalFormatting>
  <conditionalFormatting sqref="K2:Z2 G2:J3 AA2:AF3 Q3:Z200 J5:J6 AA5:AF6 J9:J12 AA9:AF12 G11:I12 G15:P15 AA15:AF15 G17:P18 AA17:AF18 G24:P24 AA24:AF24 G26:P27 AA26:AF27 G29:P30 AA29:AF30 G32:P32 AA32:AF32 G34:P35 AA34:AF35 G36:K36 AA39:AF43 G45:P200 AA45:AF200 K3:P3 AE4:AF4 K4:K10 O4:P10 H5:H6 AE7:AF8 H9:H10 K11:P12 K13:K14 O13:P14 AF13:AF14 K16 O16:P16 AE16:AF16 K19:K23 O19:P23 AE19:AF23 K25 O25:P25 AE25:AF25 K28 O28:P28 AF28 K31 O31:P31 AE31:AF31 K33 O33:P33 AE33:AF33 O36:P38 AE36:AF38 K37:K38 K44 O44:P44 AE44:AF44">
    <cfRule type="expression" dxfId="15" priority="67">
      <formula>$C2</formula>
    </cfRule>
  </conditionalFormatting>
  <conditionalFormatting sqref="W2:W200">
    <cfRule type="expression" dxfId="14" priority="65">
      <formula>$AG2</formula>
    </cfRule>
  </conditionalFormatting>
  <conditionalFormatting sqref="AL203:AM203">
    <cfRule type="dataBar" priority="30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{2516CB5D-C2C4-4675-B2FA-D65FCF95A153}</x14:id>
        </ext>
      </extLst>
    </cfRule>
  </conditionalFormatting>
  <conditionalFormatting sqref="AL204:AM204">
    <cfRule type="dataBar" priority="29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{EB2E31AD-3137-4CD5-BD50-01BC412CD257}</x14:id>
        </ext>
      </extLst>
    </cfRule>
  </conditionalFormatting>
  <conditionalFormatting sqref="AL205:AM205">
    <cfRule type="dataBar" priority="28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{684EFDF4-76BF-4A5D-AE30-1E656E22C063}</x14:id>
        </ext>
      </extLst>
    </cfRule>
  </conditionalFormatting>
  <conditionalFormatting sqref="AL206:AM206">
    <cfRule type="dataBar" priority="27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{2A7D6093-8651-432E-B030-084CE0DDAE90}</x14:id>
        </ext>
      </extLst>
    </cfRule>
  </conditionalFormatting>
  <conditionalFormatting sqref="AL207:AM207">
    <cfRule type="dataBar" priority="26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{F79730F6-49BB-4F27-B836-BCF0A2F45F28}</x14:id>
        </ext>
      </extLst>
    </cfRule>
  </conditionalFormatting>
  <conditionalFormatting sqref="AL208:AM208">
    <cfRule type="dataBar" priority="25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{D64F033E-FF8F-4287-833F-E65845CC3B50}</x14:id>
        </ext>
      </extLst>
    </cfRule>
  </conditionalFormatting>
  <conditionalFormatting sqref="AL209:AM209">
    <cfRule type="dataBar" priority="24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{D9257D76-FD90-42B1-BC7A-89911373FAEB}</x14:id>
        </ext>
      </extLst>
    </cfRule>
  </conditionalFormatting>
  <conditionalFormatting sqref="AL210:AM210">
    <cfRule type="dataBar" priority="23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{B001AA62-1DF6-49F9-A72A-FD7FB2753C12}</x14:id>
        </ext>
      </extLst>
    </cfRule>
  </conditionalFormatting>
  <conditionalFormatting sqref="AL211:AM211">
    <cfRule type="dataBar" priority="22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{B975ACA1-5E06-4979-B76A-5CBF91846E78}</x14:id>
        </ext>
      </extLst>
    </cfRule>
  </conditionalFormatting>
  <conditionalFormatting sqref="AL212:AM212">
    <cfRule type="dataBar" priority="21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{ABE39EEB-3206-4622-ABB2-B743F3FD758C}</x14:id>
        </ext>
      </extLst>
    </cfRule>
  </conditionalFormatting>
  <conditionalFormatting sqref="AL213:AM213">
    <cfRule type="dataBar" priority="20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{5E3E8DC4-D65B-4173-AD59-B173FEA75896}</x14:id>
        </ext>
      </extLst>
    </cfRule>
  </conditionalFormatting>
  <conditionalFormatting sqref="AL214:AM214">
    <cfRule type="dataBar" priority="19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{E19EB326-B0E8-440D-A628-C3BCE6CDCDE6}</x14:id>
        </ext>
      </extLst>
    </cfRule>
  </conditionalFormatting>
  <conditionalFormatting sqref="AL215:AM215">
    <cfRule type="dataBar" priority="18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{4BF8AB7F-EB90-48AE-82AB-4BA678AAF0E8}</x14:id>
        </ext>
      </extLst>
    </cfRule>
  </conditionalFormatting>
  <conditionalFormatting sqref="AL216:AM216">
    <cfRule type="dataBar" priority="17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{32BA68BC-D7F9-4F40-8B04-7B146D805452}</x14:id>
        </ext>
      </extLst>
    </cfRule>
  </conditionalFormatting>
  <conditionalFormatting sqref="AL217:AM217">
    <cfRule type="dataBar" priority="16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{FDA57DDA-2F5A-442F-8330-2DA72F836243}</x14:id>
        </ext>
      </extLst>
    </cfRule>
  </conditionalFormatting>
  <conditionalFormatting sqref="AL218:AM218">
    <cfRule type="dataBar" priority="15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{59FB1D63-5C62-415F-804F-95FA62C99EF4}</x14:id>
        </ext>
      </extLst>
    </cfRule>
  </conditionalFormatting>
  <conditionalFormatting sqref="AL219:AM219">
    <cfRule type="dataBar" priority="14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{6E07D882-9535-44CD-AA8E-395C361D8CB1}</x14:id>
        </ext>
      </extLst>
    </cfRule>
  </conditionalFormatting>
  <conditionalFormatting sqref="AL220:AM220">
    <cfRule type="dataBar" priority="13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{368122D5-D7AF-4FB4-8702-44F37CBAC2E3}</x14:id>
        </ext>
      </extLst>
    </cfRule>
  </conditionalFormatting>
  <conditionalFormatting sqref="AL221:AM221">
    <cfRule type="dataBar" priority="31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{BA9C0DC6-58DE-4720-A46C-9FB9D1A51B5F}</x14:id>
        </ext>
      </extLst>
    </cfRule>
  </conditionalFormatting>
  <conditionalFormatting sqref="AL223:AM223">
    <cfRule type="dataBar" priority="32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{6F5A7B7E-3087-449D-8EDB-2AF346D79226}</x14:id>
        </ext>
      </extLst>
    </cfRule>
  </conditionalFormatting>
  <conditionalFormatting sqref="AL224:AM224">
    <cfRule type="dataBar" priority="33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{5A100988-9BDA-4ACC-A018-3A00330ACCA4}</x14:id>
        </ext>
      </extLst>
    </cfRule>
  </conditionalFormatting>
  <conditionalFormatting sqref="AL225:AM225">
    <cfRule type="dataBar" priority="34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{2B74B1E8-ED22-40B1-91D4-7303D2C80DBE}</x14:id>
        </ext>
      </extLst>
    </cfRule>
  </conditionalFormatting>
  <conditionalFormatting sqref="AL226:AM226">
    <cfRule type="dataBar" priority="35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{3D4A6773-6F89-4274-B78C-00E68B20089A}</x14:id>
        </ext>
      </extLst>
    </cfRule>
  </conditionalFormatting>
  <conditionalFormatting sqref="AL227:AM227">
    <cfRule type="dataBar" priority="36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{2319189E-119F-44CB-9A6D-4E92E0D00606}</x14:id>
        </ext>
      </extLst>
    </cfRule>
  </conditionalFormatting>
  <conditionalFormatting sqref="AL228:AM228">
    <cfRule type="dataBar" priority="37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{FE35DE8B-02F8-43FC-B760-3C42F2837EA6}</x14:id>
        </ext>
      </extLst>
    </cfRule>
  </conditionalFormatting>
  <conditionalFormatting sqref="AL229:AM229">
    <cfRule type="dataBar" priority="12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{E383BA2F-1FB0-401C-80E7-1F88159F7598}</x14:id>
        </ext>
      </extLst>
    </cfRule>
  </conditionalFormatting>
  <conditionalFormatting sqref="AL230:AM230">
    <cfRule type="dataBar" priority="11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{89C4C92A-2DFB-43B8-AA43-EE84EA2769B3}</x14:id>
        </ext>
      </extLst>
    </cfRule>
  </conditionalFormatting>
  <conditionalFormatting sqref="AL231:AM231">
    <cfRule type="dataBar" priority="10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{A59F293A-7E04-48D8-9D82-2B9EF56AED3E}</x14:id>
        </ext>
      </extLst>
    </cfRule>
  </conditionalFormatting>
  <conditionalFormatting sqref="AL232:AM232">
    <cfRule type="dataBar" priority="9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{9C81094D-3EB5-48DE-8BBB-A5705DC5F5D3}</x14:id>
        </ext>
      </extLst>
    </cfRule>
  </conditionalFormatting>
  <conditionalFormatting sqref="AL233:AM233">
    <cfRule type="dataBar" priority="8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{1A43A9DE-7C59-4C2C-960C-C11B59F89982}</x14:id>
        </ext>
      </extLst>
    </cfRule>
  </conditionalFormatting>
  <conditionalFormatting sqref="AL234:AM234">
    <cfRule type="dataBar" priority="7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{102FAB95-BC8D-47DE-9C16-B0FB0157CEB9}</x14:id>
        </ext>
      </extLst>
    </cfRule>
  </conditionalFormatting>
  <conditionalFormatting sqref="AL235:AM235">
    <cfRule type="dataBar" priority="38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{B62BC385-D6F8-41F0-9188-DEC8261819FA}</x14:id>
        </ext>
      </extLst>
    </cfRule>
  </conditionalFormatting>
  <conditionalFormatting sqref="AL236:AM236">
    <cfRule type="dataBar" priority="39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{4D2D545D-D212-4740-939A-7772E1F06603}</x14:id>
        </ext>
      </extLst>
    </cfRule>
  </conditionalFormatting>
  <conditionalFormatting sqref="AL237:AM237">
    <cfRule type="dataBar" priority="40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{B7FB3319-6EB1-417C-886C-36AA081B6E82}</x14:id>
        </ext>
      </extLst>
    </cfRule>
  </conditionalFormatting>
  <conditionalFormatting sqref="AL238:AM238">
    <cfRule type="dataBar" priority="41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{AB2C8DDD-624C-4E72-89EB-225992B4EC8D}</x14:id>
        </ext>
      </extLst>
    </cfRule>
  </conditionalFormatting>
  <conditionalFormatting sqref="AL239:AM239">
    <cfRule type="dataBar" priority="42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{1DDC60B9-B470-4F68-92A2-57163D149F52}</x14:id>
        </ext>
      </extLst>
    </cfRule>
  </conditionalFormatting>
  <conditionalFormatting sqref="AL240:AM240">
    <cfRule type="dataBar" priority="43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{1A0E57F2-45D4-4D95-A7A6-3435C2251A86}</x14:id>
        </ext>
      </extLst>
    </cfRule>
  </conditionalFormatting>
  <conditionalFormatting sqref="AL241:AM241">
    <cfRule type="dataBar" priority="44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{120F23F2-69D7-42C2-9335-BCE9FAE21EC0}</x14:id>
        </ext>
      </extLst>
    </cfRule>
  </conditionalFormatting>
  <conditionalFormatting sqref="AL242:AM242">
    <cfRule type="dataBar" priority="45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{3EB32BC2-5C47-4B52-962B-A5F32A026F4D}</x14:id>
        </ext>
      </extLst>
    </cfRule>
  </conditionalFormatting>
  <conditionalFormatting sqref="AL243:AM243">
    <cfRule type="dataBar" priority="46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{D46A9B1D-F8A1-4A3A-9C34-C0104BB55922}</x14:id>
        </ext>
      </extLst>
    </cfRule>
  </conditionalFormatting>
  <conditionalFormatting sqref="AL244:AM244">
    <cfRule type="dataBar" priority="47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{0711B3EE-AA37-4B6F-AF45-6AD67BB5C030}</x14:id>
        </ext>
      </extLst>
    </cfRule>
  </conditionalFormatting>
  <conditionalFormatting sqref="AL245:AM245">
    <cfRule type="dataBar" priority="48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{0BD65F42-49A1-4852-ACF4-62CB6618D32A}</x14:id>
        </ext>
      </extLst>
    </cfRule>
  </conditionalFormatting>
  <conditionalFormatting sqref="AL246:AM246">
    <cfRule type="dataBar" priority="49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{88A139EA-A1C1-4191-8E3F-AA873A73FEAA}</x14:id>
        </ext>
      </extLst>
    </cfRule>
  </conditionalFormatting>
  <conditionalFormatting sqref="AL247:AM247">
    <cfRule type="dataBar" priority="50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{1DAF6444-F38B-4492-880E-DE4CB1839FAA}</x14:id>
        </ext>
      </extLst>
    </cfRule>
  </conditionalFormatting>
  <conditionalFormatting sqref="AL248:AM248">
    <cfRule type="dataBar" priority="6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{A541D52D-9DB9-4C0F-919D-6FAA09282A5E}</x14:id>
        </ext>
      </extLst>
    </cfRule>
  </conditionalFormatting>
  <conditionalFormatting sqref="AL249:AM249">
    <cfRule type="dataBar" priority="51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{BF3A17B1-B68B-4CEC-8D78-BD6D32CBBA2F}</x14:id>
        </ext>
      </extLst>
    </cfRule>
  </conditionalFormatting>
  <conditionalFormatting sqref="AL250:AM250">
    <cfRule type="dataBar" priority="52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{59DB9E26-3985-4030-ABD5-8D07FE0B4DA7}</x14:id>
        </ext>
      </extLst>
    </cfRule>
  </conditionalFormatting>
  <conditionalFormatting sqref="AL251:AM251">
    <cfRule type="dataBar" priority="53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{BACB240C-40FF-4FEE-A936-7BCBA81BACD7}</x14:id>
        </ext>
      </extLst>
    </cfRule>
  </conditionalFormatting>
  <conditionalFormatting sqref="AL252:AM252">
    <cfRule type="dataBar" priority="54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{D4C518CA-3D11-400B-9581-6177C66D18DE}</x14:id>
        </ext>
      </extLst>
    </cfRule>
  </conditionalFormatting>
  <conditionalFormatting sqref="AL253:AM253">
    <cfRule type="dataBar" priority="55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{9460C3D4-1E4F-407D-99A2-2A7AC9A8558F}</x14:id>
        </ext>
      </extLst>
    </cfRule>
  </conditionalFormatting>
  <conditionalFormatting sqref="AL254:AM254">
    <cfRule type="dataBar" priority="56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{1595EF6D-0C8D-4BE7-901A-7B7DEF7A014D}</x14:id>
        </ext>
      </extLst>
    </cfRule>
  </conditionalFormatting>
  <conditionalFormatting sqref="AL255:AM255">
    <cfRule type="dataBar" priority="57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{BC8CA39D-3B1E-4ED6-9AC7-751794F0A67F}</x14:id>
        </ext>
      </extLst>
    </cfRule>
  </conditionalFormatting>
  <conditionalFormatting sqref="AL256:AM256">
    <cfRule type="dataBar" priority="58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{A2A616A1-A67B-4DEC-9F72-9AC859FB8D6D}</x14:id>
        </ext>
      </extLst>
    </cfRule>
  </conditionalFormatting>
  <conditionalFormatting sqref="AL257:AM257">
    <cfRule type="dataBar" priority="59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{9DE896DE-BE69-4D2B-AD33-522B260CC1B7}</x14:id>
        </ext>
      </extLst>
    </cfRule>
  </conditionalFormatting>
  <conditionalFormatting sqref="AL258:AM258">
    <cfRule type="dataBar" priority="5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{A255CD0E-9696-4703-A094-8626043B1D39}</x14:id>
        </ext>
      </extLst>
    </cfRule>
  </conditionalFormatting>
  <conditionalFormatting sqref="AL259:AM259">
    <cfRule type="dataBar" priority="4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{E667D027-2D6E-4563-872D-8287F6A55F87}</x14:id>
        </ext>
      </extLst>
    </cfRule>
  </conditionalFormatting>
  <conditionalFormatting sqref="AL260:AM260">
    <cfRule type="dataBar" priority="60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{62E1704B-C536-4A85-A7E6-BAD4CCD989AD}</x14:id>
        </ext>
      </extLst>
    </cfRule>
  </conditionalFormatting>
  <conditionalFormatting sqref="AL261:AM261">
    <cfRule type="dataBar" priority="61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{B67E4B2C-F363-4A61-ABE1-D80A77A37F03}</x14:id>
        </ext>
      </extLst>
    </cfRule>
  </conditionalFormatting>
  <conditionalFormatting sqref="AL262:AM262">
    <cfRule type="dataBar" priority="62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{AF6318F4-24AA-4781-A0CE-264956F9AD61}</x14:id>
        </ext>
      </extLst>
    </cfRule>
  </conditionalFormatting>
  <conditionalFormatting sqref="AL263:AM263">
    <cfRule type="dataBar" priority="63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{514D38EA-38F5-4EBB-8150-50BC8D994DC8}</x14:id>
        </ext>
      </extLst>
    </cfRule>
  </conditionalFormatting>
  <conditionalFormatting sqref="AL264:AM264">
    <cfRule type="dataBar" priority="64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{E25E92F6-3C4E-47BA-88C8-5EBBF947FC34}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16CB5D-C2C4-4675-B2FA-D65FCF95A15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EB2E31AD-3137-4CD5-BD50-01BC412CD25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684EFDF4-76BF-4A5D-AE30-1E656E22C06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A7D6093-8651-432E-B030-084CE0DDAE9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79730F6-49BB-4F27-B836-BCF0A2F45F2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64F033E-FF8F-4287-833F-E65845CC3B50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D9257D76-FD90-42B1-BC7A-89911373FAEB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B001AA62-1DF6-49F9-A72A-FD7FB2753C1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975ACA1-5E06-4979-B76A-5CBF91846E7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BE39EEB-3206-4622-ABB2-B743F3FD758C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E3E8DC4-D65B-4173-AD59-B173FEA75896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19EB326-B0E8-440D-A628-C3BCE6CDCDE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BF8AB7F-EB90-48AE-82AB-4BA678AAF0E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2BA68BC-D7F9-4F40-8B04-7B146D80545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FDA57DDA-2F5A-442F-8330-2DA72F836243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9FB1D63-5C62-415F-804F-95FA62C99EF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E07D882-9535-44CD-AA8E-395C361D8CB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68122D5-D7AF-4FB4-8702-44F37CBAC2E3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BA9C0DC6-58DE-4720-A46C-9FB9D1A51B5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6F5A7B7E-3087-449D-8EDB-2AF346D7922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A100988-9BDA-4ACC-A018-3A00330ACCA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B74B1E8-ED22-40B1-91D4-7303D2C80DBE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3D4A6773-6F89-4274-B78C-00E68B20089A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319189E-119F-44CB-9A6D-4E92E0D0060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E35DE8B-02F8-43FC-B760-3C42F2837EA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383BA2F-1FB0-401C-80E7-1F88159F759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9C4C92A-2DFB-43B8-AA43-EE84EA2769B3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59F293A-7E04-48D8-9D82-2B9EF56AED3E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C81094D-3EB5-48DE-8BBB-A5705DC5F5D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1A43A9DE-7C59-4C2C-960C-C11B59F8998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02FAB95-BC8D-47DE-9C16-B0FB0157CEB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B62BC385-D6F8-41F0-9188-DEC8261819F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4D2D545D-D212-4740-939A-7772E1F0660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7FB3319-6EB1-417C-886C-36AA081B6E82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B2C8DDD-624C-4E72-89EB-225992B4EC8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1DDC60B9-B470-4F68-92A2-57163D149F52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1A0E57F2-45D4-4D95-A7A6-3435C2251A86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20F23F2-69D7-42C2-9335-BCE9FAE21EC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EB32BC2-5C47-4B52-962B-A5F32A026F4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46A9B1D-F8A1-4A3A-9C34-C0104BB5592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0711B3EE-AA37-4B6F-AF45-6AD67BB5C03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BD65F42-49A1-4852-ACF4-62CB6618D32A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88A139EA-A1C1-4191-8E3F-AA873A73FEA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DAF6444-F38B-4492-880E-DE4CB1839FA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541D52D-9DB9-4C0F-919D-6FAA09282A5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F3A17B1-B68B-4CEC-8D78-BD6D32CBBA2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59DB9E26-3985-4030-ABD5-8D07FE0B4DA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BACB240C-40FF-4FEE-A936-7BCBA81BACD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4C518CA-3D11-400B-9581-6177C66D18D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460C3D4-1E4F-407D-99A2-2A7AC9A8558F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595EF6D-0C8D-4BE7-901A-7B7DEF7A014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BC8CA39D-3B1E-4ED6-9AC7-751794F0A67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2A616A1-A67B-4DEC-9F72-9AC859FB8D6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9DE896DE-BE69-4D2B-AD33-522B260CC1B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A255CD0E-9696-4703-A094-8626043B1D3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667D027-2D6E-4563-872D-8287F6A55F8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2E1704B-C536-4A85-A7E6-BAD4CCD989A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67E4B2C-F363-4A61-ABE1-D80A77A37F0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AF6318F4-24AA-4781-A0CE-264956F9AD61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14D38EA-38F5-4EBB-8150-50BC8D994DC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E25E92F6-3C4E-47BA-88C8-5EBBF947FC3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E783-1AA5-48E4-821E-400B116D4571}">
  <dimension ref="A1:AR267"/>
  <sheetViews>
    <sheetView rightToLeft="1" topLeftCell="G28" zoomScale="70" zoomScaleNormal="70" workbookViewId="0">
      <selection activeCell="J44" sqref="J44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8.44140625" style="28" bestFit="1" customWidth="1"/>
    <col min="9" max="9" width="25.77734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8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20.88671875" style="24" bestFit="1" customWidth="1"/>
    <col min="28" max="28" width="123.88671875" style="24" bestFit="1" customWidth="1"/>
    <col min="29" max="29" width="15.77734375" style="31" bestFit="1" customWidth="1"/>
    <col min="30" max="30" width="13.6640625" style="32" bestFit="1" customWidth="1"/>
    <col min="31" max="31" width="39" style="24" bestFit="1" customWidth="1"/>
    <col min="32" max="32" width="28.33203125" style="24" bestFit="1" customWidth="1"/>
    <col min="33" max="33" width="13.5546875" style="24" bestFit="1" customWidth="1"/>
    <col min="34" max="34" width="150.109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82">
        <v>1</v>
      </c>
      <c r="H2" s="83"/>
      <c r="I2" s="82" t="s">
        <v>1741</v>
      </c>
      <c r="J2" s="9" t="s">
        <v>75</v>
      </c>
      <c r="K2" s="11" t="str">
        <f t="shared" ref="K2:K65" ca="1" si="0">IF(C2, TODAY(), "" )</f>
        <v/>
      </c>
      <c r="L2" s="12" t="s">
        <v>1773</v>
      </c>
      <c r="M2" s="12" t="s">
        <v>1774</v>
      </c>
      <c r="N2" s="12" t="s">
        <v>174</v>
      </c>
      <c r="O2" s="9">
        <v>5511.3</v>
      </c>
      <c r="P2" s="9">
        <v>3</v>
      </c>
      <c r="Q2" s="13" t="str">
        <f>VLOOKUP(O2, '[1]لیست محصولات شهریور ۱۴۰۳'!B:C,2,0)</f>
        <v>هامبلا | Hambella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69600000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208800000</v>
      </c>
      <c r="Y2" s="17"/>
      <c r="Z2" s="14">
        <f t="shared" ref="Z2:Z65" si="4">X2-Y2</f>
        <v>208800000</v>
      </c>
      <c r="AA2" s="18" t="s">
        <v>80</v>
      </c>
      <c r="AB2" s="13" t="s">
        <v>70</v>
      </c>
      <c r="AC2" s="19" t="s">
        <v>1775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کژال امیر قهرمانی 09369912100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202">
        <v>284858678245</v>
      </c>
      <c r="I3" s="159" t="s">
        <v>1741</v>
      </c>
      <c r="J3" s="159"/>
      <c r="K3" s="11" t="str">
        <f t="shared" ca="1" si="0"/>
        <v/>
      </c>
      <c r="L3" s="156" t="s">
        <v>114</v>
      </c>
      <c r="M3" s="156" t="s">
        <v>115</v>
      </c>
      <c r="N3" s="156" t="s">
        <v>116</v>
      </c>
      <c r="O3" s="9">
        <v>5525.3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63200000</v>
      </c>
      <c r="U3" s="15"/>
      <c r="V3" s="16">
        <f t="shared" si="1"/>
        <v>0</v>
      </c>
      <c r="W3" s="12">
        <f t="shared" si="2"/>
        <v>1</v>
      </c>
      <c r="X3" s="14">
        <f t="shared" si="3"/>
        <v>63200000</v>
      </c>
      <c r="Y3" s="17"/>
      <c r="Z3" s="14">
        <f t="shared" si="4"/>
        <v>63200000</v>
      </c>
      <c r="AA3" s="168" t="s">
        <v>111</v>
      </c>
      <c r="AB3" s="226" t="s">
        <v>117</v>
      </c>
      <c r="AC3" s="171" t="s">
        <v>118</v>
      </c>
      <c r="AD3" s="175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زنجان چهارراه سعدی به سمت دروازه ارک کوچه شادمان قهوه آفریقا - محمدرضا جلدی 09195241245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1"/>
      <c r="H4" s="204"/>
      <c r="I4" s="161"/>
      <c r="J4" s="161"/>
      <c r="K4" s="11" t="str">
        <f t="shared" ca="1" si="0"/>
        <v/>
      </c>
      <c r="L4" s="158"/>
      <c r="M4" s="158"/>
      <c r="N4" s="158"/>
      <c r="O4" s="9">
        <v>5511.3</v>
      </c>
      <c r="P4" s="9">
        <v>1</v>
      </c>
      <c r="Q4" s="13" t="str">
        <f>VLOOKUP(O4, '[1]لیست محصولات شهریور ۱۴۰۳'!B:C,2,0)</f>
        <v>هامبلا | Hambella</v>
      </c>
      <c r="R4" s="9"/>
      <c r="S4" s="12">
        <f>VLOOKUP(O4, '[1]لیست محصولات شهریور ۱۴۰۳'!B:F,5,0)</f>
        <v>4000</v>
      </c>
      <c r="T4" s="14">
        <f>VLOOKUP(O4, '[1]لیست محصولات شهریور ۱۴۰۳'!B:G,6,0)</f>
        <v>69600000</v>
      </c>
      <c r="U4" s="15"/>
      <c r="V4" s="16">
        <f t="shared" si="1"/>
        <v>0</v>
      </c>
      <c r="W4" s="12">
        <f t="shared" si="2"/>
        <v>1</v>
      </c>
      <c r="X4" s="14">
        <f t="shared" si="3"/>
        <v>69600000</v>
      </c>
      <c r="Y4" s="17"/>
      <c r="Z4" s="14">
        <f t="shared" si="4"/>
        <v>69600000</v>
      </c>
      <c r="AA4" s="170"/>
      <c r="AB4" s="227"/>
      <c r="AC4" s="173"/>
      <c r="AD4" s="177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284865282756</v>
      </c>
      <c r="I5" s="25" t="s">
        <v>1741</v>
      </c>
      <c r="J5" s="9"/>
      <c r="K5" s="11" t="str">
        <f t="shared" ca="1" si="0"/>
        <v/>
      </c>
      <c r="L5" s="12" t="s">
        <v>259</v>
      </c>
      <c r="M5" s="12" t="s">
        <v>1776</v>
      </c>
      <c r="N5" s="12"/>
      <c r="O5" s="9">
        <v>5511.2</v>
      </c>
      <c r="P5" s="9">
        <v>1</v>
      </c>
      <c r="Q5" s="13" t="str">
        <f>VLOOKUP(O5, '[1]لیست محصولات شهریور ۱۴۰۳'!B:C,2,0)</f>
        <v>هامبلا | Hambella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14550000</v>
      </c>
      <c r="U5" s="15"/>
      <c r="V5" s="16">
        <f t="shared" si="1"/>
        <v>0</v>
      </c>
      <c r="W5" s="12">
        <f t="shared" si="2"/>
        <v>1</v>
      </c>
      <c r="X5" s="14">
        <f t="shared" si="3"/>
        <v>14550000</v>
      </c>
      <c r="Y5" s="17"/>
      <c r="Z5" s="14">
        <f t="shared" si="4"/>
        <v>14550000</v>
      </c>
      <c r="AA5" s="18" t="s">
        <v>361</v>
      </c>
      <c r="AB5" s="13" t="s">
        <v>1777</v>
      </c>
      <c r="AC5" s="19" t="s">
        <v>1778</v>
      </c>
      <c r="AD5" s="20"/>
      <c r="AE5" s="19"/>
      <c r="AF5" s="21"/>
      <c r="AG5" s="22" t="str">
        <f t="shared" si="5"/>
        <v>TRUE</v>
      </c>
      <c r="AH5" s="23" t="str">
        <f t="shared" si="6"/>
        <v>کاشان خیابان ایت‌الله کاشانی-انتهای کوچه صاحبقدم-کوچه فروردین ۹-پلاک ۸۸  - امین حسنی 09331614004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284882163574</v>
      </c>
      <c r="I6" s="25" t="s">
        <v>1741</v>
      </c>
      <c r="J6" s="9"/>
      <c r="K6" s="11" t="str">
        <f t="shared" ca="1" si="0"/>
        <v/>
      </c>
      <c r="L6" s="12" t="s">
        <v>426</v>
      </c>
      <c r="M6" s="12" t="s">
        <v>1779</v>
      </c>
      <c r="N6" s="12"/>
      <c r="O6" s="9">
        <v>5501.1</v>
      </c>
      <c r="P6" s="9">
        <v>2</v>
      </c>
      <c r="Q6" s="13" t="str">
        <f>VLOOKUP(O6, '[1]لیست محصولات شهریور ۱۴۰۳'!B:C,2,0)</f>
        <v>ورتکس | Vortex</v>
      </c>
      <c r="R6" s="9" t="s">
        <v>285</v>
      </c>
      <c r="S6" s="12">
        <f>VLOOKUP(O6, '[1]لیست محصولات شهریور ۱۴۰۳'!B:F,5,0)</f>
        <v>150</v>
      </c>
      <c r="T6" s="14">
        <f>VLOOKUP(O6, '[1]لیست محصولات شهریور ۱۴۰۳'!B:G,6,0)</f>
        <v>2300000</v>
      </c>
      <c r="U6" s="15"/>
      <c r="V6" s="16">
        <f t="shared" si="1"/>
        <v>0</v>
      </c>
      <c r="W6" s="12">
        <f t="shared" si="2"/>
        <v>2</v>
      </c>
      <c r="X6" s="14">
        <f t="shared" si="3"/>
        <v>4600000</v>
      </c>
      <c r="Y6" s="17"/>
      <c r="Z6" s="14">
        <f t="shared" si="4"/>
        <v>4600000</v>
      </c>
      <c r="AA6" s="18" t="s">
        <v>1780</v>
      </c>
      <c r="AB6" s="13" t="s">
        <v>1782</v>
      </c>
      <c r="AC6" s="19" t="s">
        <v>1781</v>
      </c>
      <c r="AD6" s="20"/>
      <c r="AE6" s="19"/>
      <c r="AF6" s="21"/>
      <c r="AG6" s="22" t="str">
        <f t="shared" si="5"/>
        <v>TRUE</v>
      </c>
      <c r="AH6" s="23" t="str">
        <f t="shared" si="6"/>
        <v>سیستان و بلوچستان ایرانشهر بلوار کلینک، خیابان شهید یوسف حسن نژاد، مجتمع پهره - تحویل گیرنده: محسن حسین بر - 09155404268 / 09155434084  - سعید بخشانی 09102027505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9">
        <v>5</v>
      </c>
      <c r="H7" s="202">
        <v>284886516477</v>
      </c>
      <c r="I7" s="159" t="s">
        <v>1741</v>
      </c>
      <c r="J7" s="159"/>
      <c r="K7" s="11" t="str">
        <f t="shared" ca="1" si="0"/>
        <v/>
      </c>
      <c r="L7" s="156" t="s">
        <v>1677</v>
      </c>
      <c r="M7" s="156" t="s">
        <v>1175</v>
      </c>
      <c r="N7" s="156"/>
      <c r="O7" s="9">
        <v>5524.1</v>
      </c>
      <c r="P7" s="9">
        <v>1</v>
      </c>
      <c r="Q7" s="13" t="str">
        <f>VLOOKUP(O7, '[1]لیست محصولات شهریور ۱۴۰۳'!B:C,2,0)</f>
        <v>برزیل کوکاپیل کاناریو | Brazil Cocapil Canario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2550000</v>
      </c>
      <c r="U7" s="26"/>
      <c r="V7" s="16">
        <f t="shared" si="1"/>
        <v>0</v>
      </c>
      <c r="W7" s="12">
        <f t="shared" si="2"/>
        <v>1</v>
      </c>
      <c r="X7" s="14">
        <f t="shared" si="3"/>
        <v>2550000</v>
      </c>
      <c r="Y7" s="17"/>
      <c r="Z7" s="14">
        <f t="shared" si="4"/>
        <v>2550000</v>
      </c>
      <c r="AA7" s="168" t="s">
        <v>80</v>
      </c>
      <c r="AB7" s="226" t="s">
        <v>1678</v>
      </c>
      <c r="AC7" s="171" t="s">
        <v>1679</v>
      </c>
      <c r="AD7" s="175" t="s">
        <v>87</v>
      </c>
      <c r="AE7" s="154" t="s">
        <v>1072</v>
      </c>
      <c r="AF7" s="21"/>
      <c r="AG7" s="22" t="str">
        <f t="shared" si="5"/>
        <v>TRUE</v>
      </c>
      <c r="AH7" s="23" t="str">
        <f t="shared" si="6"/>
        <v>تهران آزادی ، شادآباد ، خ ۱۷ شهریور ، بعد از ۴راه صنایع فلزی به سمت غرب ، خ جوشن ، ک۸ غربی ، پ۷ (دنیت)  - هویار عباسی 09126969492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204"/>
      <c r="I8" s="161"/>
      <c r="J8" s="161"/>
      <c r="K8" s="11" t="str">
        <f t="shared" ca="1" si="0"/>
        <v/>
      </c>
      <c r="L8" s="158"/>
      <c r="M8" s="158"/>
      <c r="N8" s="158"/>
      <c r="O8" s="9">
        <v>5511.2</v>
      </c>
      <c r="P8" s="9">
        <v>1</v>
      </c>
      <c r="Q8" s="13" t="str">
        <f>VLOOKUP(O8, '[1]لیست محصولات شهریور ۱۴۰۳'!B:C,2,0)</f>
        <v>هامبلا | Hambella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14550000</v>
      </c>
      <c r="U8" s="15"/>
      <c r="V8" s="16">
        <f t="shared" si="1"/>
        <v>0</v>
      </c>
      <c r="W8" s="12">
        <f t="shared" si="2"/>
        <v>1</v>
      </c>
      <c r="X8" s="14">
        <f t="shared" si="3"/>
        <v>14550000</v>
      </c>
      <c r="Y8" s="17"/>
      <c r="Z8" s="14">
        <f t="shared" si="4"/>
        <v>14550000</v>
      </c>
      <c r="AA8" s="170"/>
      <c r="AB8" s="227"/>
      <c r="AC8" s="173"/>
      <c r="AD8" s="177"/>
      <c r="AE8" s="155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6</v>
      </c>
      <c r="H9" s="202">
        <v>284905317037</v>
      </c>
      <c r="I9" s="159" t="s">
        <v>1741</v>
      </c>
      <c r="J9" s="159"/>
      <c r="K9" s="11" t="str">
        <f t="shared" ca="1" si="0"/>
        <v/>
      </c>
      <c r="L9" s="156" t="s">
        <v>676</v>
      </c>
      <c r="M9" s="156" t="s">
        <v>1783</v>
      </c>
      <c r="N9" s="156" t="s">
        <v>678</v>
      </c>
      <c r="O9" s="9">
        <v>3328.1</v>
      </c>
      <c r="P9" s="9">
        <v>1</v>
      </c>
      <c r="Q9" s="13" t="str">
        <f>VLOOKUP(O9, '[1]لیست محصولات شهریور ۱۴۰۳'!B:C,2,0)</f>
        <v>ایماکولادا مزارع فلو | Inmaculada Fellows Farms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7900000</v>
      </c>
      <c r="U9" s="15"/>
      <c r="V9" s="16">
        <f t="shared" si="1"/>
        <v>0</v>
      </c>
      <c r="W9" s="12">
        <f t="shared" si="2"/>
        <v>1</v>
      </c>
      <c r="X9" s="14">
        <f t="shared" si="3"/>
        <v>7900000</v>
      </c>
      <c r="Y9" s="17"/>
      <c r="Z9" s="14">
        <f t="shared" si="4"/>
        <v>7900000</v>
      </c>
      <c r="AA9" s="168" t="s">
        <v>80</v>
      </c>
      <c r="AB9" s="226" t="s">
        <v>683</v>
      </c>
      <c r="AC9" s="171" t="s">
        <v>684</v>
      </c>
      <c r="AD9" s="175" t="s">
        <v>172</v>
      </c>
      <c r="AE9" s="19"/>
      <c r="AF9" s="21"/>
      <c r="AG9" s="22" t="str">
        <f t="shared" si="5"/>
        <v>TRUE</v>
      </c>
      <c r="AH9" s="23" t="str">
        <f t="shared" si="6"/>
        <v>تهران میدان هفت تیر . خ مفتح جنوبی . خ ورکش . نبش کوچه سیاسی پ ۱۷.۷ کافه راب - اشکان رستمی 09384346362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204"/>
      <c r="I10" s="161"/>
      <c r="J10" s="161"/>
      <c r="K10" s="11" t="str">
        <f t="shared" ca="1" si="0"/>
        <v/>
      </c>
      <c r="L10" s="158"/>
      <c r="M10" s="158"/>
      <c r="N10" s="158"/>
      <c r="O10" s="9">
        <v>3327.1</v>
      </c>
      <c r="P10" s="9">
        <v>1</v>
      </c>
      <c r="Q10" s="13" t="str">
        <f>VLOOKUP(O10, '[1]لیست محصولات شهریور ۱۴۰۳'!B:C,2,0)</f>
        <v>پامپوجیلا | pampojila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5950000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5950000</v>
      </c>
      <c r="Y10" s="17"/>
      <c r="Z10" s="14">
        <f t="shared" si="4"/>
        <v>5950000</v>
      </c>
      <c r="AA10" s="170"/>
      <c r="AB10" s="227"/>
      <c r="AC10" s="173"/>
      <c r="AD10" s="177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59">
        <v>7</v>
      </c>
      <c r="H11" s="202">
        <v>621829</v>
      </c>
      <c r="I11" s="159" t="s">
        <v>1741</v>
      </c>
      <c r="J11" s="159"/>
      <c r="K11" s="11" t="str">
        <f t="shared" ca="1" si="0"/>
        <v/>
      </c>
      <c r="L11" s="156" t="s">
        <v>1784</v>
      </c>
      <c r="M11" s="156" t="s">
        <v>1785</v>
      </c>
      <c r="N11" s="156"/>
      <c r="O11" s="9">
        <v>5525.1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2750000</v>
      </c>
      <c r="Y11" s="17"/>
      <c r="Z11" s="14">
        <f t="shared" si="4"/>
        <v>2750000</v>
      </c>
      <c r="AA11" s="168" t="s">
        <v>80</v>
      </c>
      <c r="AB11" s="226" t="s">
        <v>1786</v>
      </c>
      <c r="AC11" s="171" t="s">
        <v>1787</v>
      </c>
      <c r="AD11" s="175" t="s">
        <v>172</v>
      </c>
      <c r="AE11" s="19"/>
      <c r="AF11" s="21"/>
      <c r="AG11" s="22" t="str">
        <f t="shared" si="5"/>
        <v>TRUE</v>
      </c>
      <c r="AH11" s="23" t="str">
        <f t="shared" si="6"/>
        <v>تهران نازی آباد خیابان شیرمحمدی خیابان احدی نبش کوچه قدیری پلاک ۱۸۸ واحد ۸  - امیرمحمد نودهی 09198403572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0"/>
      <c r="H12" s="203"/>
      <c r="I12" s="160"/>
      <c r="J12" s="160"/>
      <c r="K12" s="11" t="str">
        <f t="shared" ca="1" si="0"/>
        <v/>
      </c>
      <c r="L12" s="157"/>
      <c r="M12" s="157"/>
      <c r="N12" s="157"/>
      <c r="O12" s="9">
        <v>5524.1</v>
      </c>
      <c r="P12" s="9">
        <v>1</v>
      </c>
      <c r="Q12" s="13" t="str">
        <f>VLOOKUP(O12, '[1]لیست محصولات شهریور ۱۴۰۳'!B:C,2,0)</f>
        <v>برزیل کوکاپیل کاناریو | Brazil Cocapil Canario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2550000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2550000</v>
      </c>
      <c r="Y12" s="17"/>
      <c r="Z12" s="14">
        <f t="shared" si="4"/>
        <v>2550000</v>
      </c>
      <c r="AA12" s="169"/>
      <c r="AB12" s="228"/>
      <c r="AC12" s="172"/>
      <c r="AD12" s="176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204"/>
      <c r="I13" s="161"/>
      <c r="J13" s="161"/>
      <c r="K13" s="11" t="str">
        <f t="shared" ca="1" si="0"/>
        <v/>
      </c>
      <c r="L13" s="158"/>
      <c r="M13" s="158"/>
      <c r="N13" s="158"/>
      <c r="O13" s="9">
        <v>5511.1</v>
      </c>
      <c r="P13" s="9">
        <v>1</v>
      </c>
      <c r="Q13" s="13" t="str">
        <f>VLOOKUP(O13, '[1]لیست محصولات شهریور ۱۴۰۳'!B:C,2,0)</f>
        <v>هامبلا | Hambella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3000000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3000000</v>
      </c>
      <c r="Y13" s="17"/>
      <c r="Z13" s="14">
        <f t="shared" si="4"/>
        <v>3000000</v>
      </c>
      <c r="AA13" s="170"/>
      <c r="AB13" s="227"/>
      <c r="AC13" s="173"/>
      <c r="AD13" s="17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8</v>
      </c>
      <c r="H14" s="10">
        <v>284913883478</v>
      </c>
      <c r="I14" s="9" t="s">
        <v>1741</v>
      </c>
      <c r="J14" s="9"/>
      <c r="K14" s="11" t="str">
        <f t="shared" ca="1" si="0"/>
        <v/>
      </c>
      <c r="L14" s="12" t="s">
        <v>776</v>
      </c>
      <c r="M14" s="12" t="s">
        <v>777</v>
      </c>
      <c r="N14" s="12" t="s">
        <v>778</v>
      </c>
      <c r="O14" s="9">
        <v>5501.3</v>
      </c>
      <c r="P14" s="9">
        <v>2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51200000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102400000</v>
      </c>
      <c r="Y14" s="17"/>
      <c r="Z14" s="14">
        <f t="shared" si="4"/>
        <v>102400000</v>
      </c>
      <c r="AA14" s="18" t="s">
        <v>207</v>
      </c>
      <c r="AB14" s="13" t="s">
        <v>779</v>
      </c>
      <c r="AC14" s="19" t="s">
        <v>780</v>
      </c>
      <c r="AD14" s="20"/>
      <c r="AE14" s="19"/>
      <c r="AF14" s="21"/>
      <c r="AG14" s="22" t="str">
        <f t="shared" si="5"/>
        <v>TRUE</v>
      </c>
      <c r="AH14" s="23" t="str">
        <f t="shared" si="6"/>
        <v>کرج مهرشهر - خیابان شهرداری - نبش ۲۰۶ کافه لازارو - شهاب بقایی 09125654823</v>
      </c>
    </row>
    <row r="15" spans="1:34" ht="22.35" customHeight="1">
      <c r="A15" s="7"/>
      <c r="B15" s="7"/>
      <c r="C15" s="7"/>
      <c r="D15" s="7"/>
      <c r="E15" s="7"/>
      <c r="F15" s="8"/>
      <c r="G15" s="159">
        <v>9</v>
      </c>
      <c r="H15" s="202">
        <v>284918980172</v>
      </c>
      <c r="I15" s="159" t="s">
        <v>1741</v>
      </c>
      <c r="J15" s="159"/>
      <c r="K15" s="11" t="str">
        <f t="shared" ca="1" si="0"/>
        <v/>
      </c>
      <c r="L15" s="156" t="s">
        <v>268</v>
      </c>
      <c r="M15" s="156" t="s">
        <v>1788</v>
      </c>
      <c r="N15" s="156" t="s">
        <v>1789</v>
      </c>
      <c r="O15" s="9">
        <v>3328.1</v>
      </c>
      <c r="P15" s="9">
        <v>1</v>
      </c>
      <c r="Q15" s="13" t="str">
        <f>VLOOKUP(O15, '[1]لیست محصولات شهریور ۱۴۰۳'!B:C,2,0)</f>
        <v>ایماکولادا مزارع فلو | Inmaculada Fellows Farms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7900000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7900000</v>
      </c>
      <c r="Y15" s="17"/>
      <c r="Z15" s="14">
        <f t="shared" si="4"/>
        <v>7900000</v>
      </c>
      <c r="AA15" s="168" t="s">
        <v>369</v>
      </c>
      <c r="AB15" s="226" t="s">
        <v>1790</v>
      </c>
      <c r="AC15" s="171" t="s">
        <v>1791</v>
      </c>
      <c r="AD15" s="175"/>
      <c r="AE15" s="19"/>
      <c r="AF15" s="21"/>
      <c r="AG15" s="22" t="str">
        <f t="shared" si="5"/>
        <v>TRUE</v>
      </c>
      <c r="AH15" s="23" t="str">
        <f t="shared" si="6"/>
        <v>بوشهر خیابان امام رضا- روبرو کوچه ۶ کافه لاوا - علیرضا دهداری 09011692767</v>
      </c>
    </row>
    <row r="16" spans="1:34" ht="22.35" customHeight="1">
      <c r="A16" s="7"/>
      <c r="B16" s="7"/>
      <c r="C16" s="7"/>
      <c r="D16" s="7"/>
      <c r="E16" s="7"/>
      <c r="F16" s="8"/>
      <c r="G16" s="160"/>
      <c r="H16" s="203"/>
      <c r="I16" s="160"/>
      <c r="J16" s="160"/>
      <c r="K16" s="11" t="str">
        <f t="shared" ca="1" si="0"/>
        <v/>
      </c>
      <c r="L16" s="157"/>
      <c r="M16" s="157"/>
      <c r="N16" s="157"/>
      <c r="O16" s="9">
        <v>3327.1</v>
      </c>
      <c r="P16" s="9">
        <v>1</v>
      </c>
      <c r="Q16" s="13" t="str">
        <f>VLOOKUP(O16, '[1]لیست محصولات شهریور ۱۴۰۳'!B:C,2,0)</f>
        <v>پامپوجیلا | pampojila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5950000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5950000</v>
      </c>
      <c r="Y16" s="17"/>
      <c r="Z16" s="14">
        <f t="shared" si="4"/>
        <v>5950000</v>
      </c>
      <c r="AA16" s="169"/>
      <c r="AB16" s="228"/>
      <c r="AC16" s="172"/>
      <c r="AD16" s="176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60"/>
      <c r="H17" s="203"/>
      <c r="I17" s="160"/>
      <c r="J17" s="160"/>
      <c r="K17" s="11" t="str">
        <f t="shared" ca="1" si="0"/>
        <v/>
      </c>
      <c r="L17" s="157"/>
      <c r="M17" s="157"/>
      <c r="N17" s="157"/>
      <c r="O17" s="9">
        <v>3329.1</v>
      </c>
      <c r="P17" s="9">
        <v>1</v>
      </c>
      <c r="Q17" s="13" t="str">
        <f>VLOOKUP(O17, '[1]لیست محصولات شهریور ۱۴۰۳'!B:C,2,0)</f>
        <v>بنتی ننکا | Benti Nenka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9850000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9850000</v>
      </c>
      <c r="Y17" s="17"/>
      <c r="Z17" s="14">
        <f t="shared" si="4"/>
        <v>9850000</v>
      </c>
      <c r="AA17" s="169"/>
      <c r="AB17" s="228"/>
      <c r="AC17" s="172"/>
      <c r="AD17" s="176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61"/>
      <c r="H18" s="204"/>
      <c r="I18" s="161"/>
      <c r="J18" s="161"/>
      <c r="K18" s="11" t="str">
        <f t="shared" ca="1" si="0"/>
        <v/>
      </c>
      <c r="L18" s="158"/>
      <c r="M18" s="158"/>
      <c r="N18" s="158"/>
      <c r="O18" s="9">
        <v>5525.1</v>
      </c>
      <c r="P18" s="9">
        <v>2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2750000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5500000</v>
      </c>
      <c r="Y18" s="17"/>
      <c r="Z18" s="14">
        <f t="shared" si="4"/>
        <v>5500000</v>
      </c>
      <c r="AA18" s="170"/>
      <c r="AB18" s="227"/>
      <c r="AC18" s="173"/>
      <c r="AD18" s="177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>
        <v>10</v>
      </c>
      <c r="H19" s="10">
        <v>284921229007</v>
      </c>
      <c r="I19" s="9" t="s">
        <v>1741</v>
      </c>
      <c r="J19" s="9"/>
      <c r="K19" s="11" t="str">
        <f t="shared" ca="1" si="0"/>
        <v/>
      </c>
      <c r="L19" s="12" t="s">
        <v>213</v>
      </c>
      <c r="M19" s="12" t="s">
        <v>1792</v>
      </c>
      <c r="N19" s="12"/>
      <c r="O19" s="9">
        <v>5524.2</v>
      </c>
      <c r="P19" s="9">
        <v>1</v>
      </c>
      <c r="Q19" s="13" t="str">
        <f>VLOOKUP(O19, '[1]لیست محصولات شهریور ۱۴۰۳'!B:C,2,0)</f>
        <v>برزیل کوکاپیل کاناریو | Brazil Cocapil Canario</v>
      </c>
      <c r="R19" s="9"/>
      <c r="S19" s="12">
        <f>VLOOKUP(O19, '[1]لیست محصولات شهریور ۱۴۰۳'!B:F,5,0)</f>
        <v>750</v>
      </c>
      <c r="T19" s="14">
        <f>VLOOKUP(O19, '[1]لیست محصولات شهریور ۱۴۰۳'!B:G,6,0)</f>
        <v>12450000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12450000</v>
      </c>
      <c r="Y19" s="17"/>
      <c r="Z19" s="14">
        <f t="shared" si="4"/>
        <v>12450000</v>
      </c>
      <c r="AA19" s="18" t="s">
        <v>111</v>
      </c>
      <c r="AB19" s="13" t="s">
        <v>1793</v>
      </c>
      <c r="AC19" s="19" t="s">
        <v>1794</v>
      </c>
      <c r="AD19" s="20"/>
      <c r="AE19" s="19"/>
      <c r="AF19" s="21"/>
      <c r="AG19" s="22" t="str">
        <f t="shared" si="5"/>
        <v>TRUE</v>
      </c>
      <c r="AH19" s="23" t="str">
        <f t="shared" si="6"/>
        <v>زنجان خ امام - کوچه باشگاه - پلاک۴۰ - الکتروسمنان  - مهرداد سعدلونیا 09127401078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82">
        <v>11</v>
      </c>
      <c r="H20" s="83"/>
      <c r="I20" s="82" t="s">
        <v>1795</v>
      </c>
      <c r="J20" s="9" t="s">
        <v>75</v>
      </c>
      <c r="K20" s="11" t="str">
        <f t="shared" ca="1" si="0"/>
        <v/>
      </c>
      <c r="L20" s="12"/>
      <c r="M20" s="12" t="s">
        <v>942</v>
      </c>
      <c r="N20" s="12" t="s">
        <v>1805</v>
      </c>
      <c r="O20" s="9">
        <v>5501.3</v>
      </c>
      <c r="P20" s="9">
        <v>1</v>
      </c>
      <c r="Q20" s="13" t="str">
        <f>VLOOKUP(O20, '[1]لیست محصولات شهریور ۱۴۰۳'!B:C,2,0)</f>
        <v>ورتکس | Vortex</v>
      </c>
      <c r="R20" s="9"/>
      <c r="S20" s="12">
        <f>VLOOKUP(O20, '[1]لیست محصولات شهریور ۱۴۰۳'!B:F,5,0)</f>
        <v>4000</v>
      </c>
      <c r="T20" s="14">
        <f>VLOOKUP(O20, '[1]لیست محصولات شهریور ۱۴۰۳'!B:G,6,0)</f>
        <v>51200000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51200000</v>
      </c>
      <c r="Y20" s="17"/>
      <c r="Z20" s="14">
        <f t="shared" si="4"/>
        <v>51200000</v>
      </c>
      <c r="AA20" s="18" t="s">
        <v>80</v>
      </c>
      <c r="AB20" s="13" t="s">
        <v>1806</v>
      </c>
      <c r="AC20" s="19" t="s">
        <v>1026</v>
      </c>
      <c r="AD20" s="20" t="s">
        <v>87</v>
      </c>
      <c r="AE20" s="19"/>
      <c r="AF20" s="21"/>
      <c r="AG20" s="22" t="str">
        <f t="shared" si="5"/>
        <v>TRUE</v>
      </c>
      <c r="AH20" s="23" t="str">
        <f t="shared" si="6"/>
        <v>تهران صادقيه اشرفي اصفهاني خيابان عرب حسيني خيابان حائري پلاك ۲۶ کلینیک دامپزشکی مهرداد کریمی -  اسماعیلی 09380977784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12</v>
      </c>
      <c r="H21" s="10">
        <v>284923576109</v>
      </c>
      <c r="I21" s="9" t="s">
        <v>1795</v>
      </c>
      <c r="J21" s="9"/>
      <c r="K21" s="11" t="str">
        <f t="shared" ca="1" si="0"/>
        <v/>
      </c>
      <c r="L21" s="12" t="s">
        <v>1807</v>
      </c>
      <c r="M21" s="12" t="s">
        <v>1808</v>
      </c>
      <c r="N21" s="12"/>
      <c r="O21" s="9">
        <v>5511.1</v>
      </c>
      <c r="P21" s="9">
        <v>1</v>
      </c>
      <c r="Q21" s="13" t="str">
        <f>VLOOKUP(O21, '[1]لیست محصولات شهریور ۱۴۰۳'!B:C,2,0)</f>
        <v>هامبلا | Hambella</v>
      </c>
      <c r="R21" s="9" t="s">
        <v>84</v>
      </c>
      <c r="S21" s="12">
        <f>VLOOKUP(O21, '[1]لیست محصولات شهریور ۱۴۰۳'!B:F,5,0)</f>
        <v>150</v>
      </c>
      <c r="T21" s="14">
        <f>VLOOKUP(O21, '[1]لیست محصولات شهریور ۱۴۰۳'!B:G,6,0)</f>
        <v>3000000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3000000</v>
      </c>
      <c r="Y21" s="17"/>
      <c r="Z21" s="14">
        <f t="shared" si="4"/>
        <v>3000000</v>
      </c>
      <c r="AA21" s="18" t="s">
        <v>80</v>
      </c>
      <c r="AB21" s="13" t="s">
        <v>1809</v>
      </c>
      <c r="AC21" s="19" t="s">
        <v>1810</v>
      </c>
      <c r="AD21" s="20" t="s">
        <v>172</v>
      </c>
      <c r="AE21" s="19"/>
      <c r="AF21" s="21"/>
      <c r="AG21" s="22" t="str">
        <f t="shared" si="5"/>
        <v>TRUE</v>
      </c>
      <c r="AH21" s="23" t="str">
        <f t="shared" si="6"/>
        <v>تهران فرمانیه - نارنجستان هفتم-مجتمع پارک سنتر-تحویل لابی اداری  - فراز طباطبائی 09352111636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13</v>
      </c>
      <c r="H22" s="10">
        <v>284926412637</v>
      </c>
      <c r="I22" s="9" t="s">
        <v>1795</v>
      </c>
      <c r="J22" s="9" t="s">
        <v>75</v>
      </c>
      <c r="K22" s="11" t="str">
        <f t="shared" ca="1" si="0"/>
        <v/>
      </c>
      <c r="L22" s="12" t="s">
        <v>883</v>
      </c>
      <c r="M22" s="12" t="s">
        <v>884</v>
      </c>
      <c r="N22" s="12" t="s">
        <v>356</v>
      </c>
      <c r="O22" s="9">
        <v>5501.2</v>
      </c>
      <c r="P22" s="9">
        <v>20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11100000</v>
      </c>
      <c r="U22" s="15"/>
      <c r="V22" s="16">
        <f t="shared" si="1"/>
        <v>0</v>
      </c>
      <c r="W22" s="12">
        <f t="shared" si="2"/>
        <v>20</v>
      </c>
      <c r="X22" s="14">
        <f t="shared" si="3"/>
        <v>222000000</v>
      </c>
      <c r="Y22" s="17"/>
      <c r="Z22" s="14">
        <f t="shared" si="4"/>
        <v>222000000</v>
      </c>
      <c r="AA22" s="18" t="s">
        <v>80</v>
      </c>
      <c r="AB22" s="13" t="s">
        <v>885</v>
      </c>
      <c r="AC22" s="19" t="s">
        <v>886</v>
      </c>
      <c r="AD22" s="20"/>
      <c r="AE22" s="19"/>
      <c r="AF22" s="21"/>
      <c r="AG22" s="22" t="str">
        <f t="shared" si="5"/>
        <v>TRUE</v>
      </c>
      <c r="AH22" s="23" t="str">
        <f t="shared" si="6"/>
        <v>تهران شهرک غرب جنب مجتمع تجاری پلاتین کافه رستوران بهزاد - بهزاد مرادی 09926497858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14</v>
      </c>
      <c r="H23" s="10">
        <v>284928650437</v>
      </c>
      <c r="I23" s="9" t="s">
        <v>1795</v>
      </c>
      <c r="J23" s="9" t="s">
        <v>75</v>
      </c>
      <c r="K23" s="11" t="str">
        <f t="shared" ca="1" si="0"/>
        <v/>
      </c>
      <c r="L23" s="12" t="s">
        <v>1811</v>
      </c>
      <c r="M23" s="12" t="s">
        <v>1812</v>
      </c>
      <c r="N23" s="12" t="s">
        <v>1813</v>
      </c>
      <c r="O23" s="9">
        <v>5511.2</v>
      </c>
      <c r="P23" s="9">
        <v>2</v>
      </c>
      <c r="Q23" s="13" t="str">
        <f>VLOOKUP(O23, '[1]لیست محصولات شهریور ۱۴۰۳'!B:C,2,0)</f>
        <v>هامبلا | Hambella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14550000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29100000</v>
      </c>
      <c r="Y23" s="17"/>
      <c r="Z23" s="14">
        <f t="shared" si="4"/>
        <v>29100000</v>
      </c>
      <c r="AA23" s="18" t="s">
        <v>80</v>
      </c>
      <c r="AB23" s="13" t="s">
        <v>1814</v>
      </c>
      <c r="AC23" s="19" t="s">
        <v>1815</v>
      </c>
      <c r="AD23" s="20" t="s">
        <v>87</v>
      </c>
      <c r="AE23" s="84" t="s">
        <v>1816</v>
      </c>
      <c r="AF23" s="21"/>
      <c r="AG23" s="22" t="str">
        <f t="shared" si="5"/>
        <v>TRUE</v>
      </c>
      <c r="AH23" s="23" t="str">
        <f t="shared" si="6"/>
        <v>تهران سیدخندان شریعتی جنب اتوبانک برج سامان شرکت بهان اندیشه انیل - مازیار عاشوریان 09391936216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15</v>
      </c>
      <c r="H24" s="202">
        <v>284930917728</v>
      </c>
      <c r="I24" s="159" t="s">
        <v>1795</v>
      </c>
      <c r="J24" s="159"/>
      <c r="K24" s="11" t="str">
        <f t="shared" ca="1" si="0"/>
        <v/>
      </c>
      <c r="L24" s="156" t="s">
        <v>1819</v>
      </c>
      <c r="M24" s="156" t="s">
        <v>1820</v>
      </c>
      <c r="N24" s="156"/>
      <c r="O24" s="9">
        <v>5525.3</v>
      </c>
      <c r="P24" s="9">
        <v>1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4000</v>
      </c>
      <c r="T24" s="14">
        <f>VLOOKUP(O24, '[1]لیست محصولات شهریور ۱۴۰۳'!B:G,6,0)</f>
        <v>63200000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63200000</v>
      </c>
      <c r="Y24" s="17"/>
      <c r="Z24" s="14">
        <f t="shared" si="4"/>
        <v>63200000</v>
      </c>
      <c r="AA24" s="168" t="s">
        <v>411</v>
      </c>
      <c r="AB24" s="226" t="s">
        <v>1821</v>
      </c>
      <c r="AC24" s="171" t="s">
        <v>1822</v>
      </c>
      <c r="AD24" s="175"/>
      <c r="AE24" s="19"/>
      <c r="AF24" s="21"/>
      <c r="AG24" s="22" t="str">
        <f t="shared" si="5"/>
        <v>TRUE</v>
      </c>
      <c r="AH24" s="23" t="str">
        <f t="shared" si="6"/>
        <v>مازندران بابل - امیرکلا بلوار بابل به امیر کلا جنب میدان امام علی گت مارکت بابک عمویی  - سپیده حاچی احمدی 09357105234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1"/>
      <c r="H25" s="204"/>
      <c r="I25" s="161"/>
      <c r="J25" s="161"/>
      <c r="K25" s="11" t="str">
        <f t="shared" ca="1" si="0"/>
        <v/>
      </c>
      <c r="L25" s="158"/>
      <c r="M25" s="158"/>
      <c r="N25" s="158"/>
      <c r="O25" s="9">
        <v>5501.3</v>
      </c>
      <c r="P25" s="9">
        <v>1</v>
      </c>
      <c r="Q25" s="13" t="str">
        <f>VLOOKUP(O25, '[1]لیست محصولات شهریور ۱۴۰۳'!B:C,2,0)</f>
        <v>ورتکس | Vortex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51200000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51200000</v>
      </c>
      <c r="Y25" s="17"/>
      <c r="Z25" s="14">
        <f t="shared" si="4"/>
        <v>51200000</v>
      </c>
      <c r="AA25" s="170"/>
      <c r="AB25" s="227"/>
      <c r="AC25" s="173"/>
      <c r="AD25" s="177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59">
        <v>16</v>
      </c>
      <c r="H26" s="202">
        <v>284937921340</v>
      </c>
      <c r="I26" s="159" t="s">
        <v>1795</v>
      </c>
      <c r="J26" s="159"/>
      <c r="K26" s="11"/>
      <c r="L26" s="156" t="s">
        <v>1826</v>
      </c>
      <c r="M26" s="156" t="s">
        <v>1827</v>
      </c>
      <c r="N26" s="156"/>
      <c r="O26" s="9">
        <v>5501.1</v>
      </c>
      <c r="P26" s="9">
        <v>2</v>
      </c>
      <c r="Q26" s="13" t="str">
        <f>VLOOKUP(O26, '[1]لیست محصولات شهریور ۱۴۰۳'!B:C,2,0)</f>
        <v>ورتکس | Vortex</v>
      </c>
      <c r="R26" s="9" t="s">
        <v>285</v>
      </c>
      <c r="S26" s="12">
        <f>VLOOKUP(O26, '[1]لیست محصولات شهریور ۱۴۰۳'!B:F,5,0)</f>
        <v>150</v>
      </c>
      <c r="T26" s="14">
        <f>VLOOKUP(O26, '[1]لیست محصولات شهریور ۱۴۰۳'!B:G,6,0)</f>
        <v>2300000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4600000</v>
      </c>
      <c r="Y26" s="17"/>
      <c r="Z26" s="14">
        <f t="shared" si="4"/>
        <v>4600000</v>
      </c>
      <c r="AA26" s="168" t="s">
        <v>80</v>
      </c>
      <c r="AB26" s="226" t="s">
        <v>1828</v>
      </c>
      <c r="AC26" s="171" t="s">
        <v>1829</v>
      </c>
      <c r="AD26" s="175" t="s">
        <v>87</v>
      </c>
      <c r="AE26" s="19"/>
      <c r="AF26" s="21"/>
      <c r="AG26" s="22" t="str">
        <f t="shared" si="5"/>
        <v>TRUE</v>
      </c>
      <c r="AH26" s="23" t="str">
        <f t="shared" si="6"/>
        <v>تهران میدان شیخ بهایی سئول پلاک ۱۹ بانک مشترک ایران و ونزوئلا  - آرزو قلی زاد 09387342781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0"/>
      <c r="H27" s="203"/>
      <c r="I27" s="160"/>
      <c r="J27" s="160"/>
      <c r="K27" s="11" t="str">
        <f t="shared" ca="1" si="0"/>
        <v/>
      </c>
      <c r="L27" s="157"/>
      <c r="M27" s="157"/>
      <c r="N27" s="157"/>
      <c r="O27" s="9">
        <v>5525.1</v>
      </c>
      <c r="P27" s="9">
        <v>1</v>
      </c>
      <c r="Q27" s="13" t="str">
        <f>VLOOKUP(O27, '[1]لیست محصولات شهریور ۱۴۰۳'!B:C,2,0)</f>
        <v>اتیوپی آناسورا | Ethiopia Anasora</v>
      </c>
      <c r="R27" s="9" t="s">
        <v>285</v>
      </c>
      <c r="S27" s="12">
        <f>VLOOKUP(O27, '[1]لیست محصولات شهریور ۱۴۰۳'!B:F,5,0)</f>
        <v>150</v>
      </c>
      <c r="T27" s="14">
        <f>VLOOKUP(O27, '[1]لیست محصولات شهریور ۱۴۰۳'!B:G,6,0)</f>
        <v>2750000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2750000</v>
      </c>
      <c r="Y27" s="17"/>
      <c r="Z27" s="14">
        <f t="shared" si="4"/>
        <v>2750000</v>
      </c>
      <c r="AA27" s="169"/>
      <c r="AB27" s="228"/>
      <c r="AC27" s="172"/>
      <c r="AD27" s="176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1"/>
      <c r="H28" s="204"/>
      <c r="I28" s="161"/>
      <c r="J28" s="161"/>
      <c r="K28" s="11" t="str">
        <f t="shared" ca="1" si="0"/>
        <v/>
      </c>
      <c r="L28" s="158"/>
      <c r="M28" s="158"/>
      <c r="N28" s="158"/>
      <c r="O28" s="9">
        <v>5524.1</v>
      </c>
      <c r="P28" s="9">
        <v>1</v>
      </c>
      <c r="Q28" s="13" t="str">
        <f>VLOOKUP(O28, '[1]لیست محصولات شهریور ۱۴۰۳'!B:C,2,0)</f>
        <v>برزیل کوکاپیل کاناریو | Brazil Cocapil Canario</v>
      </c>
      <c r="R28" s="9" t="s">
        <v>84</v>
      </c>
      <c r="S28" s="12">
        <f>VLOOKUP(O28, '[1]لیست محصولات شهریور ۱۴۰۳'!B:F,5,0)</f>
        <v>150</v>
      </c>
      <c r="T28" s="14">
        <f>VLOOKUP(O28, '[1]لیست محصولات شهریور ۱۴۰۳'!B:G,6,0)</f>
        <v>2550000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2550000</v>
      </c>
      <c r="Y28" s="17"/>
      <c r="Z28" s="14">
        <f t="shared" si="4"/>
        <v>2550000</v>
      </c>
      <c r="AA28" s="170"/>
      <c r="AB28" s="227"/>
      <c r="AC28" s="173"/>
      <c r="AD28" s="17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17</v>
      </c>
      <c r="H29" s="10">
        <v>284941083131</v>
      </c>
      <c r="I29" s="9" t="s">
        <v>1795</v>
      </c>
      <c r="J29" s="9" t="s">
        <v>75</v>
      </c>
      <c r="K29" s="11" t="str">
        <f t="shared" ca="1" si="0"/>
        <v/>
      </c>
      <c r="L29" s="12" t="s">
        <v>391</v>
      </c>
      <c r="M29" s="12" t="s">
        <v>392</v>
      </c>
      <c r="N29" s="12" t="s">
        <v>393</v>
      </c>
      <c r="O29" s="9">
        <v>5501.3</v>
      </c>
      <c r="P29" s="9">
        <v>2</v>
      </c>
      <c r="Q29" s="13" t="str">
        <f>VLOOKUP(O29, '[1]لیست محصولات شهریور ۱۴۰۳'!B:C,2,0)</f>
        <v>ورتکس | Vortex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51200000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102400000</v>
      </c>
      <c r="Y29" s="17"/>
      <c r="Z29" s="14">
        <f t="shared" si="4"/>
        <v>102400000</v>
      </c>
      <c r="AA29" s="18" t="s">
        <v>80</v>
      </c>
      <c r="AB29" s="13" t="s">
        <v>394</v>
      </c>
      <c r="AC29" s="19" t="s">
        <v>395</v>
      </c>
      <c r="AD29" s="20"/>
      <c r="AE29" s="19"/>
      <c r="AF29" s="21"/>
      <c r="AG29" s="22" t="str">
        <f t="shared" si="5"/>
        <v>TRUE</v>
      </c>
      <c r="AH29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18</v>
      </c>
      <c r="H30" s="10">
        <v>284946265936</v>
      </c>
      <c r="I30" s="9" t="s">
        <v>1795</v>
      </c>
      <c r="J30" s="9"/>
      <c r="K30" s="11" t="str">
        <f t="shared" ca="1" si="0"/>
        <v/>
      </c>
      <c r="L30" s="12" t="s">
        <v>1126</v>
      </c>
      <c r="M30" s="12" t="s">
        <v>1127</v>
      </c>
      <c r="N30" s="12"/>
      <c r="O30" s="9">
        <v>5511.1</v>
      </c>
      <c r="P30" s="9">
        <v>1</v>
      </c>
      <c r="Q30" s="13" t="str">
        <f>VLOOKUP(O30, '[1]لیست محصولات شهریور ۱۴۰۳'!B:C,2,0)</f>
        <v>هامبلا | Hambella</v>
      </c>
      <c r="R30" s="9" t="s">
        <v>1128</v>
      </c>
      <c r="S30" s="12">
        <f>VLOOKUP(O30, '[1]لیست محصولات شهریور ۱۴۰۳'!B:F,5,0)</f>
        <v>150</v>
      </c>
      <c r="T30" s="14">
        <f>VLOOKUP(O30, '[1]لیست محصولات شهریور ۱۴۰۳'!B:G,6,0)</f>
        <v>3000000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3000000</v>
      </c>
      <c r="Y30" s="17"/>
      <c r="Z30" s="14">
        <f t="shared" si="4"/>
        <v>3000000</v>
      </c>
      <c r="AA30" s="18" t="s">
        <v>80</v>
      </c>
      <c r="AB30" s="13" t="s">
        <v>1830</v>
      </c>
      <c r="AC30" s="19" t="s">
        <v>1130</v>
      </c>
      <c r="AD30" s="20" t="s">
        <v>87</v>
      </c>
      <c r="AE30" s="19"/>
      <c r="AF30" s="21"/>
      <c r="AG30" s="22" t="str">
        <f t="shared" si="5"/>
        <v>TRUE</v>
      </c>
      <c r="AH30" s="23" t="str">
        <f t="shared" si="6"/>
        <v>تهران  پاسداران سه راه ضرابخانه ،سروستان ۵، کوچه اول، پلاک ۱ ،واحد ۳  - فرشاد مقدسی 09147894009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59">
        <v>19</v>
      </c>
      <c r="H31" s="202">
        <v>284949211605</v>
      </c>
      <c r="I31" s="159" t="s">
        <v>1795</v>
      </c>
      <c r="J31" s="159"/>
      <c r="K31" s="11" t="str">
        <f t="shared" ca="1" si="0"/>
        <v/>
      </c>
      <c r="L31" s="156" t="s">
        <v>493</v>
      </c>
      <c r="M31" s="156" t="s">
        <v>494</v>
      </c>
      <c r="N31" s="156" t="s">
        <v>1831</v>
      </c>
      <c r="O31" s="9">
        <v>5525.2</v>
      </c>
      <c r="P31" s="9">
        <v>1</v>
      </c>
      <c r="Q31" s="13" t="str">
        <f>VLOOKUP(O31, '[1]لیست محصولات شهریور ۱۴۰۳'!B:C,2,0)</f>
        <v>اتیوپی آناسورا | Ethiopia Anasora</v>
      </c>
      <c r="R31" s="9"/>
      <c r="S31" s="12">
        <f>VLOOKUP(O31, '[1]لیست محصولات شهریور ۱۴۰۳'!B:F,5,0)</f>
        <v>750</v>
      </c>
      <c r="T31" s="14">
        <f>VLOOKUP(O31, '[1]لیست محصولات شهریور ۱۴۰۳'!B:G,6,0)</f>
        <v>13350000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13350000</v>
      </c>
      <c r="Y31" s="17"/>
      <c r="Z31" s="14">
        <f t="shared" si="4"/>
        <v>13350000</v>
      </c>
      <c r="AA31" s="168" t="s">
        <v>496</v>
      </c>
      <c r="AB31" s="226" t="s">
        <v>497</v>
      </c>
      <c r="AC31" s="171" t="s">
        <v>498</v>
      </c>
      <c r="AD31" s="175"/>
      <c r="AE31" s="19"/>
      <c r="AF31" s="21"/>
      <c r="AG31" s="22" t="str">
        <f t="shared" si="5"/>
        <v>TRUE</v>
      </c>
      <c r="AH31" s="23" t="str">
        <f t="shared" si="6"/>
        <v>لاهیجان روستای سوستان بالا خیابان مسجد آقا سید مظفر کوچه مهر پنج خانه روستایی است و پلاک ندارد کافه Opel - نیما نظری 09393741144</v>
      </c>
    </row>
    <row r="32" spans="1:34" ht="22.35" customHeight="1">
      <c r="A32" s="7"/>
      <c r="B32" s="7"/>
      <c r="C32" s="7"/>
      <c r="D32" s="7"/>
      <c r="E32" s="7"/>
      <c r="F32" s="8"/>
      <c r="G32" s="161"/>
      <c r="H32" s="204"/>
      <c r="I32" s="161"/>
      <c r="J32" s="161"/>
      <c r="K32" s="11" t="str">
        <f t="shared" ca="1" si="0"/>
        <v/>
      </c>
      <c r="L32" s="158"/>
      <c r="M32" s="158"/>
      <c r="N32" s="158"/>
      <c r="O32" s="9">
        <v>5501.3</v>
      </c>
      <c r="P32" s="9">
        <v>1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51200000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51200000</v>
      </c>
      <c r="Y32" s="17"/>
      <c r="Z32" s="14">
        <f t="shared" si="4"/>
        <v>51200000</v>
      </c>
      <c r="AA32" s="170"/>
      <c r="AB32" s="227"/>
      <c r="AC32" s="173"/>
      <c r="AD32" s="177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59">
        <v>20</v>
      </c>
      <c r="H33" s="202">
        <v>284948974746</v>
      </c>
      <c r="I33" s="159" t="s">
        <v>1795</v>
      </c>
      <c r="J33" s="159"/>
      <c r="K33" s="11" t="str">
        <f t="shared" ca="1" si="0"/>
        <v/>
      </c>
      <c r="L33" s="156" t="s">
        <v>1535</v>
      </c>
      <c r="M33" s="156" t="s">
        <v>1832</v>
      </c>
      <c r="N33" s="156" t="s">
        <v>1833</v>
      </c>
      <c r="O33" s="9">
        <v>3327.1</v>
      </c>
      <c r="P33" s="9">
        <v>1</v>
      </c>
      <c r="Q33" s="13" t="str">
        <f>VLOOKUP(O33, '[1]لیست محصولات شهریور ۱۴۰۳'!B:C,2,0)</f>
        <v>پامپوجیلا | pampojila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5950000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5950000</v>
      </c>
      <c r="Y33" s="17"/>
      <c r="Z33" s="14">
        <f t="shared" si="4"/>
        <v>5950000</v>
      </c>
      <c r="AA33" s="168" t="s">
        <v>111</v>
      </c>
      <c r="AB33" s="226" t="s">
        <v>1834</v>
      </c>
      <c r="AC33" s="171" t="s">
        <v>1835</v>
      </c>
      <c r="AD33" s="175"/>
      <c r="AE33" s="19"/>
      <c r="AF33" s="21"/>
      <c r="AG33" s="22" t="str">
        <f t="shared" si="5"/>
        <v>TRUE</v>
      </c>
      <c r="AH33" s="23" t="str">
        <f t="shared" si="6"/>
        <v>زنجان ابهر - طالقانی شمالی،روبروی بانک صنعت و معدن کافه فلو (Flow) - فرزاد مرسلی 09120542713</v>
      </c>
    </row>
    <row r="34" spans="1:34" ht="22.35" customHeight="1">
      <c r="A34" s="7"/>
      <c r="B34" s="7"/>
      <c r="C34" s="7"/>
      <c r="D34" s="7"/>
      <c r="E34" s="7"/>
      <c r="F34" s="8"/>
      <c r="G34" s="160"/>
      <c r="H34" s="203"/>
      <c r="I34" s="160"/>
      <c r="J34" s="160"/>
      <c r="K34" s="11" t="str">
        <f t="shared" ca="1" si="0"/>
        <v/>
      </c>
      <c r="L34" s="157"/>
      <c r="M34" s="157"/>
      <c r="N34" s="157"/>
      <c r="O34" s="9">
        <v>5525.1</v>
      </c>
      <c r="P34" s="9">
        <v>1</v>
      </c>
      <c r="Q34" s="13" t="str">
        <f>VLOOKUP(O34, '[1]لیست محصولات شهریور ۱۴۰۳'!B:C,2,0)</f>
        <v>اتیوپی آناسورا | Ethiopia Anasora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2750000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2750000</v>
      </c>
      <c r="Y34" s="17"/>
      <c r="Z34" s="14">
        <f t="shared" si="4"/>
        <v>2750000</v>
      </c>
      <c r="AA34" s="169"/>
      <c r="AB34" s="228"/>
      <c r="AC34" s="172"/>
      <c r="AD34" s="176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61"/>
      <c r="H35" s="204"/>
      <c r="I35" s="161"/>
      <c r="J35" s="161"/>
      <c r="K35" s="11" t="str">
        <f t="shared" ca="1" si="0"/>
        <v/>
      </c>
      <c r="L35" s="158"/>
      <c r="M35" s="158"/>
      <c r="N35" s="158"/>
      <c r="O35" s="9">
        <v>3329.1</v>
      </c>
      <c r="P35" s="9">
        <v>1</v>
      </c>
      <c r="Q35" s="13" t="str">
        <f>VLOOKUP(O35, '[1]لیست محصولات شهریور ۱۴۰۳'!B:C,2,0)</f>
        <v>بنتی ننکا | Benti Nenka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9850000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9850000</v>
      </c>
      <c r="Y35" s="17"/>
      <c r="Z35" s="14">
        <f t="shared" si="4"/>
        <v>9850000</v>
      </c>
      <c r="AA35" s="170"/>
      <c r="AB35" s="227"/>
      <c r="AC35" s="173"/>
      <c r="AD35" s="177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159">
        <v>21</v>
      </c>
      <c r="H36" s="202">
        <v>284951433073</v>
      </c>
      <c r="I36" s="159" t="s">
        <v>1795</v>
      </c>
      <c r="J36" s="159"/>
      <c r="K36" s="11" t="str">
        <f t="shared" ca="1" si="0"/>
        <v/>
      </c>
      <c r="L36" s="156" t="s">
        <v>598</v>
      </c>
      <c r="M36" s="156" t="s">
        <v>1836</v>
      </c>
      <c r="N36" s="156" t="s">
        <v>1837</v>
      </c>
      <c r="O36" s="9">
        <v>5525.1</v>
      </c>
      <c r="P36" s="9">
        <v>1</v>
      </c>
      <c r="Q36" s="13" t="str">
        <f>VLOOKUP(O36, '[1]لیست محصولات شهریور ۱۴۰۳'!B:C,2,0)</f>
        <v>اتیوپی آناسورا | Ethiopia Anasora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2750000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2750000</v>
      </c>
      <c r="Y36" s="17"/>
      <c r="Z36" s="14">
        <f t="shared" si="4"/>
        <v>2750000</v>
      </c>
      <c r="AA36" s="168" t="s">
        <v>1452</v>
      </c>
      <c r="AB36" s="226" t="s">
        <v>1838</v>
      </c>
      <c r="AC36" s="171" t="s">
        <v>1839</v>
      </c>
      <c r="AD36" s="175"/>
      <c r="AE36" s="19"/>
      <c r="AF36" s="21"/>
      <c r="AG36" s="22" t="str">
        <f t="shared" si="5"/>
        <v>TRUE</v>
      </c>
      <c r="AH36" s="23" t="str">
        <f t="shared" si="6"/>
        <v>آمل بلوار طبری۵ بین دماوند ۱۷و۱۵ هاکو‌ کافی - امیر جلیلی 09022963317</v>
      </c>
    </row>
    <row r="37" spans="1:34" ht="22.35" customHeight="1">
      <c r="A37" s="7"/>
      <c r="B37" s="7"/>
      <c r="C37" s="7"/>
      <c r="D37" s="7"/>
      <c r="E37" s="7"/>
      <c r="F37" s="8"/>
      <c r="G37" s="160"/>
      <c r="H37" s="203"/>
      <c r="I37" s="160"/>
      <c r="J37" s="160"/>
      <c r="K37" s="11" t="str">
        <f t="shared" ca="1" si="0"/>
        <v/>
      </c>
      <c r="L37" s="157"/>
      <c r="M37" s="157"/>
      <c r="N37" s="157"/>
      <c r="O37" s="9">
        <v>5511.1</v>
      </c>
      <c r="P37" s="9">
        <v>1</v>
      </c>
      <c r="Q37" s="13" t="str">
        <f>VLOOKUP(O37, '[1]لیست محصولات شهریور ۱۴۰۳'!B:C,2,0)</f>
        <v>هامبلا | Hambella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3000000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3000000</v>
      </c>
      <c r="Y37" s="17"/>
      <c r="Z37" s="14">
        <f t="shared" si="4"/>
        <v>3000000</v>
      </c>
      <c r="AA37" s="169"/>
      <c r="AB37" s="228"/>
      <c r="AC37" s="172"/>
      <c r="AD37" s="176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61"/>
      <c r="H38" s="204"/>
      <c r="I38" s="161"/>
      <c r="J38" s="161"/>
      <c r="K38" s="11" t="str">
        <f t="shared" ca="1" si="0"/>
        <v/>
      </c>
      <c r="L38" s="158"/>
      <c r="M38" s="158"/>
      <c r="N38" s="158"/>
      <c r="O38" s="9">
        <v>5524.1</v>
      </c>
      <c r="P38" s="9">
        <v>1</v>
      </c>
      <c r="Q38" s="13" t="str">
        <f>VLOOKUP(O38, '[1]لیست محصولات شهریور ۱۴۰۳'!B:C,2,0)</f>
        <v>برزیل کوکاپیل کاناریو | Brazil Cocapil Canario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2550000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2550000</v>
      </c>
      <c r="Y38" s="17"/>
      <c r="Z38" s="14">
        <f t="shared" si="4"/>
        <v>2550000</v>
      </c>
      <c r="AA38" s="170"/>
      <c r="AB38" s="227"/>
      <c r="AC38" s="173"/>
      <c r="AD38" s="177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159">
        <v>22</v>
      </c>
      <c r="H39" s="202">
        <v>284953284208</v>
      </c>
      <c r="I39" s="159" t="s">
        <v>1795</v>
      </c>
      <c r="J39" s="159"/>
      <c r="K39" s="11" t="str">
        <f t="shared" ca="1" si="0"/>
        <v/>
      </c>
      <c r="L39" s="156" t="s">
        <v>1840</v>
      </c>
      <c r="M39" s="156" t="s">
        <v>536</v>
      </c>
      <c r="N39" s="156"/>
      <c r="O39" s="9">
        <v>3327.1</v>
      </c>
      <c r="P39" s="9">
        <v>1</v>
      </c>
      <c r="Q39" s="13" t="str">
        <f>VLOOKUP(O39, '[1]لیست محصولات شهریور ۱۴۰۳'!B:C,2,0)</f>
        <v>پامپوجیلا | pampojila</v>
      </c>
      <c r="R39" s="9" t="s">
        <v>285</v>
      </c>
      <c r="S39" s="12">
        <f>VLOOKUP(O39, '[1]لیست محصولات شهریور ۱۴۰۳'!B:F,5,0)</f>
        <v>150</v>
      </c>
      <c r="T39" s="14">
        <f>VLOOKUP(O39, '[1]لیست محصولات شهریور ۱۴۰۳'!B:G,6,0)</f>
        <v>5950000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5950000</v>
      </c>
      <c r="Y39" s="17"/>
      <c r="Z39" s="14">
        <f t="shared" si="4"/>
        <v>5950000</v>
      </c>
      <c r="AA39" s="168" t="s">
        <v>80</v>
      </c>
      <c r="AB39" s="226" t="s">
        <v>1841</v>
      </c>
      <c r="AC39" s="171" t="s">
        <v>1842</v>
      </c>
      <c r="AD39" s="175" t="s">
        <v>172</v>
      </c>
      <c r="AE39" s="19"/>
      <c r="AF39" s="21"/>
      <c r="AG39" s="22" t="str">
        <f t="shared" si="5"/>
        <v>TRUE</v>
      </c>
      <c r="AH39" s="23" t="str">
        <f t="shared" si="6"/>
        <v>تهران خیابان مطهری- خیابان فجر- بعد از بیمارستان جم-روبروی غفاری- ساختمان نیسان-طبقه دوم  - فرشته ابراهیمی 09127949328</v>
      </c>
    </row>
    <row r="40" spans="1:34" ht="22.35" customHeight="1">
      <c r="A40" s="7"/>
      <c r="B40" s="7"/>
      <c r="C40" s="7"/>
      <c r="D40" s="7"/>
      <c r="E40" s="7"/>
      <c r="F40" s="8"/>
      <c r="G40" s="161"/>
      <c r="H40" s="204"/>
      <c r="I40" s="161"/>
      <c r="J40" s="161"/>
      <c r="K40" s="11" t="str">
        <f t="shared" ca="1" si="0"/>
        <v/>
      </c>
      <c r="L40" s="158"/>
      <c r="M40" s="158"/>
      <c r="N40" s="158"/>
      <c r="O40" s="9">
        <v>5501.1</v>
      </c>
      <c r="P40" s="9">
        <v>1</v>
      </c>
      <c r="Q40" s="13" t="str">
        <f>VLOOKUP(O40, '[1]لیست محصولات شهریور ۱۴۰۳'!B:C,2,0)</f>
        <v>ورتکس | Vortex</v>
      </c>
      <c r="R40" s="9" t="s">
        <v>285</v>
      </c>
      <c r="S40" s="12">
        <f>VLOOKUP(O40, '[1]لیست محصولات شهریور ۱۴۰۳'!B:F,5,0)</f>
        <v>150</v>
      </c>
      <c r="T40" s="14">
        <f>VLOOKUP(O40, '[1]لیست محصولات شهریور ۱۴۰۳'!B:G,6,0)</f>
        <v>2300000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2300000</v>
      </c>
      <c r="Y40" s="17"/>
      <c r="Z40" s="14">
        <f t="shared" si="4"/>
        <v>2300000</v>
      </c>
      <c r="AA40" s="170"/>
      <c r="AB40" s="227"/>
      <c r="AC40" s="173"/>
      <c r="AD40" s="177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82">
        <v>23</v>
      </c>
      <c r="H41" s="83" t="s">
        <v>329</v>
      </c>
      <c r="I41" s="82" t="s">
        <v>1795</v>
      </c>
      <c r="J41" s="9" t="s">
        <v>75</v>
      </c>
      <c r="K41" s="11" t="str">
        <f t="shared" ca="1" si="0"/>
        <v/>
      </c>
      <c r="L41" s="12" t="s">
        <v>500</v>
      </c>
      <c r="M41" s="12" t="s">
        <v>1845</v>
      </c>
      <c r="N41" s="12" t="s">
        <v>1846</v>
      </c>
      <c r="O41" s="9">
        <v>5511.3</v>
      </c>
      <c r="P41" s="9">
        <v>1</v>
      </c>
      <c r="Q41" s="13" t="str">
        <f>VLOOKUP(O41, '[1]لیست محصولات شهریور ۱۴۰۳'!B:C,2,0)</f>
        <v>هامبلا | Hambella</v>
      </c>
      <c r="R41" s="9"/>
      <c r="S41" s="12">
        <f>VLOOKUP(O41, '[1]لیست محصولات شهریور ۱۴۰۳'!B:F,5,0)</f>
        <v>4000</v>
      </c>
      <c r="T41" s="14">
        <f>VLOOKUP(O41, '[1]لیست محصولات شهریور ۱۴۰۳'!B:G,6,0)</f>
        <v>69600000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69600000</v>
      </c>
      <c r="Y41" s="17"/>
      <c r="Z41" s="14">
        <f t="shared" si="4"/>
        <v>69600000</v>
      </c>
      <c r="AA41" s="18" t="s">
        <v>1029</v>
      </c>
      <c r="AB41" s="13" t="s">
        <v>1843</v>
      </c>
      <c r="AC41" s="19" t="s">
        <v>1844</v>
      </c>
      <c r="AD41" s="20"/>
      <c r="AE41" s="19"/>
      <c r="AF41" s="21"/>
      <c r="AG41" s="22" t="str">
        <f t="shared" si="5"/>
        <v>TRUE</v>
      </c>
      <c r="AH41" s="23" t="str">
        <f t="shared" si="6"/>
        <v>شیراز چمران- بلوار نیایش- بین کوچه ۶ و ۴ کافه جینیس (شعبه 2) - محمد مهذبیه 09378585788</v>
      </c>
    </row>
    <row r="42" spans="1:34" ht="22.35" customHeight="1">
      <c r="A42" s="7"/>
      <c r="B42" s="7"/>
      <c r="C42" s="7"/>
      <c r="D42" s="7"/>
      <c r="E42" s="7"/>
      <c r="F42" s="8"/>
      <c r="G42" s="82">
        <v>24</v>
      </c>
      <c r="H42" s="83" t="s">
        <v>329</v>
      </c>
      <c r="I42" s="82" t="s">
        <v>1795</v>
      </c>
      <c r="J42" s="9" t="s">
        <v>75</v>
      </c>
      <c r="K42" s="11" t="str">
        <f t="shared" ca="1" si="0"/>
        <v/>
      </c>
      <c r="L42" s="12" t="s">
        <v>82</v>
      </c>
      <c r="M42" s="12" t="s">
        <v>263</v>
      </c>
      <c r="N42" s="12" t="s">
        <v>264</v>
      </c>
      <c r="O42" s="9">
        <v>5501.3</v>
      </c>
      <c r="P42" s="9">
        <v>1</v>
      </c>
      <c r="Q42" s="13" t="str">
        <f>VLOOKUP(O42, '[1]لیست محصولات شهریور ۱۴۰۳'!B:C,2,0)</f>
        <v>ورتکس | Vortex</v>
      </c>
      <c r="R42" s="9"/>
      <c r="S42" s="12">
        <f>VLOOKUP(O42, '[1]لیست محصولات شهریور ۱۴۰۳'!B:F,5,0)</f>
        <v>4000</v>
      </c>
      <c r="T42" s="14">
        <f>VLOOKUP(O42, '[1]لیست محصولات شهریور ۱۴۰۳'!B:G,6,0)</f>
        <v>51200000</v>
      </c>
      <c r="U42" s="26"/>
      <c r="V42" s="16">
        <f t="shared" si="1"/>
        <v>0</v>
      </c>
      <c r="W42" s="12">
        <f t="shared" si="2"/>
        <v>1</v>
      </c>
      <c r="X42" s="14">
        <f t="shared" si="3"/>
        <v>51200000</v>
      </c>
      <c r="Y42" s="17"/>
      <c r="Z42" s="14">
        <f t="shared" si="4"/>
        <v>51200000</v>
      </c>
      <c r="AA42" s="18" t="s">
        <v>265</v>
      </c>
      <c r="AB42" s="13" t="s">
        <v>267</v>
      </c>
      <c r="AC42" s="19" t="s">
        <v>266</v>
      </c>
      <c r="AD42" s="20"/>
      <c r="AE42" s="84" t="s">
        <v>236</v>
      </c>
      <c r="AF42" s="21"/>
      <c r="AG42" s="22" t="str">
        <f t="shared" si="5"/>
        <v>TRUE</v>
      </c>
      <c r="AH42" s="23" t="str">
        <f t="shared" si="6"/>
        <v>کرمان بلوار جمهوري اسلامي همتي فر نبش كوچه شماره يك کافه دارسین - زهرا کاکوئی 09059769286</v>
      </c>
    </row>
    <row r="43" spans="1:34" ht="22.35" customHeight="1">
      <c r="A43" s="7"/>
      <c r="B43" s="7"/>
      <c r="C43" s="7"/>
      <c r="D43" s="7"/>
      <c r="E43" s="7"/>
      <c r="F43" s="8"/>
      <c r="G43" s="9">
        <v>25</v>
      </c>
      <c r="H43" s="10">
        <v>285049713814</v>
      </c>
      <c r="I43" s="9" t="s">
        <v>1857</v>
      </c>
      <c r="J43" s="9"/>
      <c r="K43" s="11" t="str">
        <f t="shared" ca="1" si="0"/>
        <v/>
      </c>
      <c r="L43" s="12" t="s">
        <v>1126</v>
      </c>
      <c r="M43" s="12" t="s">
        <v>1858</v>
      </c>
      <c r="N43" s="12"/>
      <c r="O43" s="9">
        <v>5511.2</v>
      </c>
      <c r="P43" s="9">
        <v>1</v>
      </c>
      <c r="Q43" s="13" t="str">
        <f>VLOOKUP(O43, '[1]لیست محصولات شهریور ۱۴۰۳'!B:C,2,0)</f>
        <v>هامبلا | Hambella</v>
      </c>
      <c r="R43" s="9"/>
      <c r="S43" s="12">
        <f>VLOOKUP(O43, '[1]لیست محصولات شهریور ۱۴۰۳'!B:F,5,0)</f>
        <v>750</v>
      </c>
      <c r="T43" s="14">
        <f>VLOOKUP(O43, '[1]لیست محصولات شهریور ۱۴۰۳'!B:G,6,0)</f>
        <v>14550000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14550000</v>
      </c>
      <c r="Y43" s="17"/>
      <c r="Z43" s="14">
        <f t="shared" si="4"/>
        <v>14550000</v>
      </c>
      <c r="AA43" s="18" t="s">
        <v>80</v>
      </c>
      <c r="AB43" s="13" t="s">
        <v>1859</v>
      </c>
      <c r="AC43" s="19" t="s">
        <v>1860</v>
      </c>
      <c r="AD43" s="20" t="s">
        <v>87</v>
      </c>
      <c r="AE43" s="19"/>
      <c r="AF43" s="21"/>
      <c r="AG43" s="22" t="str">
        <f t="shared" si="5"/>
        <v>TRUE</v>
      </c>
      <c r="AH43" s="23" t="str">
        <f t="shared" si="6"/>
        <v>تهران میدان پونک_بلوار فلاح زاده_همیلا سنتر_طبقه اول_واحد ۱۵۸  - فرشاد شیرانی 09132274506</v>
      </c>
    </row>
    <row r="44" spans="1:34" s="121" customFormat="1" ht="22.35" customHeight="1">
      <c r="A44" s="109"/>
      <c r="B44" s="109"/>
      <c r="C44" s="109"/>
      <c r="D44" s="109"/>
      <c r="E44" s="109"/>
      <c r="F44" s="109"/>
      <c r="G44" s="111">
        <v>26</v>
      </c>
      <c r="H44" s="136" t="s">
        <v>70</v>
      </c>
      <c r="I44" s="111" t="s">
        <v>1857</v>
      </c>
      <c r="J44" s="111"/>
      <c r="K44" s="110" t="str">
        <f t="shared" ca="1" si="0"/>
        <v/>
      </c>
      <c r="L44" s="113" t="s">
        <v>88</v>
      </c>
      <c r="M44" s="113" t="s">
        <v>89</v>
      </c>
      <c r="N44" s="113" t="s">
        <v>90</v>
      </c>
      <c r="O44" s="111">
        <v>5524.1</v>
      </c>
      <c r="P44" s="111">
        <v>1</v>
      </c>
      <c r="Q44" s="112" t="str">
        <f>VLOOKUP(O44, '[1]لیست محصولات شهریور ۱۴۰۳'!B:C,2,0)</f>
        <v>برزیل کوکاپیل کاناریو | Brazil Cocapil Canario</v>
      </c>
      <c r="R44" s="111" t="s">
        <v>84</v>
      </c>
      <c r="S44" s="113">
        <f>VLOOKUP(O44, '[1]لیست محصولات شهریور ۱۴۰۳'!B:F,5,0)</f>
        <v>150</v>
      </c>
      <c r="T44" s="114">
        <f>VLOOKUP(O44, '[1]لیست محصولات شهریور ۱۴۰۳'!B:G,6,0)</f>
        <v>2550000</v>
      </c>
      <c r="U44" s="115"/>
      <c r="V44" s="116">
        <f t="shared" si="1"/>
        <v>0</v>
      </c>
      <c r="W44" s="113">
        <f t="shared" si="2"/>
        <v>1</v>
      </c>
      <c r="X44" s="114">
        <f t="shared" si="3"/>
        <v>2550000</v>
      </c>
      <c r="Y44" s="117"/>
      <c r="Z44" s="114">
        <f t="shared" si="4"/>
        <v>2550000</v>
      </c>
      <c r="AA44" s="118"/>
      <c r="AB44" s="112"/>
      <c r="AC44" s="119"/>
      <c r="AD44" s="111"/>
      <c r="AE44" s="119"/>
      <c r="AF44" s="120"/>
      <c r="AG44" s="121" t="str">
        <f t="shared" si="5"/>
        <v>TRUE</v>
      </c>
      <c r="AH44" s="122" t="str">
        <f t="shared" si="6"/>
        <v xml:space="preserve">  (پرسنل) - رامتین حضرتی </v>
      </c>
    </row>
    <row r="45" spans="1:34" s="121" customFormat="1" ht="22.35" customHeight="1">
      <c r="A45" s="109"/>
      <c r="B45" s="109"/>
      <c r="C45" s="109"/>
      <c r="D45" s="109"/>
      <c r="E45" s="109"/>
      <c r="F45" s="109"/>
      <c r="G45" s="111">
        <v>27</v>
      </c>
      <c r="H45" s="136" t="s">
        <v>70</v>
      </c>
      <c r="I45" s="111" t="s">
        <v>1857</v>
      </c>
      <c r="J45" s="111"/>
      <c r="K45" s="110" t="str">
        <f t="shared" ca="1" si="0"/>
        <v/>
      </c>
      <c r="L45" s="113" t="s">
        <v>426</v>
      </c>
      <c r="M45" s="113" t="s">
        <v>1147</v>
      </c>
      <c r="N45" s="113" t="s">
        <v>90</v>
      </c>
      <c r="O45" s="111">
        <v>3328.1</v>
      </c>
      <c r="P45" s="111">
        <v>1</v>
      </c>
      <c r="Q45" s="112" t="str">
        <f>VLOOKUP(O45, '[1]لیست محصولات شهریور ۱۴۰۳'!B:C,2,0)</f>
        <v>ایماکولادا مزارع فلو | Inmaculada Fellows Farms</v>
      </c>
      <c r="R45" s="111"/>
      <c r="S45" s="113">
        <f>VLOOKUP(O45, '[1]لیست محصولات شهریور ۱۴۰۳'!B:F,5,0)</f>
        <v>150</v>
      </c>
      <c r="T45" s="114">
        <f>VLOOKUP(O45, '[1]لیست محصولات شهریور ۱۴۰۳'!B:G,6,0)</f>
        <v>7900000</v>
      </c>
      <c r="U45" s="135"/>
      <c r="V45" s="116">
        <f t="shared" si="1"/>
        <v>0</v>
      </c>
      <c r="W45" s="113">
        <f t="shared" si="2"/>
        <v>1</v>
      </c>
      <c r="X45" s="114">
        <f t="shared" si="3"/>
        <v>7900000</v>
      </c>
      <c r="Y45" s="117"/>
      <c r="Z45" s="114">
        <f t="shared" si="4"/>
        <v>7900000</v>
      </c>
      <c r="AA45" s="118"/>
      <c r="AB45" s="112"/>
      <c r="AC45" s="119"/>
      <c r="AD45" s="111"/>
      <c r="AE45" s="119"/>
      <c r="AF45" s="120"/>
      <c r="AG45" s="121" t="str">
        <f t="shared" si="5"/>
        <v>TRUE</v>
      </c>
      <c r="AH45" s="122" t="str">
        <f t="shared" si="6"/>
        <v xml:space="preserve">  (پرسنل) - سعید شیخ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5</v>
      </c>
      <c r="AI240" s="56">
        <f t="shared" si="19"/>
        <v>0</v>
      </c>
      <c r="AJ240" s="57">
        <f>AH240-AI240</f>
        <v>5</v>
      </c>
      <c r="AK240" s="58">
        <f t="shared" si="23"/>
        <v>0.75</v>
      </c>
      <c r="AL240" s="59">
        <f>AO240+AQ240-[2]Sheet1!$AH241</f>
        <v>0</v>
      </c>
      <c r="AM240" s="59">
        <f t="shared" si="25"/>
        <v>-5</v>
      </c>
      <c r="AN240" s="58">
        <f t="shared" si="21"/>
        <v>0</v>
      </c>
      <c r="AO240" s="59"/>
      <c r="AP240" s="58">
        <f t="shared" si="22"/>
        <v>-0.75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20</v>
      </c>
      <c r="AI241" s="56">
        <f t="shared" si="19"/>
        <v>0</v>
      </c>
      <c r="AJ241" s="57">
        <f t="shared" ref="AJ241:AJ264" si="27">AH241-AI241</f>
        <v>20</v>
      </c>
      <c r="AK241" s="58">
        <f>AH241*AG241/1000</f>
        <v>15</v>
      </c>
      <c r="AL241" s="59">
        <f>AO241+AQ241-[2]Sheet1!$AH242</f>
        <v>0</v>
      </c>
      <c r="AM241" s="59">
        <f t="shared" si="25"/>
        <v>-20</v>
      </c>
      <c r="AN241" s="58">
        <f t="shared" si="21"/>
        <v>0</v>
      </c>
      <c r="AO241" s="59"/>
      <c r="AP241" s="58">
        <f t="shared" si="22"/>
        <v>-15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8</v>
      </c>
      <c r="AI242" s="56">
        <f t="shared" si="19"/>
        <v>0</v>
      </c>
      <c r="AJ242" s="57">
        <f t="shared" si="27"/>
        <v>8</v>
      </c>
      <c r="AK242" s="58">
        <f t="shared" ref="AK242:AK267" si="28">AH242*AG242/1000</f>
        <v>32</v>
      </c>
      <c r="AL242" s="59">
        <f>AO242+AQ242-[2]Sheet1!$AH243</f>
        <v>0</v>
      </c>
      <c r="AM242" s="59">
        <f t="shared" si="25"/>
        <v>-8</v>
      </c>
      <c r="AN242" s="58">
        <f t="shared" si="21"/>
        <v>0</v>
      </c>
      <c r="AO242" s="59"/>
      <c r="AP242" s="58">
        <f t="shared" si="22"/>
        <v>-32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4</v>
      </c>
      <c r="AI251" s="56">
        <f t="shared" si="19"/>
        <v>0</v>
      </c>
      <c r="AJ251" s="57">
        <f t="shared" si="27"/>
        <v>4</v>
      </c>
      <c r="AK251" s="58">
        <f t="shared" si="28"/>
        <v>0.6</v>
      </c>
      <c r="AL251" s="59">
        <f>AO251+AQ251-[2]Sheet1!$AH252</f>
        <v>0</v>
      </c>
      <c r="AM251" s="59">
        <f t="shared" si="25"/>
        <v>-4</v>
      </c>
      <c r="AN251" s="58">
        <f t="shared" si="21"/>
        <v>0</v>
      </c>
      <c r="AO251" s="59"/>
      <c r="AP251" s="58">
        <f t="shared" si="22"/>
        <v>-0.6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5</v>
      </c>
      <c r="AI252" s="56">
        <f t="shared" si="19"/>
        <v>0</v>
      </c>
      <c r="AJ252" s="57">
        <f t="shared" si="27"/>
        <v>5</v>
      </c>
      <c r="AK252" s="58">
        <f t="shared" si="28"/>
        <v>3.75</v>
      </c>
      <c r="AL252" s="59">
        <f>AO252+AQ252-[2]Sheet1!$AH253</f>
        <v>0</v>
      </c>
      <c r="AM252" s="59">
        <f t="shared" si="25"/>
        <v>-5</v>
      </c>
      <c r="AN252" s="58">
        <f t="shared" si="21"/>
        <v>0</v>
      </c>
      <c r="AO252" s="59"/>
      <c r="AP252" s="58">
        <f t="shared" si="22"/>
        <v>-3.75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41 W43:W200" name="باقیمانده_5"/>
    <protectedRange algorithmName="SHA-512" hashValue="f5WsBkExWTs/LKakVBbNBXjGjwaAPcOxHhJFt4MnEAAY0TgGUtLBwc6BQDnps5THm9Gccqda3SWXIrg2Z9o+GA==" saltValue="9EXh0tvvNrwpkDbSuYJ+Uw==" spinCount="100000" sqref="V2:V41 V43:V200" name="تعداد ارسال شده_4"/>
    <protectedRange algorithmName="SHA-512" hashValue="jjrV5Hy6JwvVqOO7tKoZVoRg7rpBcjqvT96GSIFiDncBaImziwFUF2JC6d0rT0SfgZv+eJ/5g2VdqSB7bdW0mg==" saltValue="0Igh3j97EZBwjtfDd8U1wg==" spinCount="100000" sqref="W42" name="باقیمانده_5_1"/>
    <protectedRange algorithmName="SHA-512" hashValue="f5WsBkExWTs/LKakVBbNBXjGjwaAPcOxHhJFt4MnEAAY0TgGUtLBwc6BQDnps5THm9Gccqda3SWXIrg2Z9o+GA==" saltValue="9EXh0tvvNrwpkDbSuYJ+Uw==" spinCount="100000" sqref="V42" name="تعداد ارسال شده_4_1"/>
  </protectedRanges>
  <mergeCells count="126">
    <mergeCell ref="H39:H40"/>
    <mergeCell ref="G39:G40"/>
    <mergeCell ref="AA39:AA40"/>
    <mergeCell ref="AD39:AD40"/>
    <mergeCell ref="AC39:AC40"/>
    <mergeCell ref="AB39:AB40"/>
    <mergeCell ref="N39:N40"/>
    <mergeCell ref="M39:M40"/>
    <mergeCell ref="L39:L40"/>
    <mergeCell ref="J39:J40"/>
    <mergeCell ref="I39:I40"/>
    <mergeCell ref="G36:G38"/>
    <mergeCell ref="I36:I38"/>
    <mergeCell ref="J36:J38"/>
    <mergeCell ref="L36:L38"/>
    <mergeCell ref="M36:M38"/>
    <mergeCell ref="AA36:AA38"/>
    <mergeCell ref="AD36:AD38"/>
    <mergeCell ref="AC36:AC38"/>
    <mergeCell ref="AB36:AB38"/>
    <mergeCell ref="H36:H38"/>
    <mergeCell ref="N36:N38"/>
    <mergeCell ref="G31:G32"/>
    <mergeCell ref="AA33:AA35"/>
    <mergeCell ref="AD33:AD35"/>
    <mergeCell ref="AC33:AC35"/>
    <mergeCell ref="AB33:AB35"/>
    <mergeCell ref="N33:N35"/>
    <mergeCell ref="M33:M35"/>
    <mergeCell ref="L33:L35"/>
    <mergeCell ref="J33:J35"/>
    <mergeCell ref="I33:I35"/>
    <mergeCell ref="H33:H35"/>
    <mergeCell ref="G33:G35"/>
    <mergeCell ref="M31:M32"/>
    <mergeCell ref="L31:L32"/>
    <mergeCell ref="J31:J32"/>
    <mergeCell ref="I31:I32"/>
    <mergeCell ref="H31:H32"/>
    <mergeCell ref="AA31:AA32"/>
    <mergeCell ref="AD31:AD32"/>
    <mergeCell ref="AC31:AC32"/>
    <mergeCell ref="AB31:AB32"/>
    <mergeCell ref="N31:N32"/>
    <mergeCell ref="G24:G25"/>
    <mergeCell ref="AA26:AA28"/>
    <mergeCell ref="AD26:AD28"/>
    <mergeCell ref="AC26:AC28"/>
    <mergeCell ref="AB26:AB28"/>
    <mergeCell ref="G26:G28"/>
    <mergeCell ref="H26:H28"/>
    <mergeCell ref="I26:I28"/>
    <mergeCell ref="J26:J28"/>
    <mergeCell ref="L26:L28"/>
    <mergeCell ref="M26:M28"/>
    <mergeCell ref="N26:N28"/>
    <mergeCell ref="M24:M25"/>
    <mergeCell ref="L24:L25"/>
    <mergeCell ref="J24:J25"/>
    <mergeCell ref="I24:I25"/>
    <mergeCell ref="H24:H25"/>
    <mergeCell ref="AA24:AA25"/>
    <mergeCell ref="AD24:AD25"/>
    <mergeCell ref="AC24:AC25"/>
    <mergeCell ref="AB24:AB25"/>
    <mergeCell ref="N24:N25"/>
    <mergeCell ref="AD15:AD18"/>
    <mergeCell ref="AC15:AC18"/>
    <mergeCell ref="AB15:AB18"/>
    <mergeCell ref="AA15:AA18"/>
    <mergeCell ref="G15:G18"/>
    <mergeCell ref="H15:H18"/>
    <mergeCell ref="I15:I18"/>
    <mergeCell ref="J15:J18"/>
    <mergeCell ref="L15:L18"/>
    <mergeCell ref="M15:M18"/>
    <mergeCell ref="N15:N18"/>
    <mergeCell ref="M11:M13"/>
    <mergeCell ref="N11:N13"/>
    <mergeCell ref="AA11:AA13"/>
    <mergeCell ref="AD11:AD13"/>
    <mergeCell ref="AC11:AC13"/>
    <mergeCell ref="AB11:AB13"/>
    <mergeCell ref="G11:G13"/>
    <mergeCell ref="H11:H13"/>
    <mergeCell ref="I11:I13"/>
    <mergeCell ref="J11:J13"/>
    <mergeCell ref="L11:L13"/>
    <mergeCell ref="H9:H10"/>
    <mergeCell ref="G9:G10"/>
    <mergeCell ref="AA9:AA10"/>
    <mergeCell ref="AD9:AD10"/>
    <mergeCell ref="AC9:AC10"/>
    <mergeCell ref="AB9:AB10"/>
    <mergeCell ref="N9:N10"/>
    <mergeCell ref="M9:M10"/>
    <mergeCell ref="L9:L10"/>
    <mergeCell ref="J9:J10"/>
    <mergeCell ref="I9:I10"/>
    <mergeCell ref="AE7:AE8"/>
    <mergeCell ref="AD7:AD8"/>
    <mergeCell ref="AC7:AC8"/>
    <mergeCell ref="AB7:AB8"/>
    <mergeCell ref="AA7:AA8"/>
    <mergeCell ref="M7:M8"/>
    <mergeCell ref="L7:L8"/>
    <mergeCell ref="J7:J8"/>
    <mergeCell ref="I7:I8"/>
    <mergeCell ref="AD3:AD4"/>
    <mergeCell ref="AC3:AC4"/>
    <mergeCell ref="AB3:AB4"/>
    <mergeCell ref="AA3:AA4"/>
    <mergeCell ref="N7:N8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G7:G8"/>
    <mergeCell ref="H7:H8"/>
  </mergeCells>
  <conditionalFormatting sqref="G2:J3 AA2:AF3 J5:J7 AA5:AF7 J9 AA9:AF9 G11:P11 AA11:AF11 G14:P15 AA14:AF15 G19:P24 AA19:AF24 G26:P26 AA26:AF26 G29:P31 AA29:AF31 G33:P33 AA33:AF33 G36:P36 AA36:AF36 G39:P39 AA39:AF39 K2:Z2 Q3:Z41 G41:P41 AA41:AF41 K3:P3 AE4:AF4 K4:K10 O4:P10 H5:H7 AF8 H9 AE10:AF10 K12:K13 O12:P13 AE12:AF13 K16:K18 O16:P18 AE16:AF18 K25 O25:P25 AE25:AF25 K27:K28 O27:P28 AE27:AF28 K32 O32:P32 AE32:AF32 K34:K35 O34:P35 AE34:AF35 K37:K38 O37:P38 AE37:AF38 K40 O40:P40 AE40:AF40">
    <cfRule type="expression" dxfId="13" priority="68">
      <formula>$C2</formula>
    </cfRule>
  </conditionalFormatting>
  <conditionalFormatting sqref="G2:J3 AD2:AD3 J5:J7 AD5:AD7 J9 AD9 G11:J11 AD11 G14:J15 AD14:AD15 G19:J24 AD19:AD24 G26:J26 AD26 G29:J31 AD29:AD31 G33:J33 AD33 G36:J36 AD36 G39:J39 AD39">
    <cfRule type="expression" dxfId="12" priority="67">
      <formula>$A2</formula>
    </cfRule>
  </conditionalFormatting>
  <conditionalFormatting sqref="G2:J3 AD2:AD3 Z2:Z41 J5:J7 AD5:AD7 J9 AD9 G11:J11 AD11 G14:J15 AD14:AD15 G19:J24 AD19:AD24 G26:J26 AD26 G29:J31 AD29:AD31 G33:J33 AD33 G36:J36 AD36 G39:J39 AD39 G41:J41 AD41">
    <cfRule type="expression" dxfId="11" priority="69">
      <formula>$E2</formula>
    </cfRule>
  </conditionalFormatting>
  <conditionalFormatting sqref="G42:J200 Z42:Z200 AD42:AD200">
    <cfRule type="expression" dxfId="10" priority="4">
      <formula>$E42</formula>
    </cfRule>
  </conditionalFormatting>
  <conditionalFormatting sqref="G42:AF200">
    <cfRule type="expression" dxfId="9" priority="3">
      <formula>$C42</formula>
    </cfRule>
  </conditionalFormatting>
  <conditionalFormatting sqref="W2:W200">
    <cfRule type="expression" dxfId="8" priority="1">
      <formula>$AG2</formula>
    </cfRule>
  </conditionalFormatting>
  <conditionalFormatting sqref="Z2:Z200 G41:J200 AD41:AD200">
    <cfRule type="expression" dxfId="7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{B03999C3-5716-4EE3-8FE6-C1E11936E80D}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{9E6DE392-8674-439D-964D-1D3B4F38D743}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{38ED394D-0A94-489F-86FD-4E4B0ECB365C}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{9A32C45F-5F12-4A8F-8718-00F203990ED6}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{92120DD8-107A-4CE8-AB24-18616896A266}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{FF536778-B265-4BE1-B81D-476F2183D4DF}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{48DC749F-97F7-4363-9381-65403B801A83}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{7E69EC56-00EE-495C-998A-9807EDAD4C06}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{B321DF51-931A-4537-AD2C-4AD817767D89}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{7E3E2F5E-410D-4793-8896-709C700C7DC0}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{86329F5F-996C-4E78-81DD-7DFABA6F2D0F}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{41B3AA24-3BAC-45FA-9998-503F9BF9B990}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{0E33D42D-D88C-4035-A976-9E1055CF92B1}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{0AE7A002-AD01-4A13-84E9-9C60A71EEAA5}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{8569E9E6-2FC0-4B1B-802B-C6BB64482A7D}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{7C2EFE3E-F3A5-4F68-B205-540436E68660}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{BC3D25DB-2B92-4864-8498-7B3CB97E5102}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{A89875DA-D566-4C64-8E94-86F21B8F3CE3}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{C299759E-BD32-44BC-8326-BE0BBC3BDEE4}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{212B8392-0DCF-4AA3-A24B-C71C8374D2DE}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{F7DDCB6D-00B7-45EB-AD33-7A2FE9C56958}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{0FB6CE30-77E6-4EB2-AE73-94F43F4A0897}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{7196B1A0-0E0D-4CFD-B9CE-0C84E6BBF37C}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{8FB9B3CA-47E9-48E6-8D57-A21C9728FE82}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{58221ABB-4C63-4557-8A50-89BCE62F9595}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{BFEDEFED-467A-420B-94A4-535CDCDB1B0E}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{A1D83B2A-B7B1-496B-A26F-9000F72EB740}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{AF295382-3D8C-4FA2-BDD4-28DFFCBFBAC0}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{FD78859C-C862-445E-AF10-6ABAF4840309}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{D4C98458-EE4A-4657-A962-19F145A91BC7}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{8AE02F59-F4F3-4960-ABCC-D6601C15CA41}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{058D4404-D8B6-4D0A-BDD3-ABA0C4D5DC8B}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{DE129FC6-8F76-4C63-81B6-681429E478EB}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{61F666E2-A517-4A13-A972-92CF3B907009}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{B90D2041-0BB0-4633-95EB-89EF16CDC8DC}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{492EF5E9-AE42-4655-914A-8FC1DAC128BA}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{9E1530CF-0F27-44C5-BF01-B7BE6955932A}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{F6EC8A65-C0E0-4806-B87C-23703F38DA9D}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{61DD47F4-B9D8-4DCE-B6F4-9B998A82341B}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{DA8E2FAA-7ACC-4ABC-BB42-0F190EBEAB84}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{DC957CBD-FB3C-45A4-8F52-9B0D70023659}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{CF3192AC-00BA-43E1-A12E-6DA9C4ACD021}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{ED7AD408-3472-424B-A42B-E94B6D69CA20}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{5D81A85D-88AA-42EC-92FB-FF1E39F6920B}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{0258FAE3-B243-4DB7-9364-0CEF3BF9C567}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{977884B5-4F37-4704-950A-EB5B7C14D619}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{AE6B6752-123D-44DF-9576-47EC4D244B1E}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{C37867BE-01CE-4068-B5C7-E69A6328BBBD}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{914EE972-DC55-4316-9A91-86628421DD31}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{B6C76C18-C9CD-4A64-A485-42703C6AC7A1}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{23DA1AFB-AC12-411F-84D4-0364E5227886}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{9BE3403D-C3F5-4809-8B45-2759C204E52B}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{63134BCB-6CD9-474A-9FB9-7BDF64B5AE50}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{8BFE30B4-3A38-47D7-B8EA-034121F3AE49}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{1D4753E2-0A69-4FEE-81A3-DBCC78EFE8DA}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{166FE996-3275-4E28-9051-DB67714701B8}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{40AB9F92-5E06-4B95-BB33-9D43C30BFCA3}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{72C38380-5C4D-4C07-B26A-CF95A7FD0B7A}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{4D7E8CA2-5980-427C-A72E-2DF8770FCD17}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{BA41FDC1-20C5-4243-8FA9-166B1ACAB569}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{ADA74AE6-2D1B-4FE7-86C5-45F343978386}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999C3-5716-4EE3-8FE6-C1E11936E80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E6DE392-8674-439D-964D-1D3B4F38D74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8ED394D-0A94-489F-86FD-4E4B0ECB365C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A32C45F-5F12-4A8F-8718-00F203990ED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92120DD8-107A-4CE8-AB24-18616896A26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F536778-B265-4BE1-B81D-476F2183D4D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8DC749F-97F7-4363-9381-65403B801A8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7E69EC56-00EE-495C-998A-9807EDAD4C0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321DF51-931A-4537-AD2C-4AD817767D8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7E3E2F5E-410D-4793-8896-709C700C7DC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86329F5F-996C-4E78-81DD-7DFABA6F2D0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41B3AA24-3BAC-45FA-9998-503F9BF9B99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0E33D42D-D88C-4035-A976-9E1055CF92B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AE7A002-AD01-4A13-84E9-9C60A71EEAA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569E9E6-2FC0-4B1B-802B-C6BB64482A7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C2EFE3E-F3A5-4F68-B205-540436E68660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BC3D25DB-2B92-4864-8498-7B3CB97E5102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A89875DA-D566-4C64-8E94-86F21B8F3CE3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299759E-BD32-44BC-8326-BE0BBC3BDEE4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212B8392-0DCF-4AA3-A24B-C71C8374D2D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7DDCB6D-00B7-45EB-AD33-7A2FE9C5695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FB6CE30-77E6-4EB2-AE73-94F43F4A0897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196B1A0-0E0D-4CFD-B9CE-0C84E6BBF37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FB9B3CA-47E9-48E6-8D57-A21C9728FE8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8221ABB-4C63-4557-8A50-89BCE62F959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FEDEFED-467A-420B-94A4-535CDCDB1B0E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A1D83B2A-B7B1-496B-A26F-9000F72EB74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F295382-3D8C-4FA2-BDD4-28DFFCBFBAC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FD78859C-C862-445E-AF10-6ABAF4840309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4C98458-EE4A-4657-A962-19F145A91BC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8AE02F59-F4F3-4960-ABCC-D6601C15CA4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058D4404-D8B6-4D0A-BDD3-ABA0C4D5DC8B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DE129FC6-8F76-4C63-81B6-681429E478E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61F666E2-A517-4A13-A972-92CF3B907009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B90D2041-0BB0-4633-95EB-89EF16CDC8DC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92EF5E9-AE42-4655-914A-8FC1DAC128BA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E1530CF-0F27-44C5-BF01-B7BE6955932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6EC8A65-C0E0-4806-B87C-23703F38DA9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1DD47F4-B9D8-4DCE-B6F4-9B998A82341B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A8E2FAA-7ACC-4ABC-BB42-0F190EBEAB84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C957CBD-FB3C-45A4-8F52-9B0D70023659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F3192AC-00BA-43E1-A12E-6DA9C4ACD021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ED7AD408-3472-424B-A42B-E94B6D69CA20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5D81A85D-88AA-42EC-92FB-FF1E39F6920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258FAE3-B243-4DB7-9364-0CEF3BF9C56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77884B5-4F37-4704-950A-EB5B7C14D619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E6B6752-123D-44DF-9576-47EC4D244B1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C37867BE-01CE-4068-B5C7-E69A6328BBB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914EE972-DC55-4316-9A91-86628421DD3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6C76C18-C9CD-4A64-A485-42703C6AC7A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23DA1AFB-AC12-411F-84D4-0364E522788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BE3403D-C3F5-4809-8B45-2759C204E52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3134BCB-6CD9-474A-9FB9-7BDF64B5AE5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8BFE30B4-3A38-47D7-B8EA-034121F3AE49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D4753E2-0A69-4FEE-81A3-DBCC78EFE8D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166FE996-3275-4E28-9051-DB67714701B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40AB9F92-5E06-4B95-BB33-9D43C30BFCA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72C38380-5C4D-4C07-B26A-CF95A7FD0B7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4D7E8CA2-5980-427C-A72E-2DF8770FCD1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A41FDC1-20C5-4243-8FA9-166B1ACAB569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DA74AE6-2D1B-4FE7-86C5-45F343978386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39B3-F763-41AE-AA61-6011F2F10F7A}">
  <dimension ref="A1:AR267"/>
  <sheetViews>
    <sheetView rightToLeft="1" tabSelected="1" topLeftCell="G25" zoomScale="70" zoomScaleNormal="70" workbookViewId="0">
      <selection activeCell="J34" sqref="J34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44140625" style="28" bestFit="1" customWidth="1"/>
    <col min="9" max="9" width="26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4.5546875" style="24" bestFit="1" customWidth="1"/>
    <col min="29" max="29" width="15.77734375" style="31" bestFit="1" customWidth="1"/>
    <col min="30" max="30" width="13.6640625" style="32" bestFit="1" customWidth="1"/>
    <col min="31" max="31" width="82.77734375" style="24" hidden="1" customWidth="1"/>
    <col min="32" max="32" width="28.33203125" style="24" hidden="1" customWidth="1"/>
    <col min="33" max="33" width="13.5546875" style="24" bestFit="1" customWidth="1"/>
    <col min="34" max="34" width="108.8867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05" t="s">
        <v>0</v>
      </c>
      <c r="B1" s="206"/>
      <c r="C1" s="205" t="s">
        <v>1</v>
      </c>
      <c r="D1" s="206"/>
      <c r="E1" s="205" t="s">
        <v>2</v>
      </c>
      <c r="F1" s="206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07" t="s">
        <v>17</v>
      </c>
      <c r="V1" s="208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82">
        <v>1</v>
      </c>
      <c r="H2" s="83" t="s">
        <v>1552</v>
      </c>
      <c r="I2" s="106" t="s">
        <v>1540</v>
      </c>
      <c r="J2" s="9" t="s">
        <v>75</v>
      </c>
      <c r="K2" s="11" t="str">
        <f t="shared" ref="K2" ca="1" si="0">IF(C2, TODAY(), "" )</f>
        <v/>
      </c>
      <c r="L2" s="12"/>
      <c r="M2" s="12" t="s">
        <v>173</v>
      </c>
      <c r="N2" s="12" t="s">
        <v>508</v>
      </c>
      <c r="O2" s="9">
        <v>5511.3</v>
      </c>
      <c r="P2" s="9">
        <v>3</v>
      </c>
      <c r="Q2" s="13" t="str">
        <f>VLOOKUP(O2, '[1]لیست محصولات شهریور ۱۴۰۳'!B:C,2,0)</f>
        <v>هامبلا | Hambella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69600000</v>
      </c>
      <c r="U2" s="15"/>
      <c r="V2" s="16">
        <f t="shared" ref="V2" si="1">IF(C2, P2, U2 )</f>
        <v>0</v>
      </c>
      <c r="W2" s="12">
        <f t="shared" ref="W2" si="2">P2-V2</f>
        <v>3</v>
      </c>
      <c r="X2" s="14">
        <f t="shared" ref="X2" si="3">P2*T2</f>
        <v>208800000</v>
      </c>
      <c r="Y2" s="17"/>
      <c r="Z2" s="14">
        <f t="shared" ref="Z2" si="4">X2-Y2</f>
        <v>208800000</v>
      </c>
      <c r="AA2" s="18" t="s">
        <v>80</v>
      </c>
      <c r="AB2" s="13" t="s">
        <v>70</v>
      </c>
      <c r="AC2" s="19" t="s">
        <v>175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202">
        <v>284955107164</v>
      </c>
      <c r="I3" s="159" t="s">
        <v>1795</v>
      </c>
      <c r="J3" s="159"/>
      <c r="K3" s="11" t="str">
        <f t="shared" ref="K3:K65" ca="1" si="6">IF(C3, TODAY(), "" )</f>
        <v/>
      </c>
      <c r="L3" s="156" t="s">
        <v>1849</v>
      </c>
      <c r="M3" s="156" t="s">
        <v>1850</v>
      </c>
      <c r="N3" s="156"/>
      <c r="O3" s="9">
        <v>5525.1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ref="V3:V65" si="7">IF(C3, P3, U3 )</f>
        <v>0</v>
      </c>
      <c r="W3" s="12">
        <f t="shared" ref="W3:W65" si="8">P3-V3</f>
        <v>1</v>
      </c>
      <c r="X3" s="14">
        <f t="shared" ref="X3:X65" si="9">P3*T3</f>
        <v>2750000</v>
      </c>
      <c r="Y3" s="17"/>
      <c r="Z3" s="14">
        <f t="shared" ref="Z3:Z65" si="10">X3-Y3</f>
        <v>2750000</v>
      </c>
      <c r="AA3" s="168" t="s">
        <v>80</v>
      </c>
      <c r="AB3" s="226" t="s">
        <v>1851</v>
      </c>
      <c r="AC3" s="171" t="s">
        <v>1852</v>
      </c>
      <c r="AD3" s="175" t="s">
        <v>172</v>
      </c>
      <c r="AE3" s="19"/>
      <c r="AF3" s="21"/>
      <c r="AG3" s="22" t="str">
        <f t="shared" si="5"/>
        <v>TRUE</v>
      </c>
      <c r="AH3" s="23" t="str">
        <f t="shared" ref="AH3:AH66" si="11">AA3&amp;" "&amp;AB3&amp;" "&amp;N3&amp;" - "&amp;L3&amp;" "&amp;M3&amp;" "&amp;AC3</f>
        <v>تهران خيابان ملاصدرا،خيابان شيخ بهايى (شمالى)، خيابان لادن، پلاك ٢٢، واحد ١٠  - طیب پیش بین 09105401009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1"/>
      <c r="H4" s="204"/>
      <c r="I4" s="161"/>
      <c r="J4" s="161"/>
      <c r="K4" s="11" t="str">
        <f t="shared" ca="1" si="6"/>
        <v/>
      </c>
      <c r="L4" s="158"/>
      <c r="M4" s="158"/>
      <c r="N4" s="158"/>
      <c r="O4" s="9">
        <v>5524.1</v>
      </c>
      <c r="P4" s="9">
        <v>1</v>
      </c>
      <c r="Q4" s="13" t="str">
        <f>VLOOKUP(O4, '[1]لیست محصولات شهریور ۱۴۰۳'!B:C,2,0)</f>
        <v>برزیل کوکاپیل کاناریو | Brazil Cocapil Canario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2550000</v>
      </c>
      <c r="U4" s="15"/>
      <c r="V4" s="16">
        <f t="shared" si="7"/>
        <v>0</v>
      </c>
      <c r="W4" s="12">
        <f t="shared" si="8"/>
        <v>1</v>
      </c>
      <c r="X4" s="14">
        <f t="shared" si="9"/>
        <v>2550000</v>
      </c>
      <c r="Y4" s="17"/>
      <c r="Z4" s="14">
        <f t="shared" si="10"/>
        <v>2550000</v>
      </c>
      <c r="AA4" s="170"/>
      <c r="AB4" s="227"/>
      <c r="AC4" s="173"/>
      <c r="AD4" s="177"/>
      <c r="AE4" s="19"/>
      <c r="AF4" s="21"/>
      <c r="AG4" s="22" t="str">
        <f t="shared" si="5"/>
        <v>TRUE</v>
      </c>
      <c r="AH4" s="23" t="str">
        <f t="shared" si="11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768686</v>
      </c>
      <c r="I5" s="25" t="s">
        <v>1795</v>
      </c>
      <c r="J5" s="9"/>
      <c r="K5" s="11" t="str">
        <f t="shared" ca="1" si="6"/>
        <v/>
      </c>
      <c r="L5" s="12" t="s">
        <v>1853</v>
      </c>
      <c r="M5" s="12" t="s">
        <v>1854</v>
      </c>
      <c r="N5" s="12"/>
      <c r="O5" s="9">
        <v>5525.1</v>
      </c>
      <c r="P5" s="9">
        <v>1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2750000</v>
      </c>
      <c r="U5" s="15"/>
      <c r="V5" s="16">
        <f t="shared" si="7"/>
        <v>0</v>
      </c>
      <c r="W5" s="12">
        <f t="shared" si="8"/>
        <v>1</v>
      </c>
      <c r="X5" s="14">
        <f t="shared" si="9"/>
        <v>2750000</v>
      </c>
      <c r="Y5" s="17"/>
      <c r="Z5" s="14">
        <f t="shared" si="10"/>
        <v>2750000</v>
      </c>
      <c r="AA5" s="18" t="s">
        <v>80</v>
      </c>
      <c r="AB5" s="13" t="s">
        <v>1855</v>
      </c>
      <c r="AC5" s="19" t="s">
        <v>1856</v>
      </c>
      <c r="AD5" s="20" t="s">
        <v>172</v>
      </c>
      <c r="AE5" s="19"/>
      <c r="AF5" s="21"/>
      <c r="AG5" s="22" t="str">
        <f t="shared" si="5"/>
        <v>TRUE</v>
      </c>
      <c r="AH5" s="23" t="str">
        <f t="shared" si="11"/>
        <v>تهران امیرآباد شمالی، خ چهاردهم، پلاک 97  - یاسمین صابری 09392255751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59">
        <v>4</v>
      </c>
      <c r="H6" s="202">
        <v>284972342179</v>
      </c>
      <c r="I6" s="159" t="s">
        <v>1795</v>
      </c>
      <c r="J6" s="159" t="s">
        <v>75</v>
      </c>
      <c r="K6" s="11" t="str">
        <f t="shared" ca="1" si="6"/>
        <v/>
      </c>
      <c r="L6" s="156" t="s">
        <v>147</v>
      </c>
      <c r="M6" s="156" t="s">
        <v>892</v>
      </c>
      <c r="N6" s="156" t="s">
        <v>893</v>
      </c>
      <c r="O6" s="9">
        <v>5501.3</v>
      </c>
      <c r="P6" s="9">
        <v>6</v>
      </c>
      <c r="Q6" s="13" t="str">
        <f>VLOOKUP(O6, '[1]لیست محصولات شهریور ۱۴۰۳'!B:C,2,0)</f>
        <v>ورتکس | Vortex</v>
      </c>
      <c r="R6" s="9"/>
      <c r="S6" s="12">
        <f>VLOOKUP(O6, '[1]لیست محصولات شهریور ۱۴۰۳'!B:F,5,0)</f>
        <v>4000</v>
      </c>
      <c r="T6" s="14">
        <f>VLOOKUP(O6, '[1]لیست محصولات شهریور ۱۴۰۳'!B:G,6,0)</f>
        <v>51200000</v>
      </c>
      <c r="U6" s="15"/>
      <c r="V6" s="16">
        <f t="shared" si="7"/>
        <v>0</v>
      </c>
      <c r="W6" s="12">
        <f t="shared" si="8"/>
        <v>6</v>
      </c>
      <c r="X6" s="14">
        <f t="shared" si="9"/>
        <v>307200000</v>
      </c>
      <c r="Y6" s="17"/>
      <c r="Z6" s="14">
        <f t="shared" si="10"/>
        <v>307200000</v>
      </c>
      <c r="AA6" s="168" t="s">
        <v>80</v>
      </c>
      <c r="AB6" s="226" t="s">
        <v>894</v>
      </c>
      <c r="AC6" s="171" t="s">
        <v>895</v>
      </c>
      <c r="AD6" s="175"/>
      <c r="AE6" s="19"/>
      <c r="AF6" s="21"/>
      <c r="AG6" s="22" t="str">
        <f t="shared" si="5"/>
        <v>TRUE</v>
      </c>
      <c r="AH6" s="23" t="str">
        <f t="shared" si="11"/>
        <v>تهران خیابان ایرانشهر پایینتر از کوچه دهخدا پلاک ۵۷ پشت دکه روزنامه فروشی کافه آندورا - علی بختیاری 09214428591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1"/>
      <c r="H7" s="204"/>
      <c r="I7" s="161"/>
      <c r="J7" s="161"/>
      <c r="K7" s="11" t="str">
        <f t="shared" ca="1" si="6"/>
        <v/>
      </c>
      <c r="L7" s="158"/>
      <c r="M7" s="158"/>
      <c r="N7" s="158"/>
      <c r="O7" s="9">
        <v>5511.2</v>
      </c>
      <c r="P7" s="9">
        <v>1</v>
      </c>
      <c r="Q7" s="13" t="str">
        <f>VLOOKUP(O7, '[1]لیست محصولات شهریور ۱۴۰۳'!B:C,2,0)</f>
        <v>هامبلا | Hambella</v>
      </c>
      <c r="R7" s="9" t="s">
        <v>1016</v>
      </c>
      <c r="S7" s="12">
        <f>VLOOKUP(O7, '[1]لیست محصولات شهریور ۱۴۰۳'!B:F,5,0)</f>
        <v>750</v>
      </c>
      <c r="T7" s="14">
        <f>VLOOKUP(O7, '[1]لیست محصولات شهریور ۱۴۰۳'!B:G,6,0)</f>
        <v>14550000</v>
      </c>
      <c r="U7" s="26"/>
      <c r="V7" s="16">
        <f t="shared" si="7"/>
        <v>0</v>
      </c>
      <c r="W7" s="12">
        <f t="shared" si="8"/>
        <v>1</v>
      </c>
      <c r="X7" s="14">
        <f t="shared" si="9"/>
        <v>14550000</v>
      </c>
      <c r="Y7" s="17"/>
      <c r="Z7" s="14">
        <f t="shared" si="10"/>
        <v>14550000</v>
      </c>
      <c r="AA7" s="170"/>
      <c r="AB7" s="227"/>
      <c r="AC7" s="173"/>
      <c r="AD7" s="177"/>
      <c r="AE7" s="19"/>
      <c r="AF7" s="21"/>
      <c r="AG7" s="22" t="str">
        <f t="shared" si="5"/>
        <v>TRUE</v>
      </c>
      <c r="AH7" s="23" t="str">
        <f t="shared" si="11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846051</v>
      </c>
      <c r="I8" s="9" t="s">
        <v>1795</v>
      </c>
      <c r="J8" s="9"/>
      <c r="K8" s="11" t="str">
        <f t="shared" ca="1" si="6"/>
        <v/>
      </c>
      <c r="L8" s="12" t="s">
        <v>477</v>
      </c>
      <c r="M8" s="12" t="s">
        <v>619</v>
      </c>
      <c r="N8" s="12" t="s">
        <v>620</v>
      </c>
      <c r="O8" s="9">
        <v>5501.2</v>
      </c>
      <c r="P8" s="9">
        <v>2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11100000</v>
      </c>
      <c r="U8" s="15"/>
      <c r="V8" s="16">
        <f t="shared" si="7"/>
        <v>0</v>
      </c>
      <c r="W8" s="12">
        <f t="shared" si="8"/>
        <v>2</v>
      </c>
      <c r="X8" s="14">
        <f t="shared" si="9"/>
        <v>22200000</v>
      </c>
      <c r="Y8" s="17"/>
      <c r="Z8" s="14">
        <f t="shared" si="10"/>
        <v>22200000</v>
      </c>
      <c r="AA8" s="18" t="s">
        <v>621</v>
      </c>
      <c r="AB8" s="13" t="s">
        <v>622</v>
      </c>
      <c r="AC8" s="19" t="s">
        <v>623</v>
      </c>
      <c r="AD8" s="20"/>
      <c r="AE8" s="19"/>
      <c r="AF8" s="21"/>
      <c r="AG8" s="22" t="str">
        <f t="shared" si="5"/>
        <v>TRUE</v>
      </c>
      <c r="AH8" s="23" t="str">
        <f t="shared" si="11"/>
        <v>زاهدان خیایان دانشگاه رو ب روی دانشگاه ۲۵ ورودی دانشگاه سیستان بلوچستان کافه ایوان - پوریا مرعشی 09369872317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284974162912</v>
      </c>
      <c r="I9" s="25" t="s">
        <v>1795</v>
      </c>
      <c r="J9" s="9"/>
      <c r="K9" s="11" t="str">
        <f t="shared" ca="1" si="6"/>
        <v/>
      </c>
      <c r="L9" s="27" t="s">
        <v>350</v>
      </c>
      <c r="M9" s="12" t="s">
        <v>536</v>
      </c>
      <c r="N9" s="12" t="s">
        <v>1861</v>
      </c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7"/>
        <v>0</v>
      </c>
      <c r="W9" s="12">
        <f t="shared" si="8"/>
        <v>1</v>
      </c>
      <c r="X9" s="14">
        <f t="shared" si="9"/>
        <v>2750000</v>
      </c>
      <c r="Y9" s="17"/>
      <c r="Z9" s="14">
        <f t="shared" si="10"/>
        <v>2750000</v>
      </c>
      <c r="AA9" s="18" t="s">
        <v>80</v>
      </c>
      <c r="AB9" s="13" t="s">
        <v>1862</v>
      </c>
      <c r="AC9" s="19" t="s">
        <v>1863</v>
      </c>
      <c r="AD9" s="20" t="s">
        <v>172</v>
      </c>
      <c r="AE9" s="19"/>
      <c r="AF9" s="21"/>
      <c r="AG9" s="22" t="str">
        <f t="shared" si="5"/>
        <v>TRUE</v>
      </c>
      <c r="AH9" s="23" t="str">
        <f t="shared" si="11"/>
        <v>تهران انتهاي آجودانيه. به سمت ميدان داراباد. بعد از افتخاري. انتهاي كوچه نارنج. پلاك ١٢ کافه بایسیکل - عرفان ابراهیمی 09101146124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284992157265</v>
      </c>
      <c r="I10" s="25" t="s">
        <v>1795</v>
      </c>
      <c r="J10" s="9"/>
      <c r="K10" s="11" t="str">
        <f t="shared" ca="1" si="6"/>
        <v/>
      </c>
      <c r="L10" s="27" t="s">
        <v>598</v>
      </c>
      <c r="M10" s="27" t="s">
        <v>545</v>
      </c>
      <c r="N10" s="12" t="s">
        <v>1864</v>
      </c>
      <c r="O10" s="9">
        <v>5501.3</v>
      </c>
      <c r="P10" s="9">
        <v>1</v>
      </c>
      <c r="Q10" s="13" t="str">
        <f>VLOOKUP(O10, '[1]لیست محصولات شهریور ۱۴۰۳'!B:C,2,0)</f>
        <v>ورتکس | Vortex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51200000</v>
      </c>
      <c r="U10" s="15"/>
      <c r="V10" s="16">
        <f t="shared" si="7"/>
        <v>0</v>
      </c>
      <c r="W10" s="12">
        <f t="shared" si="8"/>
        <v>1</v>
      </c>
      <c r="X10" s="14">
        <f t="shared" si="9"/>
        <v>51200000</v>
      </c>
      <c r="Y10" s="17"/>
      <c r="Z10" s="14">
        <f t="shared" si="10"/>
        <v>51200000</v>
      </c>
      <c r="AA10" s="18" t="s">
        <v>80</v>
      </c>
      <c r="AB10" s="13" t="s">
        <v>1865</v>
      </c>
      <c r="AC10" s="19" t="s">
        <v>1866</v>
      </c>
      <c r="AD10" s="20" t="s">
        <v>87</v>
      </c>
      <c r="AE10" s="19"/>
      <c r="AF10" s="21"/>
      <c r="AG10" s="22" t="str">
        <f t="shared" si="5"/>
        <v>TRUE</v>
      </c>
      <c r="AH10" s="23" t="str">
        <f t="shared" si="11"/>
        <v>تهران چهار راه ولیعصر به سمت میدان انقلاب ، بعد از خیابان فلسطین پلاک ۹۵۵ کافه فلسطین (کندو) - امیر اسدی 09102706059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59">
        <v>8</v>
      </c>
      <c r="H11" s="202">
        <v>284995828720</v>
      </c>
      <c r="I11" s="159" t="s">
        <v>1795</v>
      </c>
      <c r="J11" s="159"/>
      <c r="K11" s="11" t="str">
        <f t="shared" ca="1" si="6"/>
        <v/>
      </c>
      <c r="L11" s="156" t="s">
        <v>672</v>
      </c>
      <c r="M11" s="156" t="s">
        <v>829</v>
      </c>
      <c r="N11" s="156"/>
      <c r="O11" s="9">
        <v>5525.1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7"/>
        <v>0</v>
      </c>
      <c r="W11" s="12">
        <f t="shared" si="8"/>
        <v>1</v>
      </c>
      <c r="X11" s="14">
        <f t="shared" si="9"/>
        <v>2750000</v>
      </c>
      <c r="Y11" s="17"/>
      <c r="Z11" s="14">
        <f t="shared" si="10"/>
        <v>2750000</v>
      </c>
      <c r="AA11" s="168" t="s">
        <v>80</v>
      </c>
      <c r="AB11" s="226" t="s">
        <v>830</v>
      </c>
      <c r="AC11" s="171" t="s">
        <v>831</v>
      </c>
      <c r="AD11" s="175" t="s">
        <v>172</v>
      </c>
      <c r="AE11" s="19"/>
      <c r="AF11" s="21"/>
      <c r="AG11" s="22" t="str">
        <f t="shared" si="5"/>
        <v>TRUE</v>
      </c>
      <c r="AH11" s="23" t="str">
        <f t="shared" si="11"/>
        <v>تهران یوسف آباد- میدان اسد آبادی- بن بست باغچه بان پلاک9 واحد 5  - آرین سپهری 09113213912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0"/>
      <c r="H12" s="203"/>
      <c r="I12" s="160"/>
      <c r="J12" s="160"/>
      <c r="K12" s="11" t="str">
        <f t="shared" ca="1" si="6"/>
        <v/>
      </c>
      <c r="L12" s="157"/>
      <c r="M12" s="157"/>
      <c r="N12" s="157"/>
      <c r="O12" s="9">
        <v>5511.1</v>
      </c>
      <c r="P12" s="9">
        <v>1</v>
      </c>
      <c r="Q12" s="13" t="str">
        <f>VLOOKUP(O12, '[1]لیست محصولات شهریور ۱۴۰۳'!B:C,2,0)</f>
        <v>هامبلا | Hambella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3000000</v>
      </c>
      <c r="U12" s="15"/>
      <c r="V12" s="16">
        <f t="shared" si="7"/>
        <v>0</v>
      </c>
      <c r="W12" s="12">
        <f t="shared" si="8"/>
        <v>1</v>
      </c>
      <c r="X12" s="14">
        <f t="shared" si="9"/>
        <v>3000000</v>
      </c>
      <c r="Y12" s="17"/>
      <c r="Z12" s="14">
        <f t="shared" si="10"/>
        <v>3000000</v>
      </c>
      <c r="AA12" s="169"/>
      <c r="AB12" s="228"/>
      <c r="AC12" s="172"/>
      <c r="AD12" s="176"/>
      <c r="AE12" s="19"/>
      <c r="AF12" s="21"/>
      <c r="AG12" s="22" t="str">
        <f t="shared" si="5"/>
        <v>TRUE</v>
      </c>
      <c r="AH12" s="23" t="str">
        <f t="shared" si="11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204"/>
      <c r="I13" s="161"/>
      <c r="J13" s="161"/>
      <c r="K13" s="11" t="str">
        <f t="shared" ca="1" si="6"/>
        <v/>
      </c>
      <c r="L13" s="158"/>
      <c r="M13" s="158"/>
      <c r="N13" s="158"/>
      <c r="O13" s="9">
        <v>5501.1</v>
      </c>
      <c r="P13" s="9">
        <v>1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2300000</v>
      </c>
      <c r="U13" s="26"/>
      <c r="V13" s="16">
        <f t="shared" si="7"/>
        <v>0</v>
      </c>
      <c r="W13" s="12">
        <f t="shared" si="8"/>
        <v>1</v>
      </c>
      <c r="X13" s="14">
        <f t="shared" si="9"/>
        <v>2300000</v>
      </c>
      <c r="Y13" s="17"/>
      <c r="Z13" s="14">
        <f t="shared" si="10"/>
        <v>2300000</v>
      </c>
      <c r="AA13" s="170"/>
      <c r="AB13" s="227"/>
      <c r="AC13" s="173"/>
      <c r="AD13" s="177"/>
      <c r="AE13" s="19"/>
      <c r="AF13" s="21"/>
      <c r="AG13" s="22" t="str">
        <f t="shared" si="5"/>
        <v>TRUE</v>
      </c>
      <c r="AH13" s="23" t="str">
        <f t="shared" si="11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9</v>
      </c>
      <c r="H14" s="10">
        <v>285000191373</v>
      </c>
      <c r="I14" s="9" t="s">
        <v>1795</v>
      </c>
      <c r="J14" s="9"/>
      <c r="K14" s="11" t="str">
        <f t="shared" ca="1" si="6"/>
        <v/>
      </c>
      <c r="L14" s="12" t="s">
        <v>559</v>
      </c>
      <c r="M14" s="12" t="s">
        <v>560</v>
      </c>
      <c r="N14" s="12" t="s">
        <v>561</v>
      </c>
      <c r="O14" s="9">
        <v>5501.3</v>
      </c>
      <c r="P14" s="9">
        <v>3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51200000</v>
      </c>
      <c r="U14" s="15"/>
      <c r="V14" s="16">
        <f t="shared" si="7"/>
        <v>0</v>
      </c>
      <c r="W14" s="12">
        <f t="shared" si="8"/>
        <v>3</v>
      </c>
      <c r="X14" s="14">
        <f t="shared" si="9"/>
        <v>153600000</v>
      </c>
      <c r="Y14" s="17"/>
      <c r="Z14" s="14">
        <f t="shared" si="10"/>
        <v>153600000</v>
      </c>
      <c r="AA14" s="18" t="s">
        <v>80</v>
      </c>
      <c r="AB14" s="13" t="s">
        <v>562</v>
      </c>
      <c r="AC14" s="19" t="s">
        <v>563</v>
      </c>
      <c r="AD14" s="20"/>
      <c r="AE14" s="19"/>
      <c r="AF14" s="21"/>
      <c r="AG14" s="22" t="str">
        <f t="shared" si="5"/>
        <v>TRUE</v>
      </c>
      <c r="AH14" s="23" t="str">
        <f t="shared" si="11"/>
        <v>تهران مرزداران-خ ابوالفضل - پ ۸ کافه فلورانس - میثم الهی 09121381407</v>
      </c>
    </row>
    <row r="15" spans="1:34" ht="22.35" customHeight="1">
      <c r="A15" s="7"/>
      <c r="B15" s="7"/>
      <c r="C15" s="7"/>
      <c r="D15" s="7"/>
      <c r="E15" s="7"/>
      <c r="F15" s="8"/>
      <c r="G15" s="159">
        <v>10</v>
      </c>
      <c r="H15" s="202">
        <v>285000861426</v>
      </c>
      <c r="I15" s="159" t="s">
        <v>1795</v>
      </c>
      <c r="J15" s="159"/>
      <c r="K15" s="11" t="str">
        <f t="shared" ca="1" si="6"/>
        <v/>
      </c>
      <c r="L15" s="156" t="s">
        <v>598</v>
      </c>
      <c r="M15" s="156" t="s">
        <v>1867</v>
      </c>
      <c r="N15" s="156" t="s">
        <v>1868</v>
      </c>
      <c r="O15" s="9">
        <v>5511.2</v>
      </c>
      <c r="P15" s="9">
        <v>3</v>
      </c>
      <c r="Q15" s="13" t="str">
        <f>VLOOKUP(O15, '[1]لیست محصولات شهریور ۱۴۰۳'!B:C,2,0)</f>
        <v>هامبلا | Hambella</v>
      </c>
      <c r="R15" s="9"/>
      <c r="S15" s="12">
        <f>VLOOKUP(O15, '[1]لیست محصولات شهریور ۱۴۰۳'!B:F,5,0)</f>
        <v>750</v>
      </c>
      <c r="T15" s="14">
        <f>VLOOKUP(O15, '[1]لیست محصولات شهریور ۱۴۰۳'!B:G,6,0)</f>
        <v>14550000</v>
      </c>
      <c r="U15" s="15"/>
      <c r="V15" s="16">
        <f t="shared" si="7"/>
        <v>0</v>
      </c>
      <c r="W15" s="12">
        <f t="shared" si="8"/>
        <v>3</v>
      </c>
      <c r="X15" s="14">
        <f t="shared" si="9"/>
        <v>43650000</v>
      </c>
      <c r="Y15" s="17"/>
      <c r="Z15" s="14">
        <f t="shared" si="10"/>
        <v>43650000</v>
      </c>
      <c r="AA15" s="168" t="s">
        <v>378</v>
      </c>
      <c r="AB15" s="226" t="s">
        <v>1869</v>
      </c>
      <c r="AC15" s="171" t="s">
        <v>1870</v>
      </c>
      <c r="AD15" s="175"/>
      <c r="AE15" s="19"/>
      <c r="AF15" s="21"/>
      <c r="AG15" s="22" t="str">
        <f t="shared" si="5"/>
        <v>TRUE</v>
      </c>
      <c r="AH15" s="23" t="str">
        <f t="shared" si="11"/>
        <v>قم بلوار بسيج نبش كوچه ١٦ کافه رزتا - امیر برومند 09193533615</v>
      </c>
    </row>
    <row r="16" spans="1:34" ht="22.35" customHeight="1">
      <c r="A16" s="7"/>
      <c r="B16" s="7"/>
      <c r="C16" s="7"/>
      <c r="D16" s="7"/>
      <c r="E16" s="7"/>
      <c r="F16" s="8"/>
      <c r="G16" s="160"/>
      <c r="H16" s="203"/>
      <c r="I16" s="160"/>
      <c r="J16" s="160"/>
      <c r="K16" s="11" t="str">
        <f t="shared" ca="1" si="6"/>
        <v/>
      </c>
      <c r="L16" s="157"/>
      <c r="M16" s="157"/>
      <c r="N16" s="157"/>
      <c r="O16" s="9">
        <v>3328.1</v>
      </c>
      <c r="P16" s="9">
        <v>1</v>
      </c>
      <c r="Q16" s="13" t="str">
        <f>VLOOKUP(O16, '[1]لیست محصولات شهریور ۱۴۰۳'!B:C,2,0)</f>
        <v>ایماکولادا مزارع فلو | Inmaculada Fellows Farms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7900000</v>
      </c>
      <c r="U16" s="15"/>
      <c r="V16" s="16">
        <f t="shared" si="7"/>
        <v>0</v>
      </c>
      <c r="W16" s="12">
        <f t="shared" si="8"/>
        <v>1</v>
      </c>
      <c r="X16" s="14">
        <f t="shared" si="9"/>
        <v>7900000</v>
      </c>
      <c r="Y16" s="17"/>
      <c r="Z16" s="14">
        <f t="shared" si="10"/>
        <v>7900000</v>
      </c>
      <c r="AA16" s="169"/>
      <c r="AB16" s="228"/>
      <c r="AC16" s="172"/>
      <c r="AD16" s="176"/>
      <c r="AE16" s="19"/>
      <c r="AF16" s="21"/>
      <c r="AG16" s="22" t="str">
        <f t="shared" si="5"/>
        <v>TRUE</v>
      </c>
      <c r="AH16" s="23" t="str">
        <f t="shared" si="11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60"/>
      <c r="H17" s="203"/>
      <c r="I17" s="160"/>
      <c r="J17" s="160"/>
      <c r="K17" s="11" t="str">
        <f t="shared" ca="1" si="6"/>
        <v/>
      </c>
      <c r="L17" s="157"/>
      <c r="M17" s="157"/>
      <c r="N17" s="157"/>
      <c r="O17" s="9">
        <v>3327.1</v>
      </c>
      <c r="P17" s="9">
        <v>1</v>
      </c>
      <c r="Q17" s="13" t="str">
        <f>VLOOKUP(O17, '[1]لیست محصولات شهریور ۱۴۰۳'!B:C,2,0)</f>
        <v>پامپوجیلا | pampojila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5950000</v>
      </c>
      <c r="U17" s="15"/>
      <c r="V17" s="16">
        <f t="shared" si="7"/>
        <v>0</v>
      </c>
      <c r="W17" s="12">
        <f t="shared" si="8"/>
        <v>1</v>
      </c>
      <c r="X17" s="14">
        <f t="shared" si="9"/>
        <v>5950000</v>
      </c>
      <c r="Y17" s="17"/>
      <c r="Z17" s="14">
        <f t="shared" si="10"/>
        <v>5950000</v>
      </c>
      <c r="AA17" s="169"/>
      <c r="AB17" s="228"/>
      <c r="AC17" s="172"/>
      <c r="AD17" s="176"/>
      <c r="AE17" s="19"/>
      <c r="AF17" s="21"/>
      <c r="AG17" s="22" t="str">
        <f t="shared" si="5"/>
        <v>TRUE</v>
      </c>
      <c r="AH17" s="23" t="str">
        <f t="shared" si="11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60"/>
      <c r="H18" s="203"/>
      <c r="I18" s="160"/>
      <c r="J18" s="160"/>
      <c r="K18" s="11" t="str">
        <f t="shared" ca="1" si="6"/>
        <v/>
      </c>
      <c r="L18" s="157"/>
      <c r="M18" s="157"/>
      <c r="N18" s="157"/>
      <c r="O18" s="9">
        <v>3329.1</v>
      </c>
      <c r="P18" s="9">
        <v>1</v>
      </c>
      <c r="Q18" s="13" t="str">
        <f>VLOOKUP(O18, '[1]لیست محصولات شهریور ۱۴۰۳'!B:C,2,0)</f>
        <v>بنتی ننکا | Benti Nenka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9850000</v>
      </c>
      <c r="U18" s="15"/>
      <c r="V18" s="16">
        <f t="shared" si="7"/>
        <v>0</v>
      </c>
      <c r="W18" s="12">
        <f t="shared" si="8"/>
        <v>1</v>
      </c>
      <c r="X18" s="14">
        <f t="shared" si="9"/>
        <v>9850000</v>
      </c>
      <c r="Y18" s="17"/>
      <c r="Z18" s="14">
        <f t="shared" si="10"/>
        <v>9850000</v>
      </c>
      <c r="AA18" s="169"/>
      <c r="AB18" s="228"/>
      <c r="AC18" s="172"/>
      <c r="AD18" s="176"/>
      <c r="AE18" s="19"/>
      <c r="AF18" s="21"/>
      <c r="AG18" s="22" t="str">
        <f t="shared" si="5"/>
        <v>TRUE</v>
      </c>
      <c r="AH18" s="23" t="str">
        <f t="shared" si="11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0"/>
      <c r="H19" s="203"/>
      <c r="I19" s="160"/>
      <c r="J19" s="160"/>
      <c r="K19" s="11" t="str">
        <f t="shared" ca="1" si="6"/>
        <v/>
      </c>
      <c r="L19" s="157"/>
      <c r="M19" s="157"/>
      <c r="N19" s="157"/>
      <c r="O19" s="9">
        <v>5524.1</v>
      </c>
      <c r="P19" s="9">
        <v>1</v>
      </c>
      <c r="Q19" s="13" t="str">
        <f>VLOOKUP(O19, '[1]لیست محصولات شهریور ۱۴۰۳'!B:C,2,0)</f>
        <v>برزیل کوکاپیل کاناریو | Brazil Cocapil Canario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2550000</v>
      </c>
      <c r="U19" s="15"/>
      <c r="V19" s="16">
        <f t="shared" si="7"/>
        <v>0</v>
      </c>
      <c r="W19" s="12">
        <f t="shared" si="8"/>
        <v>1</v>
      </c>
      <c r="X19" s="14">
        <f t="shared" si="9"/>
        <v>2550000</v>
      </c>
      <c r="Y19" s="17"/>
      <c r="Z19" s="14">
        <f t="shared" si="10"/>
        <v>2550000</v>
      </c>
      <c r="AA19" s="169"/>
      <c r="AB19" s="228"/>
      <c r="AC19" s="172"/>
      <c r="AD19" s="176"/>
      <c r="AE19" s="19"/>
      <c r="AF19" s="21"/>
      <c r="AG19" s="22" t="str">
        <f t="shared" si="5"/>
        <v>TRUE</v>
      </c>
      <c r="AH19" s="23" t="str">
        <f t="shared" si="11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1"/>
      <c r="H20" s="204"/>
      <c r="I20" s="161"/>
      <c r="J20" s="161"/>
      <c r="K20" s="11" t="str">
        <f t="shared" ca="1" si="6"/>
        <v/>
      </c>
      <c r="L20" s="158"/>
      <c r="M20" s="158"/>
      <c r="N20" s="158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7"/>
        <v>0</v>
      </c>
      <c r="W20" s="12">
        <f t="shared" si="8"/>
        <v>1</v>
      </c>
      <c r="X20" s="14">
        <f t="shared" si="9"/>
        <v>2750000</v>
      </c>
      <c r="Y20" s="17"/>
      <c r="Z20" s="14">
        <f t="shared" si="10"/>
        <v>2750000</v>
      </c>
      <c r="AA20" s="170"/>
      <c r="AB20" s="227"/>
      <c r="AC20" s="173"/>
      <c r="AD20" s="177"/>
      <c r="AE20" s="19"/>
      <c r="AF20" s="21"/>
      <c r="AG20" s="22" t="str">
        <f t="shared" si="5"/>
        <v>TRUE</v>
      </c>
      <c r="AH20" s="23" t="str">
        <f t="shared" si="11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11</v>
      </c>
      <c r="H21" s="10">
        <v>285003987209</v>
      </c>
      <c r="I21" s="9" t="s">
        <v>1795</v>
      </c>
      <c r="J21" s="9" t="s">
        <v>75</v>
      </c>
      <c r="K21" s="11" t="str">
        <f t="shared" ca="1" si="6"/>
        <v/>
      </c>
      <c r="L21" s="12" t="s">
        <v>1578</v>
      </c>
      <c r="M21" s="12" t="s">
        <v>1871</v>
      </c>
      <c r="N21" s="12" t="s">
        <v>1872</v>
      </c>
      <c r="O21" s="9">
        <v>5525.2</v>
      </c>
      <c r="P21" s="9">
        <v>1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13350000</v>
      </c>
      <c r="U21" s="15"/>
      <c r="V21" s="16">
        <f t="shared" si="7"/>
        <v>0</v>
      </c>
      <c r="W21" s="12">
        <f t="shared" si="8"/>
        <v>1</v>
      </c>
      <c r="X21" s="14">
        <f t="shared" si="9"/>
        <v>13350000</v>
      </c>
      <c r="Y21" s="17"/>
      <c r="Z21" s="14">
        <f t="shared" si="10"/>
        <v>13350000</v>
      </c>
      <c r="AA21" s="18" t="s">
        <v>80</v>
      </c>
      <c r="AB21" s="13" t="s">
        <v>1873</v>
      </c>
      <c r="AC21" s="19" t="s">
        <v>1874</v>
      </c>
      <c r="AD21" s="20" t="s">
        <v>172</v>
      </c>
      <c r="AE21" s="19"/>
      <c r="AF21" s="21"/>
      <c r="AG21" s="22" t="str">
        <f t="shared" si="5"/>
        <v>TRUE</v>
      </c>
      <c r="AH21" s="23" t="str">
        <f t="shared" si="11"/>
        <v>تهران خیابان ولنجک نبش کوچه هفتم کافه قنادی تیفانی - سپهر پوروردی 09308205342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9">
        <v>12</v>
      </c>
      <c r="H22" s="202">
        <v>285004729199</v>
      </c>
      <c r="I22" s="159" t="s">
        <v>1795</v>
      </c>
      <c r="J22" s="159"/>
      <c r="K22" s="11" t="str">
        <f t="shared" ca="1" si="6"/>
        <v/>
      </c>
      <c r="L22" s="156" t="s">
        <v>1518</v>
      </c>
      <c r="M22" s="156" t="s">
        <v>1587</v>
      </c>
      <c r="N22" s="156"/>
      <c r="O22" s="9">
        <v>5501.1</v>
      </c>
      <c r="P22" s="9">
        <v>1</v>
      </c>
      <c r="Q22" s="13" t="str">
        <f>VLOOKUP(O22, '[1]لیست محصولات شهریور ۱۴۰۳'!B:C,2,0)</f>
        <v>ورتکس | Vortex</v>
      </c>
      <c r="R22" s="9" t="s">
        <v>84</v>
      </c>
      <c r="S22" s="12">
        <f>VLOOKUP(O22, '[1]لیست محصولات شهریور ۱۴۰۳'!B:F,5,0)</f>
        <v>150</v>
      </c>
      <c r="T22" s="14">
        <f>VLOOKUP(O22, '[1]لیست محصولات شهریور ۱۴۰۳'!B:G,6,0)</f>
        <v>2300000</v>
      </c>
      <c r="U22" s="15"/>
      <c r="V22" s="16">
        <f t="shared" si="7"/>
        <v>0</v>
      </c>
      <c r="W22" s="12">
        <f t="shared" si="8"/>
        <v>1</v>
      </c>
      <c r="X22" s="14">
        <f t="shared" si="9"/>
        <v>2300000</v>
      </c>
      <c r="Y22" s="17"/>
      <c r="Z22" s="14">
        <f t="shared" si="10"/>
        <v>2300000</v>
      </c>
      <c r="AA22" s="168" t="s">
        <v>378</v>
      </c>
      <c r="AB22" s="226" t="s">
        <v>1875</v>
      </c>
      <c r="AC22" s="171" t="s">
        <v>1876</v>
      </c>
      <c r="AD22" s="175"/>
      <c r="AE22" s="154" t="s">
        <v>1877</v>
      </c>
      <c r="AF22" s="21"/>
      <c r="AG22" s="22" t="str">
        <f t="shared" si="5"/>
        <v>TRUE</v>
      </c>
      <c r="AH22" s="23" t="str">
        <f t="shared" si="11"/>
        <v>قم سالاریه-یاسمن-پلاک۱۴۲-واحد۳  - جواد محمدی 09122514471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0"/>
      <c r="H23" s="203"/>
      <c r="I23" s="160"/>
      <c r="J23" s="160"/>
      <c r="K23" s="11" t="str">
        <f t="shared" ca="1" si="6"/>
        <v/>
      </c>
      <c r="L23" s="157"/>
      <c r="M23" s="157"/>
      <c r="N23" s="157"/>
      <c r="O23" s="9">
        <v>5511.1</v>
      </c>
      <c r="P23" s="9">
        <v>1</v>
      </c>
      <c r="Q23" s="13" t="str">
        <f>VLOOKUP(O23, '[1]لیست محصولات شهریور ۱۴۰۳'!B:C,2,0)</f>
        <v>هامبلا | Hambella</v>
      </c>
      <c r="R23" s="9" t="s">
        <v>84</v>
      </c>
      <c r="S23" s="12">
        <f>VLOOKUP(O23, '[1]لیست محصولات شهریور ۱۴۰۳'!B:F,5,0)</f>
        <v>150</v>
      </c>
      <c r="T23" s="14">
        <f>VLOOKUP(O23, '[1]لیست محصولات شهریور ۱۴۰۳'!B:G,6,0)</f>
        <v>3000000</v>
      </c>
      <c r="U23" s="15"/>
      <c r="V23" s="16">
        <f t="shared" si="7"/>
        <v>0</v>
      </c>
      <c r="W23" s="12">
        <f t="shared" si="8"/>
        <v>1</v>
      </c>
      <c r="X23" s="14">
        <f t="shared" si="9"/>
        <v>3000000</v>
      </c>
      <c r="Y23" s="17"/>
      <c r="Z23" s="14">
        <f t="shared" si="10"/>
        <v>3000000</v>
      </c>
      <c r="AA23" s="169"/>
      <c r="AB23" s="228"/>
      <c r="AC23" s="172"/>
      <c r="AD23" s="176"/>
      <c r="AE23" s="174"/>
      <c r="AF23" s="21"/>
      <c r="AG23" s="22" t="str">
        <f t="shared" si="5"/>
        <v>TRUE</v>
      </c>
      <c r="AH23" s="23" t="str">
        <f t="shared" si="11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0"/>
      <c r="H24" s="203"/>
      <c r="I24" s="160"/>
      <c r="J24" s="160"/>
      <c r="K24" s="11" t="str">
        <f t="shared" ca="1" si="6"/>
        <v/>
      </c>
      <c r="L24" s="157"/>
      <c r="M24" s="157"/>
      <c r="N24" s="157"/>
      <c r="O24" s="9">
        <v>5524.1</v>
      </c>
      <c r="P24" s="9">
        <v>1</v>
      </c>
      <c r="Q24" s="13" t="str">
        <f>VLOOKUP(O24, '[1]لیست محصولات شهریور ۱۴۰۳'!B:C,2,0)</f>
        <v>برزیل کوکاپیل کاناریو | Brazil Cocapil Canario</v>
      </c>
      <c r="R24" s="9" t="s">
        <v>84</v>
      </c>
      <c r="S24" s="12">
        <f>VLOOKUP(O24, '[1]لیست محصولات شهریور ۱۴۰۳'!B:F,5,0)</f>
        <v>150</v>
      </c>
      <c r="T24" s="14">
        <f>VLOOKUP(O24, '[1]لیست محصولات شهریور ۱۴۰۳'!B:G,6,0)</f>
        <v>2550000</v>
      </c>
      <c r="U24" s="15"/>
      <c r="V24" s="16">
        <f t="shared" si="7"/>
        <v>0</v>
      </c>
      <c r="W24" s="12">
        <f t="shared" si="8"/>
        <v>1</v>
      </c>
      <c r="X24" s="14">
        <f t="shared" si="9"/>
        <v>2550000</v>
      </c>
      <c r="Y24" s="17"/>
      <c r="Z24" s="14">
        <f t="shared" si="10"/>
        <v>2550000</v>
      </c>
      <c r="AA24" s="169"/>
      <c r="AB24" s="228"/>
      <c r="AC24" s="172"/>
      <c r="AD24" s="176"/>
      <c r="AE24" s="174"/>
      <c r="AF24" s="21"/>
      <c r="AG24" s="22" t="str">
        <f t="shared" si="5"/>
        <v>TRUE</v>
      </c>
      <c r="AH24" s="23" t="str">
        <f t="shared" si="11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1"/>
      <c r="H25" s="204"/>
      <c r="I25" s="161"/>
      <c r="J25" s="161"/>
      <c r="K25" s="11" t="str">
        <f t="shared" ca="1" si="6"/>
        <v/>
      </c>
      <c r="L25" s="158"/>
      <c r="M25" s="158"/>
      <c r="N25" s="158"/>
      <c r="O25" s="9">
        <v>5525.1</v>
      </c>
      <c r="P25" s="9">
        <v>1</v>
      </c>
      <c r="Q25" s="13" t="str">
        <f>VLOOKUP(O25, '[1]لیست محصولات شهریور ۱۴۰۳'!B:C,2,0)</f>
        <v>اتیوپی آناسورا | Ethiopia Anasora</v>
      </c>
      <c r="R25" s="9" t="s">
        <v>84</v>
      </c>
      <c r="S25" s="12">
        <f>VLOOKUP(O25, '[1]لیست محصولات شهریور ۱۴۰۳'!B:F,5,0)</f>
        <v>150</v>
      </c>
      <c r="T25" s="14">
        <f>VLOOKUP(O25, '[1]لیست محصولات شهریور ۱۴۰۳'!B:G,6,0)</f>
        <v>2750000</v>
      </c>
      <c r="U25" s="15"/>
      <c r="V25" s="16">
        <f t="shared" si="7"/>
        <v>0</v>
      </c>
      <c r="W25" s="12">
        <f t="shared" si="8"/>
        <v>1</v>
      </c>
      <c r="X25" s="14">
        <f t="shared" si="9"/>
        <v>2750000</v>
      </c>
      <c r="Y25" s="17"/>
      <c r="Z25" s="14">
        <f t="shared" si="10"/>
        <v>2750000</v>
      </c>
      <c r="AA25" s="170"/>
      <c r="AB25" s="227"/>
      <c r="AC25" s="173"/>
      <c r="AD25" s="177"/>
      <c r="AE25" s="155"/>
      <c r="AF25" s="21"/>
      <c r="AG25" s="22" t="str">
        <f t="shared" si="5"/>
        <v>TRUE</v>
      </c>
      <c r="AH25" s="23" t="str">
        <f t="shared" si="11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59">
        <v>13</v>
      </c>
      <c r="H26" s="202">
        <v>285005416109</v>
      </c>
      <c r="I26" s="159" t="s">
        <v>1795</v>
      </c>
      <c r="J26" s="159"/>
      <c r="K26" s="11" t="str">
        <f t="shared" ca="1" si="6"/>
        <v/>
      </c>
      <c r="L26" s="156" t="s">
        <v>1878</v>
      </c>
      <c r="M26" s="156" t="s">
        <v>1879</v>
      </c>
      <c r="N26" s="156" t="s">
        <v>1880</v>
      </c>
      <c r="O26" s="9">
        <v>5525.2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750</v>
      </c>
      <c r="T26" s="14">
        <f>VLOOKUP(O26, '[1]لیست محصولات شهریور ۱۴۰۳'!B:G,6,0)</f>
        <v>13350000</v>
      </c>
      <c r="U26" s="15"/>
      <c r="V26" s="16">
        <f t="shared" si="7"/>
        <v>0</v>
      </c>
      <c r="W26" s="12">
        <f t="shared" si="8"/>
        <v>1</v>
      </c>
      <c r="X26" s="14">
        <f t="shared" si="9"/>
        <v>13350000</v>
      </c>
      <c r="Y26" s="17"/>
      <c r="Z26" s="14">
        <f t="shared" si="10"/>
        <v>13350000</v>
      </c>
      <c r="AA26" s="168" t="s">
        <v>388</v>
      </c>
      <c r="AB26" s="226" t="s">
        <v>1881</v>
      </c>
      <c r="AC26" s="171" t="s">
        <v>1882</v>
      </c>
      <c r="AD26" s="175"/>
      <c r="AE26" s="19"/>
      <c r="AF26" s="21"/>
      <c r="AG26" s="22" t="str">
        <f t="shared" si="5"/>
        <v>TRUE</v>
      </c>
      <c r="AH26" s="23" t="str">
        <f t="shared" si="11"/>
        <v>گرگان زیباشهر نبش زیبای هفتم کافه ژاو - کوهیارا ربیعی 09911320626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1"/>
      <c r="H27" s="204"/>
      <c r="I27" s="161"/>
      <c r="J27" s="161"/>
      <c r="K27" s="11" t="str">
        <f t="shared" ca="1" si="6"/>
        <v/>
      </c>
      <c r="L27" s="158"/>
      <c r="M27" s="158"/>
      <c r="N27" s="158"/>
      <c r="O27" s="9">
        <v>5524.2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12450000</v>
      </c>
      <c r="U27" s="15"/>
      <c r="V27" s="16">
        <f t="shared" si="7"/>
        <v>0</v>
      </c>
      <c r="W27" s="12">
        <f t="shared" si="8"/>
        <v>1</v>
      </c>
      <c r="X27" s="14">
        <f t="shared" si="9"/>
        <v>12450000</v>
      </c>
      <c r="Y27" s="17"/>
      <c r="Z27" s="14">
        <f t="shared" si="10"/>
        <v>12450000</v>
      </c>
      <c r="AA27" s="170"/>
      <c r="AB27" s="227"/>
      <c r="AC27" s="173"/>
      <c r="AD27" s="177"/>
      <c r="AE27" s="19"/>
      <c r="AF27" s="21"/>
      <c r="AG27" s="22" t="str">
        <f t="shared" si="5"/>
        <v>TRUE</v>
      </c>
      <c r="AH27" s="23" t="str">
        <f t="shared" si="11"/>
        <v xml:space="preserve">   -   </v>
      </c>
    </row>
    <row r="28" spans="1:34" s="79" customFormat="1" ht="22.35" customHeight="1">
      <c r="A28" s="66"/>
      <c r="B28" s="66"/>
      <c r="C28" s="66" t="b">
        <v>0</v>
      </c>
      <c r="D28" s="66"/>
      <c r="E28" s="66"/>
      <c r="F28" s="66"/>
      <c r="G28" s="209">
        <v>14</v>
      </c>
      <c r="H28" s="221" t="s">
        <v>96</v>
      </c>
      <c r="I28" s="209" t="s">
        <v>1857</v>
      </c>
      <c r="J28" s="209"/>
      <c r="K28" s="69" t="str">
        <f t="shared" ca="1" si="6"/>
        <v/>
      </c>
      <c r="L28" s="215" t="s">
        <v>309</v>
      </c>
      <c r="M28" s="215" t="s">
        <v>310</v>
      </c>
      <c r="N28" s="215" t="s">
        <v>311</v>
      </c>
      <c r="O28" s="67">
        <v>5524.1</v>
      </c>
      <c r="P28" s="67">
        <v>1</v>
      </c>
      <c r="Q28" s="71" t="str">
        <f>VLOOKUP(O28, '[1]لیست محصولات شهریور ۱۴۰۳'!B:C,2,0)</f>
        <v>برزیل کوکاپیل کاناریو | Brazil Cocapil Canario</v>
      </c>
      <c r="R28" s="67"/>
      <c r="S28" s="70">
        <f>VLOOKUP(O28, '[1]لیست محصولات شهریور ۱۴۰۳'!B:F,5,0)</f>
        <v>150</v>
      </c>
      <c r="T28" s="72">
        <f>VLOOKUP(O28, '[1]لیست محصولات شهریور ۱۴۰۳'!B:G,6,0)</f>
        <v>2550000</v>
      </c>
      <c r="U28" s="73"/>
      <c r="V28" s="74">
        <f t="shared" si="7"/>
        <v>0</v>
      </c>
      <c r="W28" s="70">
        <f t="shared" si="8"/>
        <v>1</v>
      </c>
      <c r="X28" s="72">
        <f t="shared" si="9"/>
        <v>2550000</v>
      </c>
      <c r="Y28" s="75"/>
      <c r="Z28" s="72">
        <f t="shared" si="10"/>
        <v>2550000</v>
      </c>
      <c r="AA28" s="218" t="s">
        <v>80</v>
      </c>
      <c r="AB28" s="231" t="s">
        <v>70</v>
      </c>
      <c r="AC28" s="212" t="s">
        <v>312</v>
      </c>
      <c r="AD28" s="209"/>
      <c r="AE28" s="224" t="s">
        <v>681</v>
      </c>
      <c r="AF28" s="78"/>
      <c r="AH28" s="23" t="str">
        <f t="shared" si="11"/>
        <v>تهران - کافه مدام - امیرحسین صدیقی 09123401445</v>
      </c>
    </row>
    <row r="29" spans="1:34" s="79" customFormat="1" ht="22.35" customHeight="1">
      <c r="A29" s="66"/>
      <c r="B29" s="66"/>
      <c r="C29" s="66" t="b">
        <v>0</v>
      </c>
      <c r="D29" s="66"/>
      <c r="E29" s="66"/>
      <c r="F29" s="66"/>
      <c r="G29" s="211"/>
      <c r="H29" s="223"/>
      <c r="I29" s="211"/>
      <c r="J29" s="211"/>
      <c r="K29" s="69" t="str">
        <f t="shared" ca="1" si="6"/>
        <v/>
      </c>
      <c r="L29" s="217"/>
      <c r="M29" s="217"/>
      <c r="N29" s="217"/>
      <c r="O29" s="67">
        <v>5525.1</v>
      </c>
      <c r="P29" s="67">
        <v>1</v>
      </c>
      <c r="Q29" s="71" t="str">
        <f>VLOOKUP(O29, '[1]لیست محصولات شهریور ۱۴۰۳'!B:C,2,0)</f>
        <v>اتیوپی آناسورا | Ethiopia Anasora</v>
      </c>
      <c r="R29" s="67"/>
      <c r="S29" s="70">
        <f>VLOOKUP(O29, '[1]لیست محصولات شهریور ۱۴۰۳'!B:F,5,0)</f>
        <v>150</v>
      </c>
      <c r="T29" s="72">
        <f>VLOOKUP(O29, '[1]لیست محصولات شهریور ۱۴۰۳'!B:G,6,0)</f>
        <v>2750000</v>
      </c>
      <c r="U29" s="73"/>
      <c r="V29" s="74">
        <f t="shared" si="7"/>
        <v>0</v>
      </c>
      <c r="W29" s="70">
        <f t="shared" si="8"/>
        <v>1</v>
      </c>
      <c r="X29" s="72">
        <f t="shared" si="9"/>
        <v>2750000</v>
      </c>
      <c r="Y29" s="75"/>
      <c r="Z29" s="72">
        <f t="shared" si="10"/>
        <v>2750000</v>
      </c>
      <c r="AA29" s="220"/>
      <c r="AB29" s="232"/>
      <c r="AC29" s="214"/>
      <c r="AD29" s="211"/>
      <c r="AE29" s="225"/>
      <c r="AF29" s="78"/>
      <c r="AH29" s="23" t="str">
        <f t="shared" si="11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15</v>
      </c>
      <c r="H30" s="10">
        <v>602901</v>
      </c>
      <c r="I30" s="9" t="s">
        <v>1857</v>
      </c>
      <c r="J30" s="9"/>
      <c r="K30" s="11" t="str">
        <f t="shared" ca="1" si="6"/>
        <v/>
      </c>
      <c r="L30" s="12" t="s">
        <v>147</v>
      </c>
      <c r="M30" s="12" t="s">
        <v>732</v>
      </c>
      <c r="N30" s="12" t="s">
        <v>733</v>
      </c>
      <c r="O30" s="9">
        <v>5501.3</v>
      </c>
      <c r="P30" s="9">
        <v>1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4000</v>
      </c>
      <c r="T30" s="14">
        <f>VLOOKUP(O30, '[1]لیست محصولات شهریور ۱۴۰۳'!B:G,6,0)</f>
        <v>51200000</v>
      </c>
      <c r="U30" s="15"/>
      <c r="V30" s="16">
        <f t="shared" si="7"/>
        <v>0</v>
      </c>
      <c r="W30" s="12">
        <f t="shared" si="8"/>
        <v>1</v>
      </c>
      <c r="X30" s="14">
        <f t="shared" si="9"/>
        <v>51200000</v>
      </c>
      <c r="Y30" s="17"/>
      <c r="Z30" s="14">
        <f t="shared" si="10"/>
        <v>51200000</v>
      </c>
      <c r="AA30" s="18" t="s">
        <v>80</v>
      </c>
      <c r="AB30" s="13" t="s">
        <v>734</v>
      </c>
      <c r="AC30" s="19" t="s">
        <v>735</v>
      </c>
      <c r="AD30" s="20" t="s">
        <v>87</v>
      </c>
      <c r="AE30" s="19"/>
      <c r="AF30" s="21"/>
      <c r="AG30" s="22" t="str">
        <f t="shared" si="5"/>
        <v>TRUE</v>
      </c>
      <c r="AH30" s="23" t="str">
        <f t="shared" si="11"/>
        <v>تهران سعادت آباد ، بلوار سرو غربی ، خیابان شکوفه ، پلاک ۲۰ کافه روایت - علی زرشناس 09374360660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16</v>
      </c>
      <c r="H31" s="10">
        <v>285022416008</v>
      </c>
      <c r="I31" s="9" t="s">
        <v>1857</v>
      </c>
      <c r="J31" s="9"/>
      <c r="K31" s="11" t="str">
        <f t="shared" ca="1" si="6"/>
        <v/>
      </c>
      <c r="L31" s="12" t="s">
        <v>1883</v>
      </c>
      <c r="M31" s="12" t="s">
        <v>1884</v>
      </c>
      <c r="N31" s="12"/>
      <c r="O31" s="9">
        <v>5511.2</v>
      </c>
      <c r="P31" s="9">
        <v>1</v>
      </c>
      <c r="Q31" s="13" t="str">
        <f>VLOOKUP(O31, '[1]لیست محصولات شهریور ۱۴۰۳'!B:C,2,0)</f>
        <v>هامبلا | Hambella</v>
      </c>
      <c r="R31" s="9" t="s">
        <v>84</v>
      </c>
      <c r="S31" s="12">
        <f>VLOOKUP(O31, '[1]لیست محصولات شهریور ۱۴۰۳'!B:F,5,0)</f>
        <v>750</v>
      </c>
      <c r="T31" s="14">
        <f>VLOOKUP(O31, '[1]لیست محصولات شهریور ۱۴۰۳'!B:G,6,0)</f>
        <v>14550000</v>
      </c>
      <c r="U31" s="15"/>
      <c r="V31" s="16">
        <f t="shared" si="7"/>
        <v>0</v>
      </c>
      <c r="W31" s="12">
        <f t="shared" si="8"/>
        <v>1</v>
      </c>
      <c r="X31" s="14">
        <f t="shared" si="9"/>
        <v>14550000</v>
      </c>
      <c r="Y31" s="17"/>
      <c r="Z31" s="14">
        <f t="shared" si="10"/>
        <v>14550000</v>
      </c>
      <c r="AA31" s="18" t="s">
        <v>80</v>
      </c>
      <c r="AB31" s="13" t="s">
        <v>1885</v>
      </c>
      <c r="AC31" s="19" t="s">
        <v>1886</v>
      </c>
      <c r="AD31" s="20" t="s">
        <v>87</v>
      </c>
      <c r="AE31" s="19"/>
      <c r="AF31" s="21"/>
      <c r="AG31" s="22" t="str">
        <f t="shared" si="5"/>
        <v>TRUE</v>
      </c>
      <c r="AH31" s="23" t="str">
        <f t="shared" si="11"/>
        <v>تهران دیباجی شمالی، کوچه ارغوان غربی، پلاک ۳۹  - ساینا مجتهدزاده 09122953951</v>
      </c>
    </row>
    <row r="32" spans="1:34" ht="22.35" customHeight="1">
      <c r="A32" s="7"/>
      <c r="B32" s="7"/>
      <c r="C32" s="7"/>
      <c r="D32" s="7"/>
      <c r="E32" s="7"/>
      <c r="F32" s="8"/>
      <c r="G32" s="82">
        <v>17</v>
      </c>
      <c r="H32" s="83"/>
      <c r="I32" s="82" t="s">
        <v>1857</v>
      </c>
      <c r="J32" s="9" t="s">
        <v>75</v>
      </c>
      <c r="K32" s="11" t="str">
        <f t="shared" ca="1" si="6"/>
        <v/>
      </c>
      <c r="L32" s="12" t="s">
        <v>259</v>
      </c>
      <c r="M32" s="12" t="s">
        <v>704</v>
      </c>
      <c r="N32" s="12" t="s">
        <v>1887</v>
      </c>
      <c r="O32" s="9">
        <v>5501.3</v>
      </c>
      <c r="P32" s="9">
        <v>1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51200000</v>
      </c>
      <c r="U32" s="15"/>
      <c r="V32" s="16">
        <f t="shared" si="7"/>
        <v>0</v>
      </c>
      <c r="W32" s="12">
        <f t="shared" si="8"/>
        <v>1</v>
      </c>
      <c r="X32" s="14">
        <f t="shared" si="9"/>
        <v>51200000</v>
      </c>
      <c r="Y32" s="17"/>
      <c r="Z32" s="14">
        <f t="shared" si="10"/>
        <v>51200000</v>
      </c>
      <c r="AA32" s="18" t="s">
        <v>143</v>
      </c>
      <c r="AB32" s="13" t="s">
        <v>1888</v>
      </c>
      <c r="AC32" s="19" t="s">
        <v>1889</v>
      </c>
      <c r="AD32" s="20"/>
      <c r="AE32" s="19"/>
      <c r="AF32" s="21"/>
      <c r="AG32" s="22" t="str">
        <f t="shared" si="5"/>
        <v>TRUE</v>
      </c>
      <c r="AH32" s="23" t="str">
        <f t="shared" si="11"/>
        <v>تبریز وليعصر خيابان رودكي انتهاي خيابان خوارزمي بعد از دونر درنا پلاك 1 کافه پی - امین کیانی 09144146711</v>
      </c>
    </row>
    <row r="33" spans="1:34" ht="22.35" customHeight="1">
      <c r="A33" s="7"/>
      <c r="B33" s="7"/>
      <c r="C33" s="7"/>
      <c r="D33" s="7"/>
      <c r="E33" s="7"/>
      <c r="F33" s="8"/>
      <c r="G33" s="9">
        <v>18</v>
      </c>
      <c r="H33" s="10">
        <v>727763</v>
      </c>
      <c r="I33" s="9" t="s">
        <v>1857</v>
      </c>
      <c r="J33" s="9" t="s">
        <v>75</v>
      </c>
      <c r="K33" s="11" t="str">
        <f t="shared" ca="1" si="6"/>
        <v/>
      </c>
      <c r="L33" s="12" t="s">
        <v>268</v>
      </c>
      <c r="M33" s="12" t="s">
        <v>305</v>
      </c>
      <c r="N33" s="12" t="s">
        <v>1410</v>
      </c>
      <c r="O33" s="9">
        <v>5501.3</v>
      </c>
      <c r="P33" s="9">
        <v>1</v>
      </c>
      <c r="Q33" s="13" t="str">
        <f>VLOOKUP(O33, '[1]لیست محصولات شهریور ۱۴۰۳'!B:C,2,0)</f>
        <v>ورتکس | Vortex</v>
      </c>
      <c r="R33" s="9"/>
      <c r="S33" s="12">
        <f>VLOOKUP(O33, '[1]لیست محصولات شهریور ۱۴۰۳'!B:F,5,0)</f>
        <v>4000</v>
      </c>
      <c r="T33" s="14">
        <f>VLOOKUP(O33, '[1]لیست محصولات شهریور ۱۴۰۳'!B:G,6,0)</f>
        <v>51200000</v>
      </c>
      <c r="U33" s="15"/>
      <c r="V33" s="16">
        <f t="shared" si="7"/>
        <v>0</v>
      </c>
      <c r="W33" s="12">
        <f t="shared" si="8"/>
        <v>1</v>
      </c>
      <c r="X33" s="14">
        <f t="shared" si="9"/>
        <v>51200000</v>
      </c>
      <c r="Y33" s="17"/>
      <c r="Z33" s="14">
        <f t="shared" si="10"/>
        <v>51200000</v>
      </c>
      <c r="AA33" s="18" t="s">
        <v>80</v>
      </c>
      <c r="AB33" s="13" t="s">
        <v>307</v>
      </c>
      <c r="AC33" s="19" t="s">
        <v>308</v>
      </c>
      <c r="AD33" s="20" t="s">
        <v>87</v>
      </c>
      <c r="AE33" s="19"/>
      <c r="AF33" s="21"/>
      <c r="AG33" s="22" t="str">
        <f t="shared" si="5"/>
        <v>TRUE</v>
      </c>
      <c r="AH33" s="23" t="str">
        <f t="shared" si="11"/>
        <v>تهران ابتدای بزرگراه زین الدین مسیر شرق به غرب بعد از باباییان خروجی کندرو احسان-اتحاد ، داخل خروجی بن بست لطیف پلاک 16 کافه نامبر تن - علیرضا منصوریان 09125445524</v>
      </c>
    </row>
    <row r="34" spans="1:34" ht="22.35" customHeight="1">
      <c r="A34" s="7"/>
      <c r="B34" s="7"/>
      <c r="C34" s="7"/>
      <c r="D34" s="7"/>
      <c r="E34" s="7"/>
      <c r="F34" s="8"/>
      <c r="G34" s="9">
        <v>19</v>
      </c>
      <c r="H34" s="10">
        <v>285024764973</v>
      </c>
      <c r="I34" s="9" t="s">
        <v>1857</v>
      </c>
      <c r="J34" s="9" t="s">
        <v>75</v>
      </c>
      <c r="K34" s="11" t="str">
        <f t="shared" ca="1" si="6"/>
        <v/>
      </c>
      <c r="L34" s="12" t="s">
        <v>500</v>
      </c>
      <c r="M34" s="12" t="s">
        <v>936</v>
      </c>
      <c r="N34" s="12" t="s">
        <v>937</v>
      </c>
      <c r="O34" s="9">
        <v>5501.2</v>
      </c>
      <c r="P34" s="9">
        <v>1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750</v>
      </c>
      <c r="T34" s="14">
        <f>VLOOKUP(O34, '[1]لیست محصولات شهریور ۱۴۰۳'!B:G,6,0)</f>
        <v>11100000</v>
      </c>
      <c r="U34" s="15"/>
      <c r="V34" s="16">
        <f t="shared" si="7"/>
        <v>0</v>
      </c>
      <c r="W34" s="12">
        <f t="shared" si="8"/>
        <v>1</v>
      </c>
      <c r="X34" s="14">
        <f t="shared" si="9"/>
        <v>11100000</v>
      </c>
      <c r="Y34" s="17"/>
      <c r="Z34" s="14">
        <f t="shared" si="10"/>
        <v>11100000</v>
      </c>
      <c r="AA34" s="18" t="s">
        <v>80</v>
      </c>
      <c r="AB34" s="13" t="s">
        <v>938</v>
      </c>
      <c r="AC34" s="19" t="s">
        <v>939</v>
      </c>
      <c r="AD34" s="20" t="s">
        <v>87</v>
      </c>
      <c r="AE34" s="19"/>
      <c r="AF34" s="21"/>
      <c r="AG34" s="22" t="str">
        <f t="shared" si="5"/>
        <v>TRUE</v>
      </c>
      <c r="AH34" s="23" t="str">
        <f t="shared" si="11"/>
        <v>تهران خیابان نلسون ماندلا شمالی مجتمع مدرن الهیه کافه ترافل - محمد صفری 09123346729</v>
      </c>
    </row>
    <row r="35" spans="1:34" ht="22.35" customHeight="1">
      <c r="A35" s="7"/>
      <c r="B35" s="7"/>
      <c r="C35" s="7"/>
      <c r="D35" s="7"/>
      <c r="E35" s="7"/>
      <c r="F35" s="8"/>
      <c r="G35" s="159">
        <v>20</v>
      </c>
      <c r="H35" s="202">
        <v>285049868410</v>
      </c>
      <c r="I35" s="159" t="s">
        <v>1857</v>
      </c>
      <c r="J35" s="159"/>
      <c r="K35" s="11" t="str">
        <f t="shared" ca="1" si="6"/>
        <v/>
      </c>
      <c r="L35" s="156" t="s">
        <v>147</v>
      </c>
      <c r="M35" s="156" t="s">
        <v>1135</v>
      </c>
      <c r="N35" s="156"/>
      <c r="O35" s="9">
        <v>3328.1</v>
      </c>
      <c r="P35" s="9">
        <v>1</v>
      </c>
      <c r="Q35" s="13" t="str">
        <f>VLOOKUP(O35, '[1]لیست محصولات شهریور ۱۴۰۳'!B:C,2,0)</f>
        <v>ایماکولادا مزارع فلو | Inmaculada Fellows Farms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7900000</v>
      </c>
      <c r="U35" s="15"/>
      <c r="V35" s="16">
        <f t="shared" si="7"/>
        <v>0</v>
      </c>
      <c r="W35" s="12">
        <f t="shared" si="8"/>
        <v>1</v>
      </c>
      <c r="X35" s="14">
        <f t="shared" si="9"/>
        <v>7900000</v>
      </c>
      <c r="Y35" s="17"/>
      <c r="Z35" s="14">
        <f t="shared" si="10"/>
        <v>7900000</v>
      </c>
      <c r="AA35" s="168" t="s">
        <v>621</v>
      </c>
      <c r="AB35" s="226" t="s">
        <v>1136</v>
      </c>
      <c r="AC35" s="171" t="s">
        <v>1137</v>
      </c>
      <c r="AD35" s="175"/>
      <c r="AE35" s="19"/>
      <c r="AF35" s="21"/>
      <c r="AG35" s="22" t="str">
        <f t="shared" si="5"/>
        <v>TRUE</v>
      </c>
      <c r="AH35" s="23" t="str">
        <f t="shared" si="11"/>
        <v>زاهدان بزرگمهر ۱۳، پلاک ۹  - علی لطفی 09036546591</v>
      </c>
    </row>
    <row r="36" spans="1:34" ht="22.35" customHeight="1">
      <c r="A36" s="7"/>
      <c r="B36" s="7"/>
      <c r="C36" s="7"/>
      <c r="D36" s="7"/>
      <c r="E36" s="7"/>
      <c r="F36" s="8"/>
      <c r="G36" s="161"/>
      <c r="H36" s="204"/>
      <c r="I36" s="161"/>
      <c r="J36" s="161"/>
      <c r="K36" s="11" t="str">
        <f t="shared" ca="1" si="6"/>
        <v/>
      </c>
      <c r="L36" s="158"/>
      <c r="M36" s="158"/>
      <c r="N36" s="158"/>
      <c r="O36" s="9">
        <v>5501.1</v>
      </c>
      <c r="P36" s="9">
        <v>2</v>
      </c>
      <c r="Q36" s="13" t="str">
        <f>VLOOKUP(O36, '[1]لیست محصولات شهریور ۱۴۰۳'!B:C,2,0)</f>
        <v>ورتکس | Vortex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2300000</v>
      </c>
      <c r="U36" s="15"/>
      <c r="V36" s="16">
        <f t="shared" si="7"/>
        <v>0</v>
      </c>
      <c r="W36" s="12">
        <f t="shared" si="8"/>
        <v>2</v>
      </c>
      <c r="X36" s="14">
        <f t="shared" si="9"/>
        <v>4600000</v>
      </c>
      <c r="Y36" s="17"/>
      <c r="Z36" s="14">
        <f t="shared" si="10"/>
        <v>4600000</v>
      </c>
      <c r="AA36" s="170"/>
      <c r="AB36" s="227"/>
      <c r="AC36" s="173"/>
      <c r="AD36" s="177"/>
      <c r="AE36" s="19"/>
      <c r="AF36" s="21"/>
      <c r="AG36" s="22" t="str">
        <f t="shared" si="5"/>
        <v>TRUE</v>
      </c>
      <c r="AH36" s="23" t="str">
        <f t="shared" si="11"/>
        <v xml:space="preserve">   -   </v>
      </c>
    </row>
    <row r="37" spans="1:34" s="121" customFormat="1" ht="22.35" customHeight="1">
      <c r="A37" s="109"/>
      <c r="B37" s="109"/>
      <c r="C37" s="109"/>
      <c r="D37" s="109"/>
      <c r="E37" s="109"/>
      <c r="F37" s="109"/>
      <c r="G37" s="237">
        <v>21</v>
      </c>
      <c r="H37" s="239" t="s">
        <v>70</v>
      </c>
      <c r="I37" s="237" t="s">
        <v>1857</v>
      </c>
      <c r="J37" s="237"/>
      <c r="K37" s="110" t="str">
        <f t="shared" ca="1" si="6"/>
        <v/>
      </c>
      <c r="L37" s="281" t="s">
        <v>1890</v>
      </c>
      <c r="M37" s="282"/>
      <c r="N37" s="283"/>
      <c r="O37" s="111">
        <v>5525.1</v>
      </c>
      <c r="P37" s="111">
        <v>1</v>
      </c>
      <c r="Q37" s="112" t="str">
        <f>VLOOKUP(O37, '[1]لیست محصولات شهریور ۱۴۰۳'!B:C,2,0)</f>
        <v>اتیوپی آناسورا | Ethiopia Anasora</v>
      </c>
      <c r="R37" s="111"/>
      <c r="S37" s="113">
        <f>VLOOKUP(O37, '[1]لیست محصولات شهریور ۱۴۰۳'!B:F,5,0)</f>
        <v>150</v>
      </c>
      <c r="T37" s="114">
        <f>VLOOKUP(O37, '[1]لیست محصولات شهریور ۱۴۰۳'!B:G,6,0)</f>
        <v>2750000</v>
      </c>
      <c r="U37" s="115"/>
      <c r="V37" s="116">
        <f t="shared" si="7"/>
        <v>0</v>
      </c>
      <c r="W37" s="113">
        <f t="shared" si="8"/>
        <v>1</v>
      </c>
      <c r="X37" s="114">
        <f t="shared" si="9"/>
        <v>2750000</v>
      </c>
      <c r="Y37" s="117"/>
      <c r="Z37" s="114">
        <f t="shared" si="10"/>
        <v>2750000</v>
      </c>
      <c r="AA37" s="247" t="s">
        <v>80</v>
      </c>
      <c r="AB37" s="245" t="s">
        <v>1893</v>
      </c>
      <c r="AC37" s="243" t="s">
        <v>1892</v>
      </c>
      <c r="AD37" s="237"/>
      <c r="AE37" s="279" t="s">
        <v>1891</v>
      </c>
      <c r="AF37" s="120"/>
      <c r="AH37" s="23" t="str">
        <f t="shared" si="11"/>
        <v>تهران فرمانیه، خیابان بوستان، خیابان نسترن، پلاک 36، سفارت جمهوری چک  - هدیه به سفارت جمهوری چک  09121735303</v>
      </c>
    </row>
    <row r="38" spans="1:34" s="121" customFormat="1" ht="22.35" customHeight="1">
      <c r="A38" s="109"/>
      <c r="B38" s="109"/>
      <c r="C38" s="109"/>
      <c r="D38" s="109"/>
      <c r="E38" s="109"/>
      <c r="F38" s="109"/>
      <c r="G38" s="238"/>
      <c r="H38" s="240"/>
      <c r="I38" s="238"/>
      <c r="J38" s="238"/>
      <c r="K38" s="110" t="str">
        <f t="shared" ca="1" si="6"/>
        <v/>
      </c>
      <c r="L38" s="284"/>
      <c r="M38" s="285"/>
      <c r="N38" s="286"/>
      <c r="O38" s="111">
        <v>3327.1</v>
      </c>
      <c r="P38" s="111">
        <v>1</v>
      </c>
      <c r="Q38" s="112" t="str">
        <f>VLOOKUP(O38, '[1]لیست محصولات شهریور ۱۴۰۳'!B:C,2,0)</f>
        <v>پامپوجیلا | pampojila</v>
      </c>
      <c r="R38" s="111"/>
      <c r="S38" s="113">
        <f>VLOOKUP(O38, '[1]لیست محصولات شهریور ۱۴۰۳'!B:F,5,0)</f>
        <v>150</v>
      </c>
      <c r="T38" s="114">
        <f>VLOOKUP(O38, '[1]لیست محصولات شهریور ۱۴۰۳'!B:G,6,0)</f>
        <v>5950000</v>
      </c>
      <c r="U38" s="115"/>
      <c r="V38" s="116">
        <f t="shared" si="7"/>
        <v>0</v>
      </c>
      <c r="W38" s="113">
        <f t="shared" si="8"/>
        <v>1</v>
      </c>
      <c r="X38" s="114">
        <f t="shared" si="9"/>
        <v>5950000</v>
      </c>
      <c r="Y38" s="117"/>
      <c r="Z38" s="114">
        <f t="shared" si="10"/>
        <v>5950000</v>
      </c>
      <c r="AA38" s="248"/>
      <c r="AB38" s="246"/>
      <c r="AC38" s="244"/>
      <c r="AD38" s="238"/>
      <c r="AE38" s="280"/>
      <c r="AF38" s="120"/>
      <c r="AH38" s="23" t="str">
        <f t="shared" si="11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82">
        <v>22</v>
      </c>
      <c r="H39" s="83"/>
      <c r="I39" s="82" t="s">
        <v>1857</v>
      </c>
      <c r="J39" s="9" t="s">
        <v>75</v>
      </c>
      <c r="K39" s="11" t="str">
        <f t="shared" ca="1" si="6"/>
        <v/>
      </c>
      <c r="L39" s="12" t="s">
        <v>76</v>
      </c>
      <c r="M39" s="12" t="s">
        <v>652</v>
      </c>
      <c r="N39" s="12" t="s">
        <v>1894</v>
      </c>
      <c r="O39" s="9">
        <v>5501.3</v>
      </c>
      <c r="P39" s="9">
        <v>1</v>
      </c>
      <c r="Q39" s="13" t="str">
        <f>VLOOKUP(O39, '[1]لیست محصولات شهریور ۱۴۰۳'!B:C,2,0)</f>
        <v>ورتکس | Vortex</v>
      </c>
      <c r="R39" s="9"/>
      <c r="S39" s="12">
        <f>VLOOKUP(O39, '[1]لیست محصولات شهریور ۱۴۰۳'!B:F,5,0)</f>
        <v>4000</v>
      </c>
      <c r="T39" s="14">
        <f>VLOOKUP(O39, '[1]لیست محصولات شهریور ۱۴۰۳'!B:G,6,0)</f>
        <v>51200000</v>
      </c>
      <c r="U39" s="15"/>
      <c r="V39" s="16">
        <f t="shared" si="7"/>
        <v>0</v>
      </c>
      <c r="W39" s="12">
        <f t="shared" si="8"/>
        <v>1</v>
      </c>
      <c r="X39" s="14">
        <f t="shared" si="9"/>
        <v>51200000</v>
      </c>
      <c r="Y39" s="17"/>
      <c r="Z39" s="14">
        <f t="shared" si="10"/>
        <v>51200000</v>
      </c>
      <c r="AA39" s="18" t="s">
        <v>80</v>
      </c>
      <c r="AB39" s="13" t="s">
        <v>1895</v>
      </c>
      <c r="AC39" s="19" t="s">
        <v>654</v>
      </c>
      <c r="AD39" s="20" t="s">
        <v>87</v>
      </c>
      <c r="AE39" s="19"/>
      <c r="AF39" s="21"/>
      <c r="AG39" s="22" t="str">
        <f t="shared" si="5"/>
        <v>TRUE</v>
      </c>
      <c r="AH39" s="23" t="str">
        <f t="shared" si="11"/>
        <v>تهران انتهاي اتوبان امام علي - بلوار ارتش - خيابان نخل - كوچه خسرو - مجتمع تجاري شميران سنتر - طبقه منفی 7 کافه ویولانژ - مهدی مولایی 09197844409</v>
      </c>
    </row>
    <row r="40" spans="1:34" ht="22.35" customHeight="1">
      <c r="A40" s="7"/>
      <c r="B40" s="7"/>
      <c r="C40" s="7"/>
      <c r="D40" s="7"/>
      <c r="E40" s="7"/>
      <c r="F40" s="8"/>
      <c r="G40" s="162">
        <v>23</v>
      </c>
      <c r="H40" s="165"/>
      <c r="I40" s="162" t="s">
        <v>1857</v>
      </c>
      <c r="J40" s="159" t="s">
        <v>75</v>
      </c>
      <c r="K40" s="11" t="str">
        <f t="shared" ca="1" si="6"/>
        <v/>
      </c>
      <c r="L40" s="156" t="s">
        <v>114</v>
      </c>
      <c r="M40" s="156" t="s">
        <v>194</v>
      </c>
      <c r="N40" s="156" t="s">
        <v>195</v>
      </c>
      <c r="O40" s="9">
        <v>5525.3</v>
      </c>
      <c r="P40" s="9">
        <v>5</v>
      </c>
      <c r="Q40" s="13" t="str">
        <f>VLOOKUP(O40, '[1]لیست محصولات شهریور ۱۴۰۳'!B:C,2,0)</f>
        <v>اتیوپی آناسورا | Ethiopia Anasora</v>
      </c>
      <c r="R40" s="9"/>
      <c r="S40" s="12">
        <f>VLOOKUP(O40, '[1]لیست محصولات شهریور ۱۴۰۳'!B:F,5,0)</f>
        <v>4000</v>
      </c>
      <c r="T40" s="14">
        <f>VLOOKUP(O40, '[1]لیست محصولات شهریور ۱۴۰۳'!B:G,6,0)</f>
        <v>63200000</v>
      </c>
      <c r="U40" s="15"/>
      <c r="V40" s="16">
        <f t="shared" si="7"/>
        <v>0</v>
      </c>
      <c r="W40" s="12">
        <f t="shared" si="8"/>
        <v>5</v>
      </c>
      <c r="X40" s="14">
        <f t="shared" si="9"/>
        <v>316000000</v>
      </c>
      <c r="Y40" s="17"/>
      <c r="Z40" s="14">
        <f t="shared" si="10"/>
        <v>316000000</v>
      </c>
      <c r="AA40" s="168" t="s">
        <v>80</v>
      </c>
      <c r="AB40" s="226" t="s">
        <v>70</v>
      </c>
      <c r="AC40" s="171" t="s">
        <v>196</v>
      </c>
      <c r="AD40" s="175"/>
      <c r="AE40" s="19"/>
      <c r="AF40" s="21"/>
      <c r="AG40" s="22" t="str">
        <f t="shared" si="5"/>
        <v>TRUE</v>
      </c>
      <c r="AH40" s="23" t="str">
        <f t="shared" si="11"/>
        <v>تهران - ویکافه - محمدرضا دلجو 09051534303</v>
      </c>
    </row>
    <row r="41" spans="1:34" ht="22.35" customHeight="1">
      <c r="A41" s="7"/>
      <c r="B41" s="7"/>
      <c r="C41" s="7"/>
      <c r="D41" s="7"/>
      <c r="E41" s="7"/>
      <c r="F41" s="8"/>
      <c r="G41" s="163"/>
      <c r="H41" s="166"/>
      <c r="I41" s="163"/>
      <c r="J41" s="160"/>
      <c r="K41" s="11" t="str">
        <f t="shared" ca="1" si="6"/>
        <v/>
      </c>
      <c r="L41" s="157"/>
      <c r="M41" s="157"/>
      <c r="N41" s="157"/>
      <c r="O41" s="9">
        <v>5511.1</v>
      </c>
      <c r="P41" s="9">
        <v>12</v>
      </c>
      <c r="Q41" s="13" t="str">
        <f>VLOOKUP(O41, '[1]لیست محصولات شهریور ۱۴۰۳'!B:C,2,0)</f>
        <v>هامبلا | Hambella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3000000</v>
      </c>
      <c r="U41" s="15"/>
      <c r="V41" s="16">
        <f t="shared" si="7"/>
        <v>0</v>
      </c>
      <c r="W41" s="12">
        <f t="shared" si="8"/>
        <v>12</v>
      </c>
      <c r="X41" s="14">
        <f t="shared" si="9"/>
        <v>36000000</v>
      </c>
      <c r="Y41" s="17"/>
      <c r="Z41" s="14">
        <f t="shared" si="10"/>
        <v>36000000</v>
      </c>
      <c r="AA41" s="169"/>
      <c r="AB41" s="228"/>
      <c r="AC41" s="172"/>
      <c r="AD41" s="176"/>
      <c r="AE41" s="19"/>
      <c r="AF41" s="21"/>
      <c r="AG41" s="22" t="str">
        <f t="shared" si="5"/>
        <v>TRUE</v>
      </c>
      <c r="AH41" s="23" t="str">
        <f t="shared" si="11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63"/>
      <c r="H42" s="166"/>
      <c r="I42" s="163"/>
      <c r="J42" s="160"/>
      <c r="K42" s="11" t="str">
        <f t="shared" ca="1" si="6"/>
        <v/>
      </c>
      <c r="L42" s="157"/>
      <c r="M42" s="157"/>
      <c r="N42" s="157"/>
      <c r="O42" s="9">
        <v>5511.2</v>
      </c>
      <c r="P42" s="9">
        <v>2</v>
      </c>
      <c r="Q42" s="13" t="str">
        <f>VLOOKUP(O42, '[1]لیست محصولات شهریور ۱۴۰۳'!B:C,2,0)</f>
        <v>هامبلا | Hambella</v>
      </c>
      <c r="R42" s="9"/>
      <c r="S42" s="12">
        <f>VLOOKUP(O42, '[1]لیست محصولات شهریور ۱۴۰۳'!B:F,5,0)</f>
        <v>750</v>
      </c>
      <c r="T42" s="14">
        <f>VLOOKUP(O42, '[1]لیست محصولات شهریور ۱۴۰۳'!B:G,6,0)</f>
        <v>14550000</v>
      </c>
      <c r="U42" s="15"/>
      <c r="V42" s="16">
        <f t="shared" si="7"/>
        <v>0</v>
      </c>
      <c r="W42" s="12">
        <f t="shared" si="8"/>
        <v>2</v>
      </c>
      <c r="X42" s="14">
        <f t="shared" si="9"/>
        <v>29100000</v>
      </c>
      <c r="Y42" s="17"/>
      <c r="Z42" s="14">
        <f t="shared" si="10"/>
        <v>29100000</v>
      </c>
      <c r="AA42" s="169"/>
      <c r="AB42" s="228"/>
      <c r="AC42" s="172"/>
      <c r="AD42" s="176"/>
      <c r="AE42" s="19"/>
      <c r="AF42" s="21"/>
      <c r="AG42" s="22" t="str">
        <f t="shared" si="5"/>
        <v>TRUE</v>
      </c>
      <c r="AH42" s="23" t="str">
        <f t="shared" si="11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63"/>
      <c r="H43" s="166"/>
      <c r="I43" s="163"/>
      <c r="J43" s="160"/>
      <c r="K43" s="11" t="str">
        <f t="shared" ca="1" si="6"/>
        <v/>
      </c>
      <c r="L43" s="157"/>
      <c r="M43" s="157"/>
      <c r="N43" s="157"/>
      <c r="O43" s="9">
        <v>5525.1</v>
      </c>
      <c r="P43" s="9">
        <v>6</v>
      </c>
      <c r="Q43" s="13" t="str">
        <f>VLOOKUP(O43, '[1]لیست محصولات شهریور ۱۴۰۳'!B:C,2,0)</f>
        <v>اتیوپی آناسورا | Ethiopia Anasora</v>
      </c>
      <c r="R43" s="9"/>
      <c r="S43" s="12">
        <f>VLOOKUP(O43, '[1]لیست محصولات شهریور ۱۴۰۳'!B:F,5,0)</f>
        <v>150</v>
      </c>
      <c r="T43" s="14">
        <f>VLOOKUP(O43, '[1]لیست محصولات شهریور ۱۴۰۳'!B:G,6,0)</f>
        <v>2750000</v>
      </c>
      <c r="U43" s="15"/>
      <c r="V43" s="16">
        <f t="shared" si="7"/>
        <v>0</v>
      </c>
      <c r="W43" s="12">
        <f t="shared" si="8"/>
        <v>6</v>
      </c>
      <c r="X43" s="14">
        <f t="shared" si="9"/>
        <v>16500000</v>
      </c>
      <c r="Y43" s="17"/>
      <c r="Z43" s="14">
        <f t="shared" si="10"/>
        <v>16500000</v>
      </c>
      <c r="AA43" s="169"/>
      <c r="AB43" s="228"/>
      <c r="AC43" s="172"/>
      <c r="AD43" s="176"/>
      <c r="AE43" s="19"/>
      <c r="AF43" s="21"/>
      <c r="AG43" s="22" t="str">
        <f t="shared" si="5"/>
        <v>TRUE</v>
      </c>
      <c r="AH43" s="23" t="str">
        <f t="shared" si="11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163"/>
      <c r="H44" s="166"/>
      <c r="I44" s="163"/>
      <c r="J44" s="160"/>
      <c r="K44" s="11" t="str">
        <f t="shared" ca="1" si="6"/>
        <v/>
      </c>
      <c r="L44" s="157"/>
      <c r="M44" s="157"/>
      <c r="N44" s="157"/>
      <c r="O44" s="9">
        <v>3329.1</v>
      </c>
      <c r="P44" s="9">
        <v>1</v>
      </c>
      <c r="Q44" s="13" t="str">
        <f>VLOOKUP(O44, '[1]لیست محصولات شهریور ۱۴۰۳'!B:C,2,0)</f>
        <v>بنتی ننکا | Benti Nenka</v>
      </c>
      <c r="R44" s="9"/>
      <c r="S44" s="12">
        <f>VLOOKUP(O44, '[1]لیست محصولات شهریور ۱۴۰۳'!B:F,5,0)</f>
        <v>150</v>
      </c>
      <c r="T44" s="14">
        <f>VLOOKUP(O44, '[1]لیست محصولات شهریور ۱۴۰۳'!B:G,6,0)</f>
        <v>9850000</v>
      </c>
      <c r="U44" s="15"/>
      <c r="V44" s="16">
        <f t="shared" si="7"/>
        <v>0</v>
      </c>
      <c r="W44" s="12">
        <f t="shared" si="8"/>
        <v>1</v>
      </c>
      <c r="X44" s="14">
        <f t="shared" si="9"/>
        <v>9850000</v>
      </c>
      <c r="Y44" s="17"/>
      <c r="Z44" s="14">
        <f t="shared" si="10"/>
        <v>9850000</v>
      </c>
      <c r="AA44" s="169"/>
      <c r="AB44" s="228"/>
      <c r="AC44" s="172"/>
      <c r="AD44" s="176"/>
      <c r="AE44" s="19"/>
      <c r="AF44" s="21"/>
      <c r="AG44" s="22" t="str">
        <f t="shared" si="5"/>
        <v>TRUE</v>
      </c>
      <c r="AH44" s="23" t="str">
        <f t="shared" si="11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63"/>
      <c r="H45" s="166"/>
      <c r="I45" s="163"/>
      <c r="J45" s="160"/>
      <c r="K45" s="11" t="str">
        <f t="shared" ca="1" si="6"/>
        <v/>
      </c>
      <c r="L45" s="157"/>
      <c r="M45" s="157"/>
      <c r="N45" s="157"/>
      <c r="O45" s="9">
        <v>3328.1</v>
      </c>
      <c r="P45" s="9">
        <v>1</v>
      </c>
      <c r="Q45" s="13" t="str">
        <f>VLOOKUP(O45, '[1]لیست محصولات شهریور ۱۴۰۳'!B:C,2,0)</f>
        <v>ایماکولادا مزارع فلو | Inmaculada Fellows Farms</v>
      </c>
      <c r="R45" s="9"/>
      <c r="S45" s="12">
        <f>VLOOKUP(O45, '[1]لیست محصولات شهریور ۱۴۰۳'!B:F,5,0)</f>
        <v>150</v>
      </c>
      <c r="T45" s="14">
        <f>VLOOKUP(O45, '[1]لیست محصولات شهریور ۱۴۰۳'!B:G,6,0)</f>
        <v>7900000</v>
      </c>
      <c r="U45" s="26"/>
      <c r="V45" s="16">
        <f t="shared" si="7"/>
        <v>0</v>
      </c>
      <c r="W45" s="12">
        <f t="shared" si="8"/>
        <v>1</v>
      </c>
      <c r="X45" s="14">
        <f t="shared" si="9"/>
        <v>7900000</v>
      </c>
      <c r="Y45" s="17"/>
      <c r="Z45" s="14">
        <f t="shared" si="10"/>
        <v>7900000</v>
      </c>
      <c r="AA45" s="169"/>
      <c r="AB45" s="228"/>
      <c r="AC45" s="172"/>
      <c r="AD45" s="176"/>
      <c r="AE45" s="19"/>
      <c r="AF45" s="21"/>
      <c r="AG45" s="22" t="str">
        <f t="shared" si="5"/>
        <v>TRUE</v>
      </c>
      <c r="AH45" s="23" t="str">
        <f t="shared" si="11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164"/>
      <c r="H46" s="167"/>
      <c r="I46" s="164"/>
      <c r="J46" s="161"/>
      <c r="K46" s="11" t="str">
        <f t="shared" ca="1" si="6"/>
        <v/>
      </c>
      <c r="L46" s="158"/>
      <c r="M46" s="158"/>
      <c r="N46" s="158"/>
      <c r="O46" s="9">
        <v>3327.1</v>
      </c>
      <c r="P46" s="9">
        <v>1</v>
      </c>
      <c r="Q46" s="13" t="str">
        <f>VLOOKUP(O46, '[1]لیست محصولات شهریور ۱۴۰۳'!B:C,2,0)</f>
        <v>پامپوجیلا | pampojila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5950000</v>
      </c>
      <c r="U46" s="26"/>
      <c r="V46" s="16">
        <f t="shared" si="7"/>
        <v>0</v>
      </c>
      <c r="W46" s="12">
        <f t="shared" si="8"/>
        <v>1</v>
      </c>
      <c r="X46" s="14">
        <f t="shared" si="9"/>
        <v>5950000</v>
      </c>
      <c r="Y46" s="17"/>
      <c r="Z46" s="14">
        <f t="shared" si="10"/>
        <v>5950000</v>
      </c>
      <c r="AA46" s="170"/>
      <c r="AB46" s="227"/>
      <c r="AC46" s="173"/>
      <c r="AD46" s="177"/>
      <c r="AE46" s="19"/>
      <c r="AF46" s="21"/>
      <c r="AG46" s="22" t="str">
        <f t="shared" si="5"/>
        <v>TRUE</v>
      </c>
      <c r="AH46" s="23" t="str">
        <f t="shared" si="11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82">
        <v>24</v>
      </c>
      <c r="H47" s="83" t="s">
        <v>329</v>
      </c>
      <c r="I47" s="82" t="s">
        <v>1857</v>
      </c>
      <c r="J47" s="9" t="s">
        <v>75</v>
      </c>
      <c r="K47" s="11" t="str">
        <f t="shared" ca="1" si="6"/>
        <v/>
      </c>
      <c r="L47" s="12" t="s">
        <v>834</v>
      </c>
      <c r="M47" s="12" t="s">
        <v>1897</v>
      </c>
      <c r="N47" s="12" t="s">
        <v>1896</v>
      </c>
      <c r="O47" s="9">
        <v>5511.2</v>
      </c>
      <c r="P47" s="9">
        <v>4</v>
      </c>
      <c r="Q47" s="13" t="str">
        <f>VLOOKUP(O47, '[1]لیست محصولات شهریور ۱۴۰۳'!B:C,2,0)</f>
        <v>هامبلا | Hambella</v>
      </c>
      <c r="R47" s="9"/>
      <c r="S47" s="12">
        <f>VLOOKUP(O47, '[1]لیست محصولات شهریور ۱۴۰۳'!B:F,5,0)</f>
        <v>750</v>
      </c>
      <c r="T47" s="14">
        <f>VLOOKUP(O47, '[1]لیست محصولات شهریور ۱۴۰۳'!B:G,6,0)</f>
        <v>14550000</v>
      </c>
      <c r="U47" s="15"/>
      <c r="V47" s="16">
        <f t="shared" si="7"/>
        <v>0</v>
      </c>
      <c r="W47" s="12">
        <f t="shared" si="8"/>
        <v>4</v>
      </c>
      <c r="X47" s="14">
        <f t="shared" si="9"/>
        <v>58200000</v>
      </c>
      <c r="Y47" s="17"/>
      <c r="Z47" s="14">
        <f t="shared" si="10"/>
        <v>58200000</v>
      </c>
      <c r="AA47" s="18" t="s">
        <v>80</v>
      </c>
      <c r="AB47" s="13" t="s">
        <v>70</v>
      </c>
      <c r="AC47" s="19" t="s">
        <v>1898</v>
      </c>
      <c r="AD47" s="20" t="s">
        <v>87</v>
      </c>
      <c r="AE47" s="19"/>
      <c r="AF47" s="21"/>
      <c r="AG47" s="22" t="str">
        <f t="shared" si="5"/>
        <v>TRUE</v>
      </c>
      <c r="AH47" s="23" t="str">
        <f t="shared" si="11"/>
        <v>تهران - بوک زون - رضا قربانی 09128700335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6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7"/>
        <v>0</v>
      </c>
      <c r="W48" s="12">
        <f t="shared" si="8"/>
        <v>0</v>
      </c>
      <c r="X48" s="14" t="e">
        <f t="shared" si="9"/>
        <v>#N/A</v>
      </c>
      <c r="Y48" s="17"/>
      <c r="Z48" s="14" t="e">
        <f t="shared" si="10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11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6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7"/>
        <v>0</v>
      </c>
      <c r="W49" s="12">
        <f t="shared" si="8"/>
        <v>0</v>
      </c>
      <c r="X49" s="14" t="e">
        <f t="shared" si="9"/>
        <v>#N/A</v>
      </c>
      <c r="Y49" s="17"/>
      <c r="Z49" s="14" t="e">
        <f t="shared" si="10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11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6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7"/>
        <v>0</v>
      </c>
      <c r="W50" s="12">
        <f t="shared" si="8"/>
        <v>0</v>
      </c>
      <c r="X50" s="14" t="e">
        <f t="shared" si="9"/>
        <v>#N/A</v>
      </c>
      <c r="Y50" s="17"/>
      <c r="Z50" s="14" t="e">
        <f t="shared" si="10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11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6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7"/>
        <v>0</v>
      </c>
      <c r="W51" s="12">
        <f t="shared" si="8"/>
        <v>0</v>
      </c>
      <c r="X51" s="14" t="e">
        <f t="shared" si="9"/>
        <v>#N/A</v>
      </c>
      <c r="Y51" s="17"/>
      <c r="Z51" s="14" t="e">
        <f t="shared" si="10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11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6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7"/>
        <v>0</v>
      </c>
      <c r="W52" s="12">
        <f t="shared" si="8"/>
        <v>0</v>
      </c>
      <c r="X52" s="14" t="e">
        <f t="shared" si="9"/>
        <v>#N/A</v>
      </c>
      <c r="Y52" s="17"/>
      <c r="Z52" s="14" t="e">
        <f t="shared" si="10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11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6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7"/>
        <v>0</v>
      </c>
      <c r="W53" s="12">
        <f t="shared" si="8"/>
        <v>0</v>
      </c>
      <c r="X53" s="14" t="e">
        <f t="shared" si="9"/>
        <v>#N/A</v>
      </c>
      <c r="Y53" s="17"/>
      <c r="Z53" s="14" t="e">
        <f t="shared" si="10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11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6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7"/>
        <v>0</v>
      </c>
      <c r="W54" s="12">
        <f t="shared" si="8"/>
        <v>0</v>
      </c>
      <c r="X54" s="14" t="e">
        <f t="shared" si="9"/>
        <v>#N/A</v>
      </c>
      <c r="Y54" s="17"/>
      <c r="Z54" s="14" t="e">
        <f t="shared" si="10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11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6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7"/>
        <v>0</v>
      </c>
      <c r="W55" s="12">
        <f t="shared" si="8"/>
        <v>0</v>
      </c>
      <c r="X55" s="14" t="e">
        <f t="shared" si="9"/>
        <v>#N/A</v>
      </c>
      <c r="Y55" s="17"/>
      <c r="Z55" s="14" t="e">
        <f t="shared" si="10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11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6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7"/>
        <v>0</v>
      </c>
      <c r="W56" s="12">
        <f t="shared" si="8"/>
        <v>0</v>
      </c>
      <c r="X56" s="14" t="e">
        <f t="shared" si="9"/>
        <v>#N/A</v>
      </c>
      <c r="Y56" s="17"/>
      <c r="Z56" s="14" t="e">
        <f t="shared" si="10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11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6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7"/>
        <v>0</v>
      </c>
      <c r="W57" s="12">
        <f t="shared" si="8"/>
        <v>0</v>
      </c>
      <c r="X57" s="14" t="e">
        <f t="shared" si="9"/>
        <v>#N/A</v>
      </c>
      <c r="Y57" s="17"/>
      <c r="Z57" s="14" t="e">
        <f t="shared" si="10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11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6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7"/>
        <v>0</v>
      </c>
      <c r="W58" s="12">
        <f t="shared" si="8"/>
        <v>0</v>
      </c>
      <c r="X58" s="14" t="e">
        <f t="shared" si="9"/>
        <v>#N/A</v>
      </c>
      <c r="Y58" s="17"/>
      <c r="Z58" s="14" t="e">
        <f t="shared" si="10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11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6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7"/>
        <v>0</v>
      </c>
      <c r="W59" s="12">
        <f t="shared" si="8"/>
        <v>0</v>
      </c>
      <c r="X59" s="14" t="e">
        <f t="shared" si="9"/>
        <v>#N/A</v>
      </c>
      <c r="Y59" s="17"/>
      <c r="Z59" s="14" t="e">
        <f t="shared" si="10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11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6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7"/>
        <v>0</v>
      </c>
      <c r="W60" s="12">
        <f t="shared" si="8"/>
        <v>0</v>
      </c>
      <c r="X60" s="14" t="e">
        <f t="shared" si="9"/>
        <v>#N/A</v>
      </c>
      <c r="Y60" s="17"/>
      <c r="Z60" s="14" t="e">
        <f t="shared" si="10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11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6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7"/>
        <v>0</v>
      </c>
      <c r="W61" s="12">
        <f t="shared" si="8"/>
        <v>0</v>
      </c>
      <c r="X61" s="14" t="e">
        <f t="shared" si="9"/>
        <v>#N/A</v>
      </c>
      <c r="Y61" s="17"/>
      <c r="Z61" s="14" t="e">
        <f t="shared" si="10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11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6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7"/>
        <v>0</v>
      </c>
      <c r="W62" s="12">
        <f t="shared" si="8"/>
        <v>0</v>
      </c>
      <c r="X62" s="14" t="e">
        <f t="shared" si="9"/>
        <v>#N/A</v>
      </c>
      <c r="Y62" s="17"/>
      <c r="Z62" s="14" t="e">
        <f t="shared" si="10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11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6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7"/>
        <v>0</v>
      </c>
      <c r="W63" s="12">
        <f t="shared" si="8"/>
        <v>0</v>
      </c>
      <c r="X63" s="14" t="e">
        <f t="shared" si="9"/>
        <v>#N/A</v>
      </c>
      <c r="Y63" s="17"/>
      <c r="Z63" s="14" t="e">
        <f t="shared" si="10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11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6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7"/>
        <v>0</v>
      </c>
      <c r="W64" s="12">
        <f t="shared" si="8"/>
        <v>0</v>
      </c>
      <c r="X64" s="14" t="e">
        <f t="shared" si="9"/>
        <v>#N/A</v>
      </c>
      <c r="Y64" s="17"/>
      <c r="Z64" s="14" t="e">
        <f t="shared" si="10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11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6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7"/>
        <v>0</v>
      </c>
      <c r="W65" s="12">
        <f t="shared" si="8"/>
        <v>0</v>
      </c>
      <c r="X65" s="14" t="e">
        <f t="shared" si="9"/>
        <v>#N/A</v>
      </c>
      <c r="Y65" s="17"/>
      <c r="Z65" s="14" t="e">
        <f t="shared" si="10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11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11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ref="AH67:AH130" si="18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si="18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20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20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22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22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4</v>
      </c>
      <c r="AI240" s="56">
        <f t="shared" si="24"/>
        <v>0</v>
      </c>
      <c r="AJ240" s="57">
        <f>AH240-AI240</f>
        <v>4</v>
      </c>
      <c r="AK240" s="58">
        <f t="shared" si="28"/>
        <v>0.6</v>
      </c>
      <c r="AL240" s="59">
        <f>AO240+AQ240-[2]Sheet1!$AH241</f>
        <v>0</v>
      </c>
      <c r="AM240" s="59">
        <f t="shared" si="30"/>
        <v>-4</v>
      </c>
      <c r="AN240" s="58">
        <f t="shared" si="26"/>
        <v>0</v>
      </c>
      <c r="AO240" s="59"/>
      <c r="AP240" s="58">
        <f t="shared" si="27"/>
        <v>-0.6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3</v>
      </c>
      <c r="AI241" s="56">
        <f t="shared" si="24"/>
        <v>0</v>
      </c>
      <c r="AJ241" s="57">
        <f t="shared" ref="AJ241:AJ264" si="32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30"/>
        <v>-3</v>
      </c>
      <c r="AN241" s="58">
        <f t="shared" si="26"/>
        <v>0</v>
      </c>
      <c r="AO241" s="59"/>
      <c r="AP241" s="58">
        <f t="shared" si="27"/>
        <v>-2.25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14</v>
      </c>
      <c r="AI242" s="56">
        <f t="shared" si="24"/>
        <v>0</v>
      </c>
      <c r="AJ242" s="57">
        <f t="shared" si="32"/>
        <v>14</v>
      </c>
      <c r="AK242" s="58">
        <f t="shared" ref="AK242:AK267" si="33">AH242*AG242/1000</f>
        <v>56</v>
      </c>
      <c r="AL242" s="59">
        <f>AO242+AQ242-[2]Sheet1!$AH243</f>
        <v>0</v>
      </c>
      <c r="AM242" s="59">
        <f t="shared" si="30"/>
        <v>-14</v>
      </c>
      <c r="AN242" s="58">
        <f t="shared" si="26"/>
        <v>0</v>
      </c>
      <c r="AO242" s="59"/>
      <c r="AP242" s="58">
        <f t="shared" si="27"/>
        <v>-56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14</v>
      </c>
      <c r="AI251" s="56">
        <f t="shared" si="24"/>
        <v>0</v>
      </c>
      <c r="AJ251" s="57">
        <f t="shared" si="32"/>
        <v>14</v>
      </c>
      <c r="AK251" s="58">
        <f t="shared" si="33"/>
        <v>2.1</v>
      </c>
      <c r="AL251" s="59">
        <f>AO251+AQ251-[2]Sheet1!$AH252</f>
        <v>0</v>
      </c>
      <c r="AM251" s="59">
        <f t="shared" si="30"/>
        <v>-14</v>
      </c>
      <c r="AN251" s="58">
        <f t="shared" si="26"/>
        <v>0</v>
      </c>
      <c r="AO251" s="59"/>
      <c r="AP251" s="58">
        <f t="shared" si="27"/>
        <v>-2.1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11</v>
      </c>
      <c r="AI252" s="56">
        <f t="shared" si="24"/>
        <v>0</v>
      </c>
      <c r="AJ252" s="57">
        <f t="shared" si="32"/>
        <v>11</v>
      </c>
      <c r="AK252" s="58">
        <f t="shared" si="33"/>
        <v>8.25</v>
      </c>
      <c r="AL252" s="59">
        <f>AO252+AQ252-[2]Sheet1!$AH253</f>
        <v>0</v>
      </c>
      <c r="AM252" s="59">
        <f t="shared" si="30"/>
        <v>-11</v>
      </c>
      <c r="AN252" s="58">
        <f t="shared" si="26"/>
        <v>0</v>
      </c>
      <c r="AO252" s="59"/>
      <c r="AP252" s="58">
        <f t="shared" si="27"/>
        <v>-8.25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AO254+AQ254-[2]Sheet1!$AH255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3:W200" name="باقیمانده_5"/>
    <protectedRange algorithmName="SHA-512" hashValue="f5WsBkExWTs/LKakVBbNBXjGjwaAPcOxHhJFt4MnEAAY0TgGUtLBwc6BQDnps5THm9Gccqda3SWXIrg2Z9o+GA==" saltValue="9EXh0tvvNrwpkDbSuYJ+Uw==" spinCount="100000" sqref="V3:V200" name="تعداد ارسال شده_4"/>
    <protectedRange algorithmName="SHA-512" hashValue="jjrV5Hy6JwvVqOO7tKoZVoRg7rpBcjqvT96GSIFiDncBaImziwFUF2JC6d0rT0SfgZv+eJ/5g2VdqSB7bdW0mg==" saltValue="0Igh3j97EZBwjtfDd8U1wg==" spinCount="100000" sqref="W2" name="باقیمانده_5_1"/>
    <protectedRange algorithmName="SHA-512" hashValue="f5WsBkExWTs/LKakVBbNBXjGjwaAPcOxHhJFt4MnEAAY0TgGUtLBwc6BQDnps5THm9Gccqda3SWXIrg2Z9o+GA==" saltValue="9EXh0tvvNrwpkDbSuYJ+Uw==" spinCount="100000" sqref="V2" name="تعداد ارسال شده_4_1"/>
  </protectedRanges>
  <mergeCells count="115">
    <mergeCell ref="AD3:AD4"/>
    <mergeCell ref="AC3:AC4"/>
    <mergeCell ref="AB3:AB4"/>
    <mergeCell ref="AA3:AA4"/>
    <mergeCell ref="AD6:AD7"/>
    <mergeCell ref="AC6:AC7"/>
    <mergeCell ref="AB6:AB7"/>
    <mergeCell ref="AA6:AA7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G11:G13"/>
    <mergeCell ref="H11:H13"/>
    <mergeCell ref="I11:I13"/>
    <mergeCell ref="J11:J13"/>
    <mergeCell ref="L11:L13"/>
    <mergeCell ref="M6:M7"/>
    <mergeCell ref="N6:N7"/>
    <mergeCell ref="AD11:AD13"/>
    <mergeCell ref="AC11:AC13"/>
    <mergeCell ref="AB11:AB13"/>
    <mergeCell ref="AA11:AA13"/>
    <mergeCell ref="M11:M13"/>
    <mergeCell ref="N11:N13"/>
    <mergeCell ref="G6:G7"/>
    <mergeCell ref="H6:H7"/>
    <mergeCell ref="I6:I7"/>
    <mergeCell ref="J6:J7"/>
    <mergeCell ref="L6:L7"/>
    <mergeCell ref="AE22:AE25"/>
    <mergeCell ref="AD15:AD20"/>
    <mergeCell ref="AC15:AC20"/>
    <mergeCell ref="AB15:AB20"/>
    <mergeCell ref="AA15:AA20"/>
    <mergeCell ref="G15:G20"/>
    <mergeCell ref="H15:H20"/>
    <mergeCell ref="I15:I20"/>
    <mergeCell ref="J15:J20"/>
    <mergeCell ref="L15:L20"/>
    <mergeCell ref="M15:M20"/>
    <mergeCell ref="N15:N20"/>
    <mergeCell ref="J26:J27"/>
    <mergeCell ref="I26:I27"/>
    <mergeCell ref="H26:H27"/>
    <mergeCell ref="G26:G27"/>
    <mergeCell ref="AD26:AD27"/>
    <mergeCell ref="AC26:AC27"/>
    <mergeCell ref="AB26:AB27"/>
    <mergeCell ref="AA26:AA27"/>
    <mergeCell ref="M22:M25"/>
    <mergeCell ref="N22:N25"/>
    <mergeCell ref="N26:N27"/>
    <mergeCell ref="M26:M27"/>
    <mergeCell ref="L26:L27"/>
    <mergeCell ref="G22:G25"/>
    <mergeCell ref="H22:H25"/>
    <mergeCell ref="I22:I25"/>
    <mergeCell ref="J22:J25"/>
    <mergeCell ref="L22:L25"/>
    <mergeCell ref="AD22:AD25"/>
    <mergeCell ref="AC22:AC25"/>
    <mergeCell ref="AB22:AB25"/>
    <mergeCell ref="AA22:AA25"/>
    <mergeCell ref="AE28:AE29"/>
    <mergeCell ref="AA35:AA36"/>
    <mergeCell ref="AD35:AD36"/>
    <mergeCell ref="AC35:AC36"/>
    <mergeCell ref="AB35:AB36"/>
    <mergeCell ref="H28:H29"/>
    <mergeCell ref="G28:G29"/>
    <mergeCell ref="AD28:AD29"/>
    <mergeCell ref="AC28:AC29"/>
    <mergeCell ref="AB28:AB29"/>
    <mergeCell ref="AA28:AA29"/>
    <mergeCell ref="N28:N29"/>
    <mergeCell ref="M28:M29"/>
    <mergeCell ref="L28:L29"/>
    <mergeCell ref="J28:J29"/>
    <mergeCell ref="I28:I29"/>
    <mergeCell ref="AD37:AD38"/>
    <mergeCell ref="AC37:AC38"/>
    <mergeCell ref="AB37:AB38"/>
    <mergeCell ref="AA37:AA38"/>
    <mergeCell ref="AE37:AE38"/>
    <mergeCell ref="H35:H36"/>
    <mergeCell ref="G35:G36"/>
    <mergeCell ref="J37:J38"/>
    <mergeCell ref="I37:I38"/>
    <mergeCell ref="H37:H38"/>
    <mergeCell ref="G37:G38"/>
    <mergeCell ref="L37:N38"/>
    <mergeCell ref="N35:N36"/>
    <mergeCell ref="M35:M36"/>
    <mergeCell ref="L35:L36"/>
    <mergeCell ref="J35:J36"/>
    <mergeCell ref="I35:I36"/>
    <mergeCell ref="M40:M46"/>
    <mergeCell ref="N40:N46"/>
    <mergeCell ref="AD40:AD46"/>
    <mergeCell ref="AC40:AC46"/>
    <mergeCell ref="AB40:AB46"/>
    <mergeCell ref="AA40:AA46"/>
    <mergeCell ref="G40:G46"/>
    <mergeCell ref="H40:H46"/>
    <mergeCell ref="I40:I46"/>
    <mergeCell ref="J40:J46"/>
    <mergeCell ref="L40:L46"/>
  </mergeCells>
  <conditionalFormatting sqref="G3:J3 J5:J6 J8:J11 G11:I11 G14:J15 G21:J22 G26:J26 G28:J28 G30:J35 G37:J37 G39:J40 G47:J200">
    <cfRule type="expression" dxfId="6" priority="67">
      <formula>$A3</formula>
    </cfRule>
  </conditionalFormatting>
  <conditionalFormatting sqref="G3:J3 AD3 Z3:Z200 J5:J6 AD5:AD6 J8:J11 AD8:AD11 G11:I11 G14:J15 AD14:AD15 G21:J22 AD21:AD22 G26:J26 AD26 G28:J28 AD28 G30:J35 AD30:AD35 G37:J37 AD37 G39:J40 AD39:AD40 G47:J200 AD47:AD200">
    <cfRule type="expression" dxfId="5" priority="69">
      <formula>$E3</formula>
    </cfRule>
  </conditionalFormatting>
  <conditionalFormatting sqref="G3:AF3 J5:J6 J8:J11 G11:I11 G14:AF15 G21:AF22 G26:AF26 G28:AF28 G30:AF35 G37:L37 G39:AF40 G47:AF200 Q4:Z4 Q5:AF6 Q7:Z7 Q8:AF11 O12:Z13 O16:Z20 O23:Z25 O27:Z27 O29:Z29 O36:Z36 O37:AF37 O38:Z38 O41:Z46 AE4:AF4 K4:K10 O4:P10 H5:H6 AE7:AF7 H8:H10 K11:P11 K12:K13 AE12:AF13 K16:K20 AE16:AF20 K23:K25 AF23:AF25 K27 AE27:AF27 K29 AF29 K36 AE36:AF36 K38 AF38 K41:K46 AE41:AF46">
    <cfRule type="expression" dxfId="4" priority="68">
      <formula>$C3</formula>
    </cfRule>
  </conditionalFormatting>
  <conditionalFormatting sqref="J2 Z2 AD2">
    <cfRule type="expression" dxfId="3" priority="4">
      <formula>$E2</formula>
    </cfRule>
  </conditionalFormatting>
  <conditionalFormatting sqref="J2 AD2:AD3 Z2:Z200 AD5:AD6 AD8:AD11 AD14:AD15 AD21:AD22 AD26 AD28 AD30:AD35 AD37 AD39:AD40 AD47:AD200">
    <cfRule type="expression" dxfId="2" priority="2">
      <formula>$A2</formula>
    </cfRule>
  </conditionalFormatting>
  <conditionalFormatting sqref="J2:K2 O2:AF2 H2">
    <cfRule type="expression" dxfId="1" priority="3">
      <formula>$C2</formula>
    </cfRule>
  </conditionalFormatting>
  <conditionalFormatting sqref="W2:W200">
    <cfRule type="expression" dxfId="0" priority="1">
      <formula>$AG2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{49E34720-B9D4-4012-B3BD-648A56D52F87}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{8B58862C-6359-40ED-8262-28B4718C17B0}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{3D47C148-9668-4288-A558-EBBC19573E8F}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{6F379374-7986-4BD1-856D-F5ECD06F5CCA}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{1B2C7521-93ED-460C-B1BB-DBF5AEDAE8E0}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{40C6FC80-815C-4C31-AC46-63317D074D88}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{F34AA857-3978-4E29-AF3E-CE3D6E9D37D0}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{A5B1DC32-1DB3-4D32-92B9-A3C8D84034A9}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{521627A3-AA4A-4960-95B3-11B8DB4680F1}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{4B4FD0E2-C666-4654-81AE-90B8094D76AA}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{BD4FEA75-8CAF-461C-B67D-63B6EFB42533}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{73DF9118-77E5-4794-82C4-A74600D3D22C}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{0B903FA1-1F92-4BF6-B6A2-DCC3F7F659F6}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{C67AD7DE-C75F-4798-8CC1-DF1C695A7FF2}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{1FF21766-DFAC-4E41-BBEF-6D5FC85C1D4E}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{FD47576A-ED7F-4CED-96D6-EB189AF5278E}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{9F2F8CDA-E7E6-49D9-8D53-8DB92D688FB3}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{0E4FDD9D-009B-41D9-B9BD-5B1CBF7F32F4}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{1562F184-FBE0-4AAB-B4FA-AE0FF14143F5}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{476098AF-5616-46D7-85CE-691449F8FC58}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{99D2FD14-F823-4871-8D6F-0F1CEA62DBF6}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{F3A48D1E-1364-4B5D-881D-D7E47567CF08}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{DB1701A2-79E2-4A57-8B01-3E88D966B0E2}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{D728857A-EAB8-46E7-BEEE-38E0719C5A6D}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{3C6AFFC8-3EEC-402B-ADD1-882CE74ADBA9}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{A8DB4A39-278D-4FAB-8D6C-86D71A6DB8BA}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{99F4919F-D9DC-4B4D-B0A0-16F4AAA24175}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{E7FB8549-2881-46C9-BF96-4A295962BC2E}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{D830AEB1-CC69-492F-BD3C-99273F318238}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{18A32C44-9277-444A-A211-543F016E1C1E}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{725BA764-A513-49A6-A890-DA46CB48B603}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{3F751E55-518A-4103-9C1C-74C1D7FA0B4A}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{E358A0ED-D2EF-48F5-9496-D5F414B46D27}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{CB39F641-4BC8-4EF4-97D1-5176DF07BDD4}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{AF7587EF-C130-4AEF-A416-F3C8FA01D0C5}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{D5901E0A-BA6D-4275-BCEB-C5965D11E95F}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{B35F14A9-DCEB-4605-8BC7-AE6356A2517D}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{8F4E9E03-F93D-457E-BDD8-9EA1F25CC192}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{A7456559-BBAC-4724-9A2A-C0A94D486EB6}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{53A383B1-1C48-41B4-8BB0-0209FCDA47FC}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{8032DBAB-AE75-4D97-AC91-F2E901AD9AF4}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{F36CCF7E-08C8-4D1D-AA8B-6F381F1CD487}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{942A8928-06B3-4740-A404-6F70FE1960D3}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{EFD32DDC-CEC6-4A51-89ED-65084B82E2D4}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{623FAA45-5F9A-4452-864B-23ED314F6C46}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{C132D08B-4802-4726-A04E-7605958153BC}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{CC8F31FB-428D-4CB4-B19B-7748D5BC868D}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{5F3C5B8D-2A98-47F4-8E0D-318221BC88A6}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{B3C281A8-CC6D-4669-8283-E88769644AE1}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{4AE3B208-8AA3-4E45-A125-A4504F3B5670}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{67EDBB76-2D92-4B5A-95E8-24CDEA1DEAA6}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{65A9A6F1-D3F0-41D9-930F-2AE9C4C1DC4F}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{89654772-0BD2-417F-987F-948A686395CC}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{7B6E1548-68FB-4F80-9B13-E4ABC54BD0CB}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{A51286C9-0A06-4C25-A70D-25C1BA1D4325}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{9D206B2B-4D05-4C9F-A45B-3E09093D1C30}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{39EE1C11-824C-4EA7-8FD2-C6DAF8C24EC2}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{A261C692-2F03-4E65-BB74-7A1F6D9274D3}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{7E532010-D53C-4C41-887D-6A76287D05D9}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{2A96C0B9-247E-4A8C-8E18-D26D9D5D02D8}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{FB1E2A7F-49FF-443C-B8A5-993366DCBA22}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E34720-B9D4-4012-B3BD-648A56D52F87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B58862C-6359-40ED-8262-28B4718C17B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D47C148-9668-4288-A558-EBBC19573E8F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F379374-7986-4BD1-856D-F5ECD06F5CCA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B2C7521-93ED-460C-B1BB-DBF5AEDAE8E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0C6FC80-815C-4C31-AC46-63317D074D8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34AA857-3978-4E29-AF3E-CE3D6E9D37D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5B1DC32-1DB3-4D32-92B9-A3C8D84034A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21627A3-AA4A-4960-95B3-11B8DB4680F1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B4FD0E2-C666-4654-81AE-90B8094D76A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D4FEA75-8CAF-461C-B67D-63B6EFB4253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3DF9118-77E5-4794-82C4-A74600D3D22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0B903FA1-1F92-4BF6-B6A2-DCC3F7F659F6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C67AD7DE-C75F-4798-8CC1-DF1C695A7FF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1FF21766-DFAC-4E41-BBEF-6D5FC85C1D4E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D47576A-ED7F-4CED-96D6-EB189AF5278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9F2F8CDA-E7E6-49D9-8D53-8DB92D688FB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0E4FDD9D-009B-41D9-B9BD-5B1CBF7F32F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562F184-FBE0-4AAB-B4FA-AE0FF14143F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76098AF-5616-46D7-85CE-691449F8FC5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9D2FD14-F823-4871-8D6F-0F1CEA62DBF6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F3A48D1E-1364-4B5D-881D-D7E47567CF08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B1701A2-79E2-4A57-8B01-3E88D966B0E2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728857A-EAB8-46E7-BEEE-38E0719C5A6D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C6AFFC8-3EEC-402B-ADD1-882CE74ADBA9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A8DB4A39-278D-4FAB-8D6C-86D71A6DB8B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9F4919F-D9DC-4B4D-B0A0-16F4AAA24175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E7FB8549-2881-46C9-BF96-4A295962BC2E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830AEB1-CC69-492F-BD3C-99273F318238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18A32C44-9277-444A-A211-543F016E1C1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25BA764-A513-49A6-A890-DA46CB48B603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F751E55-518A-4103-9C1C-74C1D7FA0B4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358A0ED-D2EF-48F5-9496-D5F414B46D2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CB39F641-4BC8-4EF4-97D1-5176DF07BDD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F7587EF-C130-4AEF-A416-F3C8FA01D0C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D5901E0A-BA6D-4275-BCEB-C5965D11E95F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B35F14A9-DCEB-4605-8BC7-AE6356A2517D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8F4E9E03-F93D-457E-BDD8-9EA1F25CC19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7456559-BBAC-4724-9A2A-C0A94D486EB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3A383B1-1C48-41B4-8BB0-0209FCDA47FC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8032DBAB-AE75-4D97-AC91-F2E901AD9AF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36CCF7E-08C8-4D1D-AA8B-6F381F1CD48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942A8928-06B3-4740-A404-6F70FE1960D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FD32DDC-CEC6-4A51-89ED-65084B82E2D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23FAA45-5F9A-4452-864B-23ED314F6C4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132D08B-4802-4726-A04E-7605958153B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C8F31FB-428D-4CB4-B19B-7748D5BC868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F3C5B8D-2A98-47F4-8E0D-318221BC88A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3C281A8-CC6D-4669-8283-E88769644AE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4AE3B208-8AA3-4E45-A125-A4504F3B567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7EDBB76-2D92-4B5A-95E8-24CDEA1DEAA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65A9A6F1-D3F0-41D9-930F-2AE9C4C1DC4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89654772-0BD2-417F-987F-948A686395C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B6E1548-68FB-4F80-9B13-E4ABC54BD0C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A51286C9-0A06-4C25-A70D-25C1BA1D432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9D206B2B-4D05-4C9F-A45B-3E09093D1C3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39EE1C11-824C-4EA7-8FD2-C6DAF8C24EC2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A261C692-2F03-4E65-BB74-7A1F6D9274D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7E532010-D53C-4C41-887D-6A76287D05D9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2A96C0B9-247E-4A8C-8E18-D26D9D5D02D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B1E2A7F-49FF-443C-B8A5-993366DCBA22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</vt:lpstr>
      <vt:lpstr>3</vt:lpstr>
      <vt:lpstr>5</vt:lpstr>
      <vt:lpstr>6</vt:lpstr>
      <vt:lpstr>7</vt:lpstr>
      <vt:lpstr>8</vt:lpstr>
      <vt:lpstr>10</vt:lpstr>
      <vt:lpstr>11</vt:lpstr>
      <vt:lpstr>13</vt:lpstr>
      <vt:lpstr>15</vt:lpstr>
      <vt:lpstr>17</vt:lpstr>
      <vt:lpstr>18</vt:lpstr>
      <vt:lpstr>19</vt:lpstr>
      <vt:lpstr>20</vt:lpstr>
      <vt:lpstr>21</vt:lpstr>
      <vt:lpstr>24</vt:lpstr>
      <vt:lpstr>25</vt:lpstr>
      <vt:lpstr>26</vt:lpstr>
      <vt:lpstr>27</vt:lpstr>
      <vt:lpstr>28</vt:lpstr>
      <vt:lpstr>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Noshad Shokouhfar</dc:creator>
  <cp:lastModifiedBy>Noshad Shokouhfar</cp:lastModifiedBy>
  <dcterms:created xsi:type="dcterms:W3CDTF">2024-08-20T13:46:53Z</dcterms:created>
  <dcterms:modified xsi:type="dcterms:W3CDTF">2024-09-22T09:57:21Z</dcterms:modified>
</cp:coreProperties>
</file>